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renecho/Desktop/"/>
    </mc:Choice>
  </mc:AlternateContent>
  <xr:revisionPtr revIDLastSave="0" documentId="13_ncr:1_{C83F64E3-AFB5-B24B-A4B2-7E9C52879DFD}" xr6:coauthVersionLast="41" xr6:coauthVersionMax="41" xr10:uidLastSave="{00000000-0000-0000-0000-000000000000}"/>
  <bookViews>
    <workbookView xWindow="13060" yWindow="460" windowWidth="17880" windowHeight="16180" activeTab="1" xr2:uid="{00000000-000D-0000-FFFF-FFFF00000000}"/>
  </bookViews>
  <sheets>
    <sheet name="SLRData3" sheetId="57" r:id="rId1"/>
    <sheet name="COMPUTE Q19" sheetId="56" r:id="rId2"/>
    <sheet name="MRData3" sheetId="55" r:id="rId3"/>
    <sheet name="COMPUTE #16" sheetId="54" r:id="rId4"/>
    <sheet name="MRData2" sheetId="47" r:id="rId5"/>
    <sheet name="COMPUTE #8" sheetId="46" r:id="rId6"/>
    <sheet name="MRData" sheetId="45" r:id="rId7"/>
    <sheet name="COMPUTE Q5" sheetId="44" r:id="rId8"/>
    <sheet name="SLRData2" sheetId="43" r:id="rId9"/>
    <sheet name="COMPUTE budget #4" sheetId="42" r:id="rId10"/>
    <sheet name="SLRData" sheetId="41" r:id="rId11"/>
    <sheet name="COMPUTE" sheetId="40" r:id="rId12"/>
    <sheet name="CleanData" sheetId="39" r:id="rId13"/>
    <sheet name="RawData" sheetId="1" r:id="rId14"/>
  </sheets>
  <definedNames>
    <definedName name="_xlnm._FilterDatabase" localSheetId="12" hidden="1">CleanData!$A$1:$H$1784</definedName>
    <definedName name="_xlnm._FilterDatabase" localSheetId="13" hidden="1">RawData!$A$1:$U$1795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56" l="1"/>
  <c r="A18" i="56"/>
  <c r="L2" i="56" a="1"/>
  <c r="L2" i="56" s="1"/>
  <c r="B18" i="56" s="1"/>
  <c r="G16" i="56"/>
  <c r="I16" i="56" s="1"/>
  <c r="F16" i="56"/>
  <c r="H16" i="56" s="1"/>
  <c r="L3" i="39"/>
  <c r="L4" i="39"/>
  <c r="L5" i="39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80" i="39"/>
  <c r="L81" i="39"/>
  <c r="L82" i="39"/>
  <c r="L83" i="39"/>
  <c r="L84" i="39"/>
  <c r="L85" i="39"/>
  <c r="L86" i="39"/>
  <c r="L87" i="39"/>
  <c r="L88" i="39"/>
  <c r="L89" i="39"/>
  <c r="L90" i="39"/>
  <c r="L91" i="39"/>
  <c r="L92" i="39"/>
  <c r="L93" i="39"/>
  <c r="L94" i="39"/>
  <c r="L95" i="39"/>
  <c r="L96" i="39"/>
  <c r="L97" i="39"/>
  <c r="L98" i="39"/>
  <c r="L99" i="39"/>
  <c r="L100" i="39"/>
  <c r="L101" i="39"/>
  <c r="L102" i="39"/>
  <c r="L103" i="39"/>
  <c r="L104" i="39"/>
  <c r="L105" i="39"/>
  <c r="L106" i="39"/>
  <c r="L107" i="39"/>
  <c r="L108" i="39"/>
  <c r="L109" i="39"/>
  <c r="L110" i="39"/>
  <c r="L111" i="39"/>
  <c r="L112" i="39"/>
  <c r="L113" i="39"/>
  <c r="L114" i="39"/>
  <c r="L115" i="39"/>
  <c r="L116" i="39"/>
  <c r="L117" i="39"/>
  <c r="L118" i="39"/>
  <c r="L119" i="39"/>
  <c r="L120" i="39"/>
  <c r="L121" i="39"/>
  <c r="L122" i="39"/>
  <c r="L123" i="39"/>
  <c r="L124" i="39"/>
  <c r="L125" i="39"/>
  <c r="L126" i="39"/>
  <c r="L127" i="39"/>
  <c r="L128" i="39"/>
  <c r="L129" i="39"/>
  <c r="L130" i="39"/>
  <c r="L131" i="39"/>
  <c r="L132" i="39"/>
  <c r="L133" i="39"/>
  <c r="L134" i="39"/>
  <c r="L135" i="39"/>
  <c r="L136" i="39"/>
  <c r="L137" i="39"/>
  <c r="L138" i="39"/>
  <c r="L139" i="39"/>
  <c r="L140" i="39"/>
  <c r="L141" i="39"/>
  <c r="L142" i="39"/>
  <c r="L143" i="39"/>
  <c r="L144" i="39"/>
  <c r="L145" i="39"/>
  <c r="L146" i="39"/>
  <c r="L147" i="39"/>
  <c r="L148" i="39"/>
  <c r="L149" i="39"/>
  <c r="L150" i="39"/>
  <c r="L151" i="39"/>
  <c r="L152" i="39"/>
  <c r="L153" i="39"/>
  <c r="L154" i="39"/>
  <c r="L155" i="39"/>
  <c r="L156" i="39"/>
  <c r="L157" i="39"/>
  <c r="L158" i="39"/>
  <c r="L159" i="39"/>
  <c r="L160" i="39"/>
  <c r="L161" i="39"/>
  <c r="L162" i="39"/>
  <c r="L163" i="39"/>
  <c r="L164" i="39"/>
  <c r="L165" i="39"/>
  <c r="L166" i="39"/>
  <c r="L167" i="39"/>
  <c r="L168" i="39"/>
  <c r="L169" i="39"/>
  <c r="L170" i="39"/>
  <c r="L171" i="39"/>
  <c r="L172" i="39"/>
  <c r="L173" i="39"/>
  <c r="L174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L231" i="39"/>
  <c r="L232" i="39"/>
  <c r="L233" i="39"/>
  <c r="L234" i="39"/>
  <c r="L235" i="39"/>
  <c r="L236" i="39"/>
  <c r="L237" i="39"/>
  <c r="L238" i="39"/>
  <c r="L239" i="39"/>
  <c r="L240" i="39"/>
  <c r="L241" i="39"/>
  <c r="L242" i="39"/>
  <c r="L243" i="39"/>
  <c r="L244" i="39"/>
  <c r="L245" i="39"/>
  <c r="L246" i="39"/>
  <c r="L247" i="39"/>
  <c r="L248" i="39"/>
  <c r="L249" i="39"/>
  <c r="L250" i="39"/>
  <c r="L251" i="39"/>
  <c r="L252" i="39"/>
  <c r="L253" i="39"/>
  <c r="L254" i="39"/>
  <c r="L255" i="39"/>
  <c r="L256" i="39"/>
  <c r="L257" i="39"/>
  <c r="L258" i="39"/>
  <c r="L259" i="39"/>
  <c r="L260" i="39"/>
  <c r="L261" i="39"/>
  <c r="L262" i="39"/>
  <c r="L263" i="39"/>
  <c r="L264" i="39"/>
  <c r="L265" i="39"/>
  <c r="L266" i="39"/>
  <c r="L267" i="39"/>
  <c r="L268" i="39"/>
  <c r="L269" i="39"/>
  <c r="L270" i="39"/>
  <c r="L271" i="39"/>
  <c r="L272" i="39"/>
  <c r="L273" i="39"/>
  <c r="L274" i="39"/>
  <c r="L275" i="39"/>
  <c r="L276" i="39"/>
  <c r="L277" i="39"/>
  <c r="L278" i="39"/>
  <c r="L279" i="39"/>
  <c r="L280" i="39"/>
  <c r="L281" i="39"/>
  <c r="L282" i="39"/>
  <c r="L283" i="39"/>
  <c r="L284" i="39"/>
  <c r="L285" i="39"/>
  <c r="L286" i="39"/>
  <c r="L287" i="39"/>
  <c r="L288" i="39"/>
  <c r="L289" i="39"/>
  <c r="L290" i="39"/>
  <c r="L291" i="39"/>
  <c r="L292" i="39"/>
  <c r="L293" i="39"/>
  <c r="L294" i="39"/>
  <c r="L295" i="39"/>
  <c r="L296" i="39"/>
  <c r="L297" i="39"/>
  <c r="L298" i="39"/>
  <c r="L299" i="39"/>
  <c r="L300" i="39"/>
  <c r="L301" i="39"/>
  <c r="L302" i="39"/>
  <c r="L303" i="39"/>
  <c r="L304" i="39"/>
  <c r="L305" i="39"/>
  <c r="L306" i="39"/>
  <c r="L307" i="39"/>
  <c r="L308" i="39"/>
  <c r="L309" i="39"/>
  <c r="L310" i="39"/>
  <c r="L311" i="39"/>
  <c r="L312" i="39"/>
  <c r="L313" i="39"/>
  <c r="L314" i="39"/>
  <c r="L315" i="39"/>
  <c r="L316" i="39"/>
  <c r="L317" i="39"/>
  <c r="L318" i="39"/>
  <c r="L319" i="39"/>
  <c r="L320" i="39"/>
  <c r="L321" i="39"/>
  <c r="L322" i="39"/>
  <c r="L323" i="39"/>
  <c r="L324" i="39"/>
  <c r="L325" i="39"/>
  <c r="L326" i="39"/>
  <c r="L327" i="39"/>
  <c r="L328" i="39"/>
  <c r="L329" i="39"/>
  <c r="L330" i="39"/>
  <c r="L331" i="39"/>
  <c r="L332" i="39"/>
  <c r="L333" i="39"/>
  <c r="L334" i="39"/>
  <c r="L335" i="39"/>
  <c r="L336" i="39"/>
  <c r="L337" i="39"/>
  <c r="L338" i="39"/>
  <c r="L339" i="39"/>
  <c r="L340" i="39"/>
  <c r="L341" i="39"/>
  <c r="L342" i="39"/>
  <c r="L343" i="39"/>
  <c r="L344" i="39"/>
  <c r="L345" i="39"/>
  <c r="L346" i="39"/>
  <c r="L347" i="39"/>
  <c r="L348" i="39"/>
  <c r="L349" i="39"/>
  <c r="L350" i="39"/>
  <c r="L351" i="39"/>
  <c r="L352" i="39"/>
  <c r="L353" i="39"/>
  <c r="L354" i="39"/>
  <c r="L355" i="39"/>
  <c r="L356" i="39"/>
  <c r="L357" i="39"/>
  <c r="L358" i="39"/>
  <c r="L359" i="39"/>
  <c r="L360" i="39"/>
  <c r="L361" i="39"/>
  <c r="L362" i="39"/>
  <c r="L363" i="39"/>
  <c r="L364" i="39"/>
  <c r="L365" i="39"/>
  <c r="L366" i="39"/>
  <c r="L367" i="39"/>
  <c r="L368" i="39"/>
  <c r="L369" i="39"/>
  <c r="L370" i="39"/>
  <c r="L371" i="39"/>
  <c r="L372" i="39"/>
  <c r="L373" i="39"/>
  <c r="L374" i="39"/>
  <c r="L375" i="39"/>
  <c r="L376" i="39"/>
  <c r="L377" i="39"/>
  <c r="L378" i="39"/>
  <c r="L379" i="39"/>
  <c r="L380" i="39"/>
  <c r="L381" i="39"/>
  <c r="L382" i="39"/>
  <c r="L383" i="39"/>
  <c r="L384" i="39"/>
  <c r="L385" i="39"/>
  <c r="L386" i="39"/>
  <c r="L387" i="39"/>
  <c r="L388" i="39"/>
  <c r="L389" i="39"/>
  <c r="L390" i="39"/>
  <c r="L391" i="39"/>
  <c r="L392" i="39"/>
  <c r="L393" i="39"/>
  <c r="L394" i="39"/>
  <c r="L395" i="39"/>
  <c r="L396" i="39"/>
  <c r="L397" i="39"/>
  <c r="L398" i="39"/>
  <c r="L399" i="39"/>
  <c r="L400" i="39"/>
  <c r="L401" i="39"/>
  <c r="L402" i="39"/>
  <c r="L403" i="39"/>
  <c r="L404" i="39"/>
  <c r="L405" i="39"/>
  <c r="L406" i="39"/>
  <c r="L407" i="39"/>
  <c r="L408" i="39"/>
  <c r="L409" i="39"/>
  <c r="L410" i="39"/>
  <c r="L411" i="39"/>
  <c r="L412" i="39"/>
  <c r="L413" i="39"/>
  <c r="L414" i="39"/>
  <c r="L415" i="39"/>
  <c r="L416" i="39"/>
  <c r="L417" i="39"/>
  <c r="L418" i="39"/>
  <c r="L419" i="39"/>
  <c r="L420" i="39"/>
  <c r="L421" i="39"/>
  <c r="L422" i="39"/>
  <c r="L423" i="39"/>
  <c r="L424" i="39"/>
  <c r="L425" i="39"/>
  <c r="L426" i="39"/>
  <c r="L427" i="39"/>
  <c r="L428" i="39"/>
  <c r="L429" i="39"/>
  <c r="L430" i="39"/>
  <c r="L431" i="39"/>
  <c r="L432" i="39"/>
  <c r="L433" i="39"/>
  <c r="L434" i="39"/>
  <c r="L435" i="39"/>
  <c r="L436" i="39"/>
  <c r="L437" i="39"/>
  <c r="L438" i="39"/>
  <c r="L439" i="39"/>
  <c r="L440" i="39"/>
  <c r="L441" i="39"/>
  <c r="L442" i="39"/>
  <c r="L443" i="39"/>
  <c r="L444" i="39"/>
  <c r="L445" i="39"/>
  <c r="L446" i="39"/>
  <c r="L447" i="39"/>
  <c r="L448" i="39"/>
  <c r="L449" i="39"/>
  <c r="L450" i="39"/>
  <c r="L451" i="39"/>
  <c r="L452" i="39"/>
  <c r="L453" i="39"/>
  <c r="L454" i="39"/>
  <c r="L455" i="39"/>
  <c r="L456" i="39"/>
  <c r="L457" i="39"/>
  <c r="L458" i="39"/>
  <c r="L459" i="39"/>
  <c r="L460" i="39"/>
  <c r="L461" i="39"/>
  <c r="L462" i="39"/>
  <c r="L463" i="39"/>
  <c r="L464" i="39"/>
  <c r="L465" i="39"/>
  <c r="L466" i="39"/>
  <c r="L467" i="39"/>
  <c r="L468" i="39"/>
  <c r="L469" i="39"/>
  <c r="L470" i="39"/>
  <c r="L471" i="39"/>
  <c r="L472" i="39"/>
  <c r="L473" i="39"/>
  <c r="L474" i="39"/>
  <c r="L475" i="39"/>
  <c r="L476" i="39"/>
  <c r="L477" i="39"/>
  <c r="L478" i="39"/>
  <c r="L479" i="39"/>
  <c r="L480" i="39"/>
  <c r="L481" i="39"/>
  <c r="L482" i="39"/>
  <c r="L483" i="39"/>
  <c r="L484" i="39"/>
  <c r="L485" i="39"/>
  <c r="L486" i="39"/>
  <c r="L487" i="39"/>
  <c r="L488" i="39"/>
  <c r="L489" i="39"/>
  <c r="L490" i="39"/>
  <c r="L491" i="39"/>
  <c r="L492" i="39"/>
  <c r="L493" i="39"/>
  <c r="L494" i="39"/>
  <c r="L495" i="39"/>
  <c r="L496" i="39"/>
  <c r="L497" i="39"/>
  <c r="L498" i="39"/>
  <c r="L499" i="39"/>
  <c r="L500" i="39"/>
  <c r="L501" i="39"/>
  <c r="L502" i="39"/>
  <c r="L503" i="39"/>
  <c r="L504" i="39"/>
  <c r="L505" i="39"/>
  <c r="L506" i="39"/>
  <c r="L507" i="39"/>
  <c r="L508" i="39"/>
  <c r="L509" i="39"/>
  <c r="L510" i="39"/>
  <c r="L511" i="39"/>
  <c r="L512" i="39"/>
  <c r="L513" i="39"/>
  <c r="L514" i="39"/>
  <c r="L515" i="39"/>
  <c r="L516" i="39"/>
  <c r="L517" i="39"/>
  <c r="L518" i="39"/>
  <c r="L519" i="39"/>
  <c r="L520" i="39"/>
  <c r="L521" i="39"/>
  <c r="L522" i="39"/>
  <c r="L523" i="39"/>
  <c r="L524" i="39"/>
  <c r="L525" i="39"/>
  <c r="L526" i="39"/>
  <c r="L527" i="39"/>
  <c r="L528" i="39"/>
  <c r="L529" i="39"/>
  <c r="L530" i="39"/>
  <c r="L531" i="39"/>
  <c r="L532" i="39"/>
  <c r="L533" i="39"/>
  <c r="L534" i="39"/>
  <c r="L535" i="39"/>
  <c r="L536" i="39"/>
  <c r="L537" i="39"/>
  <c r="L538" i="39"/>
  <c r="L539" i="39"/>
  <c r="L540" i="39"/>
  <c r="L541" i="39"/>
  <c r="L542" i="39"/>
  <c r="L543" i="39"/>
  <c r="L544" i="39"/>
  <c r="L545" i="39"/>
  <c r="L546" i="39"/>
  <c r="L547" i="39"/>
  <c r="L548" i="39"/>
  <c r="L549" i="39"/>
  <c r="L550" i="39"/>
  <c r="L551" i="39"/>
  <c r="L552" i="39"/>
  <c r="L553" i="39"/>
  <c r="L554" i="39"/>
  <c r="L555" i="39"/>
  <c r="L556" i="39"/>
  <c r="L557" i="39"/>
  <c r="L558" i="39"/>
  <c r="L559" i="39"/>
  <c r="L560" i="39"/>
  <c r="L561" i="39"/>
  <c r="L562" i="39"/>
  <c r="L563" i="39"/>
  <c r="L564" i="39"/>
  <c r="L565" i="39"/>
  <c r="L566" i="39"/>
  <c r="L567" i="39"/>
  <c r="L568" i="39"/>
  <c r="L569" i="39"/>
  <c r="L570" i="39"/>
  <c r="L571" i="39"/>
  <c r="L572" i="39"/>
  <c r="L573" i="39"/>
  <c r="L574" i="39"/>
  <c r="L575" i="39"/>
  <c r="L576" i="39"/>
  <c r="L577" i="39"/>
  <c r="L578" i="39"/>
  <c r="L579" i="39"/>
  <c r="L580" i="39"/>
  <c r="L581" i="39"/>
  <c r="L582" i="39"/>
  <c r="L583" i="39"/>
  <c r="L584" i="39"/>
  <c r="L585" i="39"/>
  <c r="L586" i="39"/>
  <c r="L587" i="39"/>
  <c r="L588" i="39"/>
  <c r="L589" i="39"/>
  <c r="L590" i="39"/>
  <c r="L591" i="39"/>
  <c r="L592" i="39"/>
  <c r="L593" i="39"/>
  <c r="L594" i="39"/>
  <c r="L595" i="39"/>
  <c r="L596" i="39"/>
  <c r="L597" i="39"/>
  <c r="L598" i="39"/>
  <c r="L599" i="39"/>
  <c r="L600" i="39"/>
  <c r="L601" i="39"/>
  <c r="L602" i="39"/>
  <c r="L603" i="39"/>
  <c r="L604" i="39"/>
  <c r="L605" i="39"/>
  <c r="L606" i="39"/>
  <c r="L607" i="39"/>
  <c r="L608" i="39"/>
  <c r="L609" i="39"/>
  <c r="L610" i="39"/>
  <c r="L611" i="39"/>
  <c r="L612" i="39"/>
  <c r="L613" i="39"/>
  <c r="L614" i="39"/>
  <c r="L615" i="39"/>
  <c r="L616" i="39"/>
  <c r="L617" i="39"/>
  <c r="L618" i="39"/>
  <c r="L619" i="39"/>
  <c r="L620" i="39"/>
  <c r="L621" i="39"/>
  <c r="L622" i="39"/>
  <c r="L623" i="39"/>
  <c r="L624" i="39"/>
  <c r="L625" i="39"/>
  <c r="L626" i="39"/>
  <c r="L627" i="39"/>
  <c r="L628" i="39"/>
  <c r="L629" i="39"/>
  <c r="L630" i="39"/>
  <c r="L631" i="39"/>
  <c r="L632" i="39"/>
  <c r="L633" i="39"/>
  <c r="L634" i="39"/>
  <c r="L635" i="39"/>
  <c r="L636" i="39"/>
  <c r="L637" i="39"/>
  <c r="L638" i="39"/>
  <c r="L639" i="39"/>
  <c r="L640" i="39"/>
  <c r="L641" i="39"/>
  <c r="L642" i="39"/>
  <c r="L643" i="39"/>
  <c r="L644" i="39"/>
  <c r="L645" i="39"/>
  <c r="L646" i="39"/>
  <c r="L647" i="39"/>
  <c r="L648" i="39"/>
  <c r="L649" i="39"/>
  <c r="L650" i="39"/>
  <c r="L651" i="39"/>
  <c r="L652" i="39"/>
  <c r="L653" i="39"/>
  <c r="L654" i="39"/>
  <c r="L655" i="39"/>
  <c r="L656" i="39"/>
  <c r="L657" i="39"/>
  <c r="L658" i="39"/>
  <c r="L659" i="39"/>
  <c r="L660" i="39"/>
  <c r="L661" i="39"/>
  <c r="L662" i="39"/>
  <c r="L663" i="39"/>
  <c r="L664" i="39"/>
  <c r="L665" i="39"/>
  <c r="L666" i="39"/>
  <c r="L667" i="39"/>
  <c r="L668" i="39"/>
  <c r="L669" i="39"/>
  <c r="L670" i="39"/>
  <c r="L671" i="39"/>
  <c r="L672" i="39"/>
  <c r="L673" i="39"/>
  <c r="L674" i="39"/>
  <c r="L675" i="39"/>
  <c r="L676" i="39"/>
  <c r="L677" i="39"/>
  <c r="L678" i="39"/>
  <c r="L679" i="39"/>
  <c r="L680" i="39"/>
  <c r="L681" i="39"/>
  <c r="L682" i="39"/>
  <c r="L683" i="39"/>
  <c r="L684" i="39"/>
  <c r="L685" i="39"/>
  <c r="L686" i="39"/>
  <c r="L687" i="39"/>
  <c r="L688" i="39"/>
  <c r="L689" i="39"/>
  <c r="L690" i="39"/>
  <c r="L691" i="39"/>
  <c r="L692" i="39"/>
  <c r="L693" i="39"/>
  <c r="L694" i="39"/>
  <c r="L695" i="39"/>
  <c r="L696" i="39"/>
  <c r="L697" i="39"/>
  <c r="L698" i="39"/>
  <c r="L699" i="39"/>
  <c r="L700" i="39"/>
  <c r="L701" i="39"/>
  <c r="L702" i="39"/>
  <c r="L703" i="39"/>
  <c r="L704" i="39"/>
  <c r="L705" i="39"/>
  <c r="L706" i="39"/>
  <c r="L707" i="39"/>
  <c r="L708" i="39"/>
  <c r="L709" i="39"/>
  <c r="L710" i="39"/>
  <c r="L711" i="39"/>
  <c r="L712" i="39"/>
  <c r="L713" i="39"/>
  <c r="L714" i="39"/>
  <c r="L715" i="39"/>
  <c r="L716" i="39"/>
  <c r="L717" i="39"/>
  <c r="L718" i="39"/>
  <c r="L719" i="39"/>
  <c r="L720" i="39"/>
  <c r="L721" i="39"/>
  <c r="L722" i="39"/>
  <c r="L723" i="39"/>
  <c r="L724" i="39"/>
  <c r="L725" i="39"/>
  <c r="L726" i="39"/>
  <c r="L727" i="39"/>
  <c r="L728" i="39"/>
  <c r="L729" i="39"/>
  <c r="L730" i="39"/>
  <c r="L731" i="39"/>
  <c r="L732" i="39"/>
  <c r="L733" i="39"/>
  <c r="L734" i="39"/>
  <c r="L735" i="39"/>
  <c r="L736" i="39"/>
  <c r="L737" i="39"/>
  <c r="L738" i="39"/>
  <c r="L739" i="39"/>
  <c r="L740" i="39"/>
  <c r="L741" i="39"/>
  <c r="L742" i="39"/>
  <c r="L743" i="39"/>
  <c r="L744" i="39"/>
  <c r="L745" i="39"/>
  <c r="L746" i="39"/>
  <c r="L747" i="39"/>
  <c r="L748" i="39"/>
  <c r="L749" i="39"/>
  <c r="L750" i="39"/>
  <c r="L751" i="39"/>
  <c r="L752" i="39"/>
  <c r="L753" i="39"/>
  <c r="L754" i="39"/>
  <c r="L755" i="39"/>
  <c r="L756" i="39"/>
  <c r="L757" i="39"/>
  <c r="L758" i="39"/>
  <c r="L759" i="39"/>
  <c r="L760" i="39"/>
  <c r="L761" i="39"/>
  <c r="L762" i="39"/>
  <c r="L763" i="39"/>
  <c r="L764" i="39"/>
  <c r="L765" i="39"/>
  <c r="L766" i="39"/>
  <c r="L767" i="39"/>
  <c r="L768" i="39"/>
  <c r="L769" i="39"/>
  <c r="L770" i="39"/>
  <c r="L771" i="39"/>
  <c r="L772" i="39"/>
  <c r="L773" i="39"/>
  <c r="L774" i="39"/>
  <c r="L775" i="39"/>
  <c r="L776" i="39"/>
  <c r="L777" i="39"/>
  <c r="L778" i="39"/>
  <c r="L779" i="39"/>
  <c r="L780" i="39"/>
  <c r="L781" i="39"/>
  <c r="L782" i="39"/>
  <c r="L783" i="39"/>
  <c r="L784" i="39"/>
  <c r="L785" i="39"/>
  <c r="L786" i="39"/>
  <c r="L787" i="39"/>
  <c r="L788" i="39"/>
  <c r="L789" i="39"/>
  <c r="L790" i="39"/>
  <c r="L791" i="39"/>
  <c r="L792" i="39"/>
  <c r="L793" i="39"/>
  <c r="L794" i="39"/>
  <c r="L795" i="39"/>
  <c r="L796" i="39"/>
  <c r="L797" i="39"/>
  <c r="L798" i="39"/>
  <c r="L799" i="39"/>
  <c r="L800" i="39"/>
  <c r="L801" i="39"/>
  <c r="L802" i="39"/>
  <c r="L803" i="39"/>
  <c r="L804" i="39"/>
  <c r="L805" i="39"/>
  <c r="L806" i="39"/>
  <c r="L807" i="39"/>
  <c r="L808" i="39"/>
  <c r="L809" i="39"/>
  <c r="L810" i="39"/>
  <c r="L811" i="39"/>
  <c r="L812" i="39"/>
  <c r="L813" i="39"/>
  <c r="L814" i="39"/>
  <c r="L815" i="39"/>
  <c r="L816" i="39"/>
  <c r="L817" i="39"/>
  <c r="L818" i="39"/>
  <c r="L819" i="39"/>
  <c r="L820" i="39"/>
  <c r="L821" i="39"/>
  <c r="L822" i="39"/>
  <c r="L823" i="39"/>
  <c r="L824" i="39"/>
  <c r="L825" i="39"/>
  <c r="L826" i="39"/>
  <c r="L827" i="39"/>
  <c r="L828" i="39"/>
  <c r="L829" i="39"/>
  <c r="L830" i="39"/>
  <c r="L831" i="39"/>
  <c r="L832" i="39"/>
  <c r="L833" i="39"/>
  <c r="L834" i="39"/>
  <c r="L835" i="39"/>
  <c r="L836" i="39"/>
  <c r="L837" i="39"/>
  <c r="L838" i="39"/>
  <c r="L839" i="39"/>
  <c r="L840" i="39"/>
  <c r="L841" i="39"/>
  <c r="L842" i="39"/>
  <c r="L843" i="39"/>
  <c r="L844" i="39"/>
  <c r="L845" i="39"/>
  <c r="L846" i="39"/>
  <c r="L847" i="39"/>
  <c r="L848" i="39"/>
  <c r="L849" i="39"/>
  <c r="L850" i="39"/>
  <c r="L851" i="39"/>
  <c r="L852" i="39"/>
  <c r="L853" i="39"/>
  <c r="L854" i="39"/>
  <c r="L855" i="39"/>
  <c r="L856" i="39"/>
  <c r="L857" i="39"/>
  <c r="L858" i="39"/>
  <c r="L859" i="39"/>
  <c r="L860" i="39"/>
  <c r="L861" i="39"/>
  <c r="L862" i="39"/>
  <c r="L863" i="39"/>
  <c r="L864" i="39"/>
  <c r="L865" i="39"/>
  <c r="L866" i="39"/>
  <c r="L867" i="39"/>
  <c r="L868" i="39"/>
  <c r="L869" i="39"/>
  <c r="L870" i="39"/>
  <c r="L871" i="39"/>
  <c r="L872" i="39"/>
  <c r="L873" i="39"/>
  <c r="L874" i="39"/>
  <c r="L875" i="39"/>
  <c r="L876" i="39"/>
  <c r="L877" i="39"/>
  <c r="L878" i="39"/>
  <c r="L879" i="39"/>
  <c r="L880" i="39"/>
  <c r="L881" i="39"/>
  <c r="L882" i="39"/>
  <c r="L883" i="39"/>
  <c r="L884" i="39"/>
  <c r="L885" i="39"/>
  <c r="L886" i="39"/>
  <c r="L887" i="39"/>
  <c r="L888" i="39"/>
  <c r="L889" i="39"/>
  <c r="L890" i="39"/>
  <c r="L891" i="39"/>
  <c r="L892" i="39"/>
  <c r="L893" i="39"/>
  <c r="L894" i="39"/>
  <c r="L895" i="39"/>
  <c r="L896" i="39"/>
  <c r="L897" i="39"/>
  <c r="L898" i="39"/>
  <c r="L899" i="39"/>
  <c r="L900" i="39"/>
  <c r="L901" i="39"/>
  <c r="L902" i="39"/>
  <c r="L903" i="39"/>
  <c r="L904" i="39"/>
  <c r="L905" i="39"/>
  <c r="L906" i="39"/>
  <c r="L907" i="39"/>
  <c r="L908" i="39"/>
  <c r="L909" i="39"/>
  <c r="L910" i="39"/>
  <c r="L911" i="39"/>
  <c r="L912" i="39"/>
  <c r="L913" i="39"/>
  <c r="L914" i="39"/>
  <c r="L915" i="39"/>
  <c r="L916" i="39"/>
  <c r="L917" i="39"/>
  <c r="L918" i="39"/>
  <c r="L919" i="39"/>
  <c r="L920" i="39"/>
  <c r="L921" i="39"/>
  <c r="L922" i="39"/>
  <c r="L923" i="39"/>
  <c r="L924" i="39"/>
  <c r="L925" i="39"/>
  <c r="L926" i="39"/>
  <c r="L927" i="39"/>
  <c r="L928" i="39"/>
  <c r="L929" i="39"/>
  <c r="L930" i="39"/>
  <c r="L931" i="39"/>
  <c r="L932" i="39"/>
  <c r="L933" i="39"/>
  <c r="L934" i="39"/>
  <c r="L935" i="39"/>
  <c r="L936" i="39"/>
  <c r="L937" i="39"/>
  <c r="L938" i="39"/>
  <c r="L939" i="39"/>
  <c r="L940" i="39"/>
  <c r="L941" i="39"/>
  <c r="L942" i="39"/>
  <c r="L943" i="39"/>
  <c r="L944" i="39"/>
  <c r="L945" i="39"/>
  <c r="L946" i="39"/>
  <c r="L947" i="39"/>
  <c r="L948" i="39"/>
  <c r="L949" i="39"/>
  <c r="L950" i="39"/>
  <c r="L951" i="39"/>
  <c r="L952" i="39"/>
  <c r="L953" i="39"/>
  <c r="L954" i="39"/>
  <c r="L955" i="39"/>
  <c r="L956" i="39"/>
  <c r="L957" i="39"/>
  <c r="L958" i="39"/>
  <c r="L959" i="39"/>
  <c r="L960" i="39"/>
  <c r="L961" i="39"/>
  <c r="L962" i="39"/>
  <c r="L963" i="39"/>
  <c r="L964" i="39"/>
  <c r="L965" i="39"/>
  <c r="L966" i="39"/>
  <c r="L967" i="39"/>
  <c r="L968" i="39"/>
  <c r="L969" i="39"/>
  <c r="L970" i="39"/>
  <c r="L971" i="39"/>
  <c r="L972" i="39"/>
  <c r="L973" i="39"/>
  <c r="L974" i="39"/>
  <c r="L975" i="39"/>
  <c r="L976" i="39"/>
  <c r="L977" i="39"/>
  <c r="L978" i="39"/>
  <c r="L979" i="39"/>
  <c r="L980" i="39"/>
  <c r="L981" i="39"/>
  <c r="L982" i="39"/>
  <c r="L983" i="39"/>
  <c r="L984" i="39"/>
  <c r="L985" i="39"/>
  <c r="L986" i="39"/>
  <c r="L987" i="39"/>
  <c r="L988" i="39"/>
  <c r="L989" i="39"/>
  <c r="L990" i="39"/>
  <c r="L991" i="39"/>
  <c r="L992" i="39"/>
  <c r="L993" i="39"/>
  <c r="L994" i="39"/>
  <c r="L995" i="39"/>
  <c r="L996" i="39"/>
  <c r="L997" i="39"/>
  <c r="L998" i="39"/>
  <c r="L999" i="39"/>
  <c r="L1000" i="39"/>
  <c r="L1001" i="39"/>
  <c r="L1002" i="39"/>
  <c r="L1003" i="39"/>
  <c r="L1004" i="39"/>
  <c r="L1005" i="39"/>
  <c r="L1006" i="39"/>
  <c r="L1007" i="39"/>
  <c r="L1008" i="39"/>
  <c r="L1009" i="39"/>
  <c r="L1010" i="39"/>
  <c r="L1011" i="39"/>
  <c r="L1012" i="39"/>
  <c r="L1013" i="39"/>
  <c r="L1014" i="39"/>
  <c r="L1015" i="39"/>
  <c r="L1016" i="39"/>
  <c r="L1017" i="39"/>
  <c r="L1018" i="39"/>
  <c r="L1019" i="39"/>
  <c r="L1020" i="39"/>
  <c r="L1021" i="39"/>
  <c r="L1022" i="39"/>
  <c r="L1023" i="39"/>
  <c r="L1024" i="39"/>
  <c r="L1025" i="39"/>
  <c r="L1026" i="39"/>
  <c r="L1027" i="39"/>
  <c r="L1028" i="39"/>
  <c r="L1029" i="39"/>
  <c r="L1030" i="39"/>
  <c r="L1031" i="39"/>
  <c r="L1032" i="39"/>
  <c r="L1033" i="39"/>
  <c r="L1034" i="39"/>
  <c r="L1035" i="39"/>
  <c r="L1036" i="39"/>
  <c r="L1037" i="39"/>
  <c r="L1038" i="39"/>
  <c r="L1039" i="39"/>
  <c r="L1040" i="39"/>
  <c r="L1041" i="39"/>
  <c r="L1042" i="39"/>
  <c r="L1043" i="39"/>
  <c r="L1044" i="39"/>
  <c r="L1045" i="39"/>
  <c r="L1046" i="39"/>
  <c r="L1047" i="39"/>
  <c r="L1048" i="39"/>
  <c r="L1049" i="39"/>
  <c r="L1050" i="39"/>
  <c r="L1051" i="39"/>
  <c r="L1052" i="39"/>
  <c r="L1053" i="39"/>
  <c r="L1054" i="39"/>
  <c r="L1055" i="39"/>
  <c r="L1056" i="39"/>
  <c r="L1057" i="39"/>
  <c r="L1058" i="39"/>
  <c r="L1059" i="39"/>
  <c r="L1060" i="39"/>
  <c r="L1061" i="39"/>
  <c r="L1062" i="39"/>
  <c r="L1063" i="39"/>
  <c r="L1064" i="39"/>
  <c r="L1065" i="39"/>
  <c r="L1066" i="39"/>
  <c r="L1067" i="39"/>
  <c r="L1068" i="39"/>
  <c r="L1069" i="39"/>
  <c r="L1070" i="39"/>
  <c r="L1071" i="39"/>
  <c r="L1072" i="39"/>
  <c r="L1073" i="39"/>
  <c r="L1074" i="39"/>
  <c r="L1075" i="39"/>
  <c r="L1076" i="39"/>
  <c r="L1077" i="39"/>
  <c r="L1078" i="39"/>
  <c r="L1079" i="39"/>
  <c r="L1080" i="39"/>
  <c r="L1081" i="39"/>
  <c r="L1082" i="39"/>
  <c r="L1083" i="39"/>
  <c r="L1084" i="39"/>
  <c r="L1085" i="39"/>
  <c r="L1086" i="39"/>
  <c r="L1087" i="39"/>
  <c r="L1088" i="39"/>
  <c r="L1089" i="39"/>
  <c r="L1090" i="39"/>
  <c r="L1091" i="39"/>
  <c r="L1092" i="39"/>
  <c r="L1093" i="39"/>
  <c r="L1094" i="39"/>
  <c r="L1095" i="39"/>
  <c r="L1096" i="39"/>
  <c r="L1097" i="39"/>
  <c r="L1098" i="39"/>
  <c r="L1099" i="39"/>
  <c r="L1100" i="39"/>
  <c r="L1101" i="39"/>
  <c r="L1102" i="39"/>
  <c r="L1103" i="39"/>
  <c r="L1104" i="39"/>
  <c r="L1105" i="39"/>
  <c r="L1106" i="39"/>
  <c r="L1107" i="39"/>
  <c r="L1108" i="39"/>
  <c r="L1109" i="39"/>
  <c r="L1110" i="39"/>
  <c r="L1111" i="39"/>
  <c r="L1112" i="39"/>
  <c r="L1113" i="39"/>
  <c r="L1114" i="39"/>
  <c r="L1115" i="39"/>
  <c r="L1116" i="39"/>
  <c r="L1117" i="39"/>
  <c r="L1118" i="39"/>
  <c r="L1119" i="39"/>
  <c r="L1120" i="39"/>
  <c r="L1121" i="39"/>
  <c r="L1122" i="39"/>
  <c r="L1123" i="39"/>
  <c r="L1124" i="39"/>
  <c r="L1125" i="39"/>
  <c r="L1126" i="39"/>
  <c r="L1127" i="39"/>
  <c r="L1128" i="39"/>
  <c r="L1129" i="39"/>
  <c r="L1130" i="39"/>
  <c r="L1131" i="39"/>
  <c r="L1132" i="39"/>
  <c r="L1133" i="39"/>
  <c r="L1134" i="39"/>
  <c r="L1135" i="39"/>
  <c r="L1136" i="39"/>
  <c r="L1137" i="39"/>
  <c r="L1138" i="39"/>
  <c r="L1139" i="39"/>
  <c r="L1140" i="39"/>
  <c r="L1141" i="39"/>
  <c r="L1142" i="39"/>
  <c r="L1143" i="39"/>
  <c r="L1144" i="39"/>
  <c r="L1145" i="39"/>
  <c r="L1146" i="39"/>
  <c r="L1147" i="39"/>
  <c r="L1148" i="39"/>
  <c r="L1149" i="39"/>
  <c r="L1150" i="39"/>
  <c r="L1151" i="39"/>
  <c r="L1152" i="39"/>
  <c r="L1153" i="39"/>
  <c r="L1154" i="39"/>
  <c r="L1155" i="39"/>
  <c r="L1156" i="39"/>
  <c r="L1157" i="39"/>
  <c r="L1158" i="39"/>
  <c r="L1159" i="39"/>
  <c r="L1160" i="39"/>
  <c r="L1161" i="39"/>
  <c r="L1162" i="39"/>
  <c r="L1163" i="39"/>
  <c r="L1164" i="39"/>
  <c r="L1165" i="39"/>
  <c r="L1166" i="39"/>
  <c r="L1167" i="39"/>
  <c r="L1168" i="39"/>
  <c r="L1169" i="39"/>
  <c r="L1170" i="39"/>
  <c r="L1171" i="39"/>
  <c r="L1172" i="39"/>
  <c r="L1173" i="39"/>
  <c r="L1174" i="39"/>
  <c r="L1175" i="39"/>
  <c r="L1176" i="39"/>
  <c r="L1177" i="39"/>
  <c r="L1178" i="39"/>
  <c r="L1179" i="39"/>
  <c r="L1180" i="39"/>
  <c r="L1181" i="39"/>
  <c r="L1182" i="39"/>
  <c r="L1183" i="39"/>
  <c r="L1184" i="39"/>
  <c r="L1185" i="39"/>
  <c r="L1186" i="39"/>
  <c r="L1187" i="39"/>
  <c r="L1188" i="39"/>
  <c r="L1189" i="39"/>
  <c r="L1190" i="39"/>
  <c r="L1191" i="39"/>
  <c r="L1192" i="39"/>
  <c r="L1193" i="39"/>
  <c r="L1194" i="39"/>
  <c r="L1195" i="39"/>
  <c r="L1196" i="39"/>
  <c r="L1197" i="39"/>
  <c r="L1198" i="39"/>
  <c r="L1199" i="39"/>
  <c r="L1200" i="39"/>
  <c r="L1201" i="39"/>
  <c r="L1202" i="39"/>
  <c r="L1203" i="39"/>
  <c r="L1204" i="39"/>
  <c r="L1205" i="39"/>
  <c r="L1206" i="39"/>
  <c r="L1207" i="39"/>
  <c r="L1208" i="39"/>
  <c r="L1209" i="39"/>
  <c r="L1210" i="39"/>
  <c r="L1211" i="39"/>
  <c r="L1212" i="39"/>
  <c r="L1213" i="39"/>
  <c r="L1214" i="39"/>
  <c r="L1215" i="39"/>
  <c r="L1216" i="39"/>
  <c r="L1217" i="39"/>
  <c r="L1218" i="39"/>
  <c r="L1219" i="39"/>
  <c r="L1220" i="39"/>
  <c r="L1221" i="39"/>
  <c r="L1222" i="39"/>
  <c r="L1223" i="39"/>
  <c r="L1224" i="39"/>
  <c r="L1225" i="39"/>
  <c r="L1226" i="39"/>
  <c r="L1227" i="39"/>
  <c r="L1228" i="39"/>
  <c r="L1229" i="39"/>
  <c r="L1230" i="39"/>
  <c r="L1231" i="39"/>
  <c r="L1232" i="39"/>
  <c r="L1233" i="39"/>
  <c r="L1234" i="39"/>
  <c r="L1235" i="39"/>
  <c r="L1236" i="39"/>
  <c r="L1237" i="39"/>
  <c r="L1238" i="39"/>
  <c r="L1239" i="39"/>
  <c r="L1240" i="39"/>
  <c r="L1241" i="39"/>
  <c r="L1242" i="39"/>
  <c r="L1243" i="39"/>
  <c r="L1244" i="39"/>
  <c r="L1245" i="39"/>
  <c r="L1246" i="39"/>
  <c r="L1247" i="39"/>
  <c r="L1248" i="39"/>
  <c r="L1249" i="39"/>
  <c r="L1250" i="39"/>
  <c r="L1251" i="39"/>
  <c r="L1252" i="39"/>
  <c r="L1253" i="39"/>
  <c r="L1254" i="39"/>
  <c r="L1255" i="39"/>
  <c r="L1256" i="39"/>
  <c r="L1257" i="39"/>
  <c r="L1258" i="39"/>
  <c r="L1259" i="39"/>
  <c r="L1260" i="39"/>
  <c r="L1261" i="39"/>
  <c r="L1262" i="39"/>
  <c r="L1263" i="39"/>
  <c r="L1264" i="39"/>
  <c r="L1265" i="39"/>
  <c r="L1266" i="39"/>
  <c r="L1267" i="39"/>
  <c r="L1268" i="39"/>
  <c r="L1269" i="39"/>
  <c r="L1270" i="39"/>
  <c r="L1271" i="39"/>
  <c r="L1272" i="39"/>
  <c r="L1273" i="39"/>
  <c r="L1274" i="39"/>
  <c r="L1275" i="39"/>
  <c r="L1276" i="39"/>
  <c r="L1277" i="39"/>
  <c r="L1278" i="39"/>
  <c r="L1279" i="39"/>
  <c r="L1280" i="39"/>
  <c r="L1281" i="39"/>
  <c r="L1282" i="39"/>
  <c r="L1283" i="39"/>
  <c r="L1284" i="39"/>
  <c r="L1285" i="39"/>
  <c r="L1286" i="39"/>
  <c r="L1287" i="39"/>
  <c r="L1288" i="39"/>
  <c r="L1289" i="39"/>
  <c r="L1290" i="39"/>
  <c r="L1291" i="39"/>
  <c r="L1292" i="39"/>
  <c r="L1293" i="39"/>
  <c r="L1294" i="39"/>
  <c r="L1295" i="39"/>
  <c r="L1296" i="39"/>
  <c r="L1297" i="39"/>
  <c r="L1298" i="39"/>
  <c r="L1299" i="39"/>
  <c r="L1300" i="39"/>
  <c r="L1301" i="39"/>
  <c r="L1302" i="39"/>
  <c r="L1303" i="39"/>
  <c r="L1304" i="39"/>
  <c r="L1305" i="39"/>
  <c r="L1306" i="39"/>
  <c r="L1307" i="39"/>
  <c r="L1308" i="39"/>
  <c r="L1309" i="39"/>
  <c r="L1310" i="39"/>
  <c r="L1311" i="39"/>
  <c r="L1312" i="39"/>
  <c r="L1313" i="39"/>
  <c r="L1314" i="39"/>
  <c r="L1315" i="39"/>
  <c r="L1316" i="39"/>
  <c r="L1317" i="39"/>
  <c r="L1318" i="39"/>
  <c r="L1319" i="39"/>
  <c r="L1320" i="39"/>
  <c r="L1321" i="39"/>
  <c r="L1322" i="39"/>
  <c r="L1323" i="39"/>
  <c r="L1324" i="39"/>
  <c r="L1325" i="39"/>
  <c r="L1326" i="39"/>
  <c r="L1327" i="39"/>
  <c r="L1328" i="39"/>
  <c r="L1329" i="39"/>
  <c r="L1330" i="39"/>
  <c r="L1331" i="39"/>
  <c r="L1332" i="39"/>
  <c r="L1333" i="39"/>
  <c r="L1334" i="39"/>
  <c r="L1335" i="39"/>
  <c r="L1336" i="39"/>
  <c r="L1337" i="39"/>
  <c r="L1338" i="39"/>
  <c r="L1339" i="39"/>
  <c r="L1340" i="39"/>
  <c r="L1341" i="39"/>
  <c r="L1342" i="39"/>
  <c r="L1343" i="39"/>
  <c r="L1344" i="39"/>
  <c r="L1345" i="39"/>
  <c r="L1346" i="39"/>
  <c r="L1347" i="39"/>
  <c r="L1348" i="39"/>
  <c r="L1349" i="39"/>
  <c r="L1350" i="39"/>
  <c r="L1351" i="39"/>
  <c r="L1352" i="39"/>
  <c r="L1353" i="39"/>
  <c r="L1354" i="39"/>
  <c r="L1355" i="39"/>
  <c r="L1356" i="39"/>
  <c r="L1357" i="39"/>
  <c r="L1358" i="39"/>
  <c r="L1359" i="39"/>
  <c r="L1360" i="39"/>
  <c r="L1361" i="39"/>
  <c r="L1362" i="39"/>
  <c r="L1363" i="39"/>
  <c r="L1364" i="39"/>
  <c r="L1365" i="39"/>
  <c r="L1366" i="39"/>
  <c r="L1367" i="39"/>
  <c r="L1368" i="39"/>
  <c r="L1369" i="39"/>
  <c r="L1370" i="39"/>
  <c r="L1371" i="39"/>
  <c r="L1372" i="39"/>
  <c r="L1373" i="39"/>
  <c r="L1374" i="39"/>
  <c r="L1375" i="39"/>
  <c r="L1376" i="39"/>
  <c r="L1377" i="39"/>
  <c r="L1378" i="39"/>
  <c r="L1379" i="39"/>
  <c r="L1380" i="39"/>
  <c r="L1381" i="39"/>
  <c r="L1382" i="39"/>
  <c r="L1383" i="39"/>
  <c r="L1384" i="39"/>
  <c r="L1385" i="39"/>
  <c r="L1386" i="39"/>
  <c r="L1387" i="39"/>
  <c r="L1388" i="39"/>
  <c r="L1389" i="39"/>
  <c r="L1390" i="39"/>
  <c r="L1391" i="39"/>
  <c r="L1392" i="39"/>
  <c r="L1393" i="39"/>
  <c r="L1394" i="39"/>
  <c r="L1395" i="39"/>
  <c r="L1396" i="39"/>
  <c r="L1397" i="39"/>
  <c r="L1398" i="39"/>
  <c r="L1399" i="39"/>
  <c r="L1400" i="39"/>
  <c r="L1401" i="39"/>
  <c r="L1402" i="39"/>
  <c r="L1403" i="39"/>
  <c r="L1404" i="39"/>
  <c r="L1405" i="39"/>
  <c r="L1406" i="39"/>
  <c r="L1407" i="39"/>
  <c r="L1408" i="39"/>
  <c r="L1409" i="39"/>
  <c r="L1410" i="39"/>
  <c r="L1411" i="39"/>
  <c r="L1412" i="39"/>
  <c r="L1413" i="39"/>
  <c r="L1414" i="39"/>
  <c r="L1415" i="39"/>
  <c r="L1416" i="39"/>
  <c r="L1417" i="39"/>
  <c r="L1418" i="39"/>
  <c r="L1419" i="39"/>
  <c r="L1420" i="39"/>
  <c r="L1421" i="39"/>
  <c r="L1422" i="39"/>
  <c r="L1423" i="39"/>
  <c r="L1424" i="39"/>
  <c r="L1425" i="39"/>
  <c r="L1426" i="39"/>
  <c r="L1427" i="39"/>
  <c r="L1428" i="39"/>
  <c r="L1429" i="39"/>
  <c r="L1430" i="39"/>
  <c r="L1431" i="39"/>
  <c r="L1432" i="39"/>
  <c r="L1433" i="39"/>
  <c r="L1434" i="39"/>
  <c r="L1435" i="39"/>
  <c r="L1436" i="39"/>
  <c r="L1437" i="39"/>
  <c r="L1438" i="39"/>
  <c r="L1439" i="39"/>
  <c r="L1440" i="39"/>
  <c r="L1441" i="39"/>
  <c r="L1442" i="39"/>
  <c r="L1443" i="39"/>
  <c r="L1444" i="39"/>
  <c r="L1445" i="39"/>
  <c r="L1446" i="39"/>
  <c r="L1447" i="39"/>
  <c r="L1448" i="39"/>
  <c r="L1449" i="39"/>
  <c r="L1450" i="39"/>
  <c r="L1451" i="39"/>
  <c r="L1452" i="39"/>
  <c r="L1453" i="39"/>
  <c r="L1454" i="39"/>
  <c r="L1455" i="39"/>
  <c r="L1456" i="39"/>
  <c r="L1457" i="39"/>
  <c r="L1458" i="39"/>
  <c r="L1459" i="39"/>
  <c r="L1460" i="39"/>
  <c r="L1461" i="39"/>
  <c r="L1462" i="39"/>
  <c r="L1463" i="39"/>
  <c r="L1464" i="39"/>
  <c r="L1465" i="39"/>
  <c r="L1466" i="39"/>
  <c r="L1467" i="39"/>
  <c r="L1468" i="39"/>
  <c r="L1469" i="39"/>
  <c r="L1470" i="39"/>
  <c r="L1471" i="39"/>
  <c r="L1472" i="39"/>
  <c r="L1473" i="39"/>
  <c r="L1474" i="39"/>
  <c r="L1475" i="39"/>
  <c r="L1476" i="39"/>
  <c r="L1477" i="39"/>
  <c r="L1478" i="39"/>
  <c r="L1479" i="39"/>
  <c r="L1480" i="39"/>
  <c r="L1481" i="39"/>
  <c r="L1482" i="39"/>
  <c r="L1483" i="39"/>
  <c r="L1484" i="39"/>
  <c r="L1485" i="39"/>
  <c r="L1486" i="39"/>
  <c r="L1487" i="39"/>
  <c r="L1488" i="39"/>
  <c r="L1489" i="39"/>
  <c r="L1490" i="39"/>
  <c r="L1491" i="39"/>
  <c r="L1492" i="39"/>
  <c r="L1493" i="39"/>
  <c r="L1494" i="39"/>
  <c r="L1495" i="39"/>
  <c r="L1496" i="39"/>
  <c r="L1497" i="39"/>
  <c r="L1498" i="39"/>
  <c r="L1499" i="39"/>
  <c r="L1500" i="39"/>
  <c r="L1501" i="39"/>
  <c r="L1502" i="39"/>
  <c r="L1503" i="39"/>
  <c r="L1504" i="39"/>
  <c r="L1505" i="39"/>
  <c r="L1506" i="39"/>
  <c r="L1507" i="39"/>
  <c r="L1508" i="39"/>
  <c r="L1509" i="39"/>
  <c r="L1510" i="39"/>
  <c r="L1511" i="39"/>
  <c r="L1512" i="39"/>
  <c r="L1513" i="39"/>
  <c r="L1514" i="39"/>
  <c r="L1515" i="39"/>
  <c r="L1516" i="39"/>
  <c r="L1517" i="39"/>
  <c r="L1518" i="39"/>
  <c r="L1519" i="39"/>
  <c r="L1520" i="39"/>
  <c r="L1521" i="39"/>
  <c r="L1522" i="39"/>
  <c r="L1523" i="39"/>
  <c r="L1524" i="39"/>
  <c r="L1525" i="39"/>
  <c r="L1526" i="39"/>
  <c r="L1527" i="39"/>
  <c r="L1528" i="39"/>
  <c r="L1529" i="39"/>
  <c r="L1530" i="39"/>
  <c r="L1531" i="39"/>
  <c r="L1532" i="39"/>
  <c r="L1533" i="39"/>
  <c r="L1534" i="39"/>
  <c r="L1535" i="39"/>
  <c r="L1536" i="39"/>
  <c r="L1537" i="39"/>
  <c r="L1538" i="39"/>
  <c r="L1539" i="39"/>
  <c r="L1540" i="39"/>
  <c r="L1541" i="39"/>
  <c r="L1542" i="39"/>
  <c r="L1543" i="39"/>
  <c r="L1544" i="39"/>
  <c r="L1545" i="39"/>
  <c r="L1546" i="39"/>
  <c r="L1547" i="39"/>
  <c r="L1548" i="39"/>
  <c r="L1549" i="39"/>
  <c r="L1550" i="39"/>
  <c r="L1551" i="39"/>
  <c r="L1552" i="39"/>
  <c r="L1553" i="39"/>
  <c r="L1554" i="39"/>
  <c r="L1555" i="39"/>
  <c r="L1556" i="39"/>
  <c r="L1557" i="39"/>
  <c r="L1558" i="39"/>
  <c r="L1559" i="39"/>
  <c r="L1560" i="39"/>
  <c r="L1561" i="39"/>
  <c r="L1562" i="39"/>
  <c r="L1563" i="39"/>
  <c r="L1564" i="39"/>
  <c r="L1565" i="39"/>
  <c r="L1566" i="39"/>
  <c r="L1567" i="39"/>
  <c r="L1568" i="39"/>
  <c r="L1569" i="39"/>
  <c r="L1570" i="39"/>
  <c r="L1571" i="39"/>
  <c r="L1572" i="39"/>
  <c r="L1573" i="39"/>
  <c r="L1574" i="39"/>
  <c r="L1575" i="39"/>
  <c r="L1576" i="39"/>
  <c r="L1577" i="39"/>
  <c r="L1578" i="39"/>
  <c r="L1579" i="39"/>
  <c r="L1580" i="39"/>
  <c r="L1581" i="39"/>
  <c r="L1582" i="39"/>
  <c r="L1583" i="39"/>
  <c r="L1584" i="39"/>
  <c r="L1585" i="39"/>
  <c r="L1586" i="39"/>
  <c r="L1587" i="39"/>
  <c r="L1588" i="39"/>
  <c r="L1589" i="39"/>
  <c r="L1590" i="39"/>
  <c r="L1591" i="39"/>
  <c r="L1592" i="39"/>
  <c r="L1593" i="39"/>
  <c r="L1594" i="39"/>
  <c r="L1595" i="39"/>
  <c r="L1596" i="39"/>
  <c r="L1597" i="39"/>
  <c r="L1598" i="39"/>
  <c r="L1599" i="39"/>
  <c r="L1600" i="39"/>
  <c r="L1601" i="39"/>
  <c r="L1602" i="39"/>
  <c r="L1603" i="39"/>
  <c r="L1604" i="39"/>
  <c r="L1605" i="39"/>
  <c r="L1606" i="39"/>
  <c r="L1607" i="39"/>
  <c r="L1608" i="39"/>
  <c r="L1609" i="39"/>
  <c r="L1610" i="39"/>
  <c r="L1611" i="39"/>
  <c r="L1612" i="39"/>
  <c r="L1613" i="39"/>
  <c r="L1614" i="39"/>
  <c r="L1615" i="39"/>
  <c r="L1616" i="39"/>
  <c r="L1617" i="39"/>
  <c r="L1618" i="39"/>
  <c r="L1619" i="39"/>
  <c r="L1620" i="39"/>
  <c r="L1621" i="39"/>
  <c r="L1622" i="39"/>
  <c r="L1623" i="39"/>
  <c r="L1624" i="39"/>
  <c r="L1625" i="39"/>
  <c r="L1626" i="39"/>
  <c r="L1627" i="39"/>
  <c r="L1628" i="39"/>
  <c r="L1629" i="39"/>
  <c r="L1630" i="39"/>
  <c r="L1631" i="39"/>
  <c r="L1632" i="39"/>
  <c r="L1633" i="39"/>
  <c r="L1634" i="39"/>
  <c r="L1635" i="39"/>
  <c r="L1636" i="39"/>
  <c r="L1637" i="39"/>
  <c r="L1638" i="39"/>
  <c r="L1639" i="39"/>
  <c r="L1640" i="39"/>
  <c r="L1641" i="39"/>
  <c r="L1642" i="39"/>
  <c r="L1643" i="39"/>
  <c r="L1644" i="39"/>
  <c r="L1645" i="39"/>
  <c r="L1646" i="39"/>
  <c r="L1647" i="39"/>
  <c r="L1648" i="39"/>
  <c r="L1649" i="39"/>
  <c r="L1650" i="39"/>
  <c r="L1651" i="39"/>
  <c r="L1652" i="39"/>
  <c r="L1653" i="39"/>
  <c r="L1654" i="39"/>
  <c r="L1655" i="39"/>
  <c r="L1656" i="39"/>
  <c r="L1657" i="39"/>
  <c r="L1658" i="39"/>
  <c r="L1659" i="39"/>
  <c r="L1660" i="39"/>
  <c r="L1661" i="39"/>
  <c r="L1662" i="39"/>
  <c r="L1663" i="39"/>
  <c r="L1664" i="39"/>
  <c r="L1665" i="39"/>
  <c r="L1666" i="39"/>
  <c r="L1667" i="39"/>
  <c r="L1668" i="39"/>
  <c r="L1669" i="39"/>
  <c r="L1670" i="39"/>
  <c r="L1671" i="39"/>
  <c r="L1672" i="39"/>
  <c r="L1673" i="39"/>
  <c r="L1674" i="39"/>
  <c r="L1675" i="39"/>
  <c r="L1676" i="39"/>
  <c r="L1677" i="39"/>
  <c r="L1678" i="39"/>
  <c r="L1679" i="39"/>
  <c r="L1680" i="39"/>
  <c r="L1681" i="39"/>
  <c r="L1682" i="39"/>
  <c r="L1683" i="39"/>
  <c r="L1684" i="39"/>
  <c r="L1685" i="39"/>
  <c r="L1686" i="39"/>
  <c r="L1687" i="39"/>
  <c r="L1688" i="39"/>
  <c r="L1689" i="39"/>
  <c r="L1690" i="39"/>
  <c r="L1691" i="39"/>
  <c r="L1692" i="39"/>
  <c r="L1693" i="39"/>
  <c r="L1694" i="39"/>
  <c r="L1695" i="39"/>
  <c r="L1696" i="39"/>
  <c r="L1697" i="39"/>
  <c r="L1698" i="39"/>
  <c r="L1699" i="39"/>
  <c r="L1700" i="39"/>
  <c r="L1701" i="39"/>
  <c r="L1702" i="39"/>
  <c r="L1703" i="39"/>
  <c r="L1704" i="39"/>
  <c r="L1705" i="39"/>
  <c r="L1706" i="39"/>
  <c r="L1707" i="39"/>
  <c r="L1708" i="39"/>
  <c r="L1709" i="39"/>
  <c r="L1710" i="39"/>
  <c r="L1711" i="39"/>
  <c r="L1712" i="39"/>
  <c r="L1713" i="39"/>
  <c r="L1714" i="39"/>
  <c r="L1715" i="39"/>
  <c r="L1716" i="39"/>
  <c r="L1717" i="39"/>
  <c r="L1718" i="39"/>
  <c r="L1719" i="39"/>
  <c r="L1720" i="39"/>
  <c r="L1721" i="39"/>
  <c r="L1722" i="39"/>
  <c r="L1723" i="39"/>
  <c r="L1724" i="39"/>
  <c r="L1725" i="39"/>
  <c r="L1726" i="39"/>
  <c r="L1727" i="39"/>
  <c r="L1728" i="39"/>
  <c r="L1729" i="39"/>
  <c r="L1730" i="39"/>
  <c r="L1731" i="39"/>
  <c r="L1732" i="39"/>
  <c r="L1733" i="39"/>
  <c r="L1734" i="39"/>
  <c r="L1735" i="39"/>
  <c r="L1736" i="39"/>
  <c r="L1737" i="39"/>
  <c r="L1738" i="39"/>
  <c r="L1739" i="39"/>
  <c r="L1740" i="39"/>
  <c r="L1741" i="39"/>
  <c r="L1742" i="39"/>
  <c r="L1743" i="39"/>
  <c r="L1744" i="39"/>
  <c r="L1745" i="39"/>
  <c r="L1746" i="39"/>
  <c r="L1747" i="39"/>
  <c r="L1748" i="39"/>
  <c r="L1749" i="39"/>
  <c r="L1750" i="39"/>
  <c r="L1751" i="39"/>
  <c r="L1752" i="39"/>
  <c r="L1753" i="39"/>
  <c r="L1754" i="39"/>
  <c r="L1755" i="39"/>
  <c r="L1756" i="39"/>
  <c r="L1757" i="39"/>
  <c r="L1758" i="39"/>
  <c r="L1759" i="39"/>
  <c r="L1760" i="39"/>
  <c r="L1761" i="39"/>
  <c r="L1762" i="39"/>
  <c r="L1763" i="39"/>
  <c r="L1764" i="39"/>
  <c r="L1765" i="39"/>
  <c r="L1766" i="39"/>
  <c r="L1767" i="39"/>
  <c r="L1768" i="39"/>
  <c r="L1769" i="39"/>
  <c r="L1770" i="39"/>
  <c r="L1771" i="39"/>
  <c r="L1772" i="39"/>
  <c r="L1773" i="39"/>
  <c r="L1774" i="39"/>
  <c r="L1775" i="39"/>
  <c r="L1776" i="39"/>
  <c r="L1777" i="39"/>
  <c r="L1778" i="39"/>
  <c r="L1779" i="39"/>
  <c r="L1780" i="39"/>
  <c r="L1781" i="39"/>
  <c r="L1782" i="39"/>
  <c r="L1783" i="39"/>
  <c r="L1784" i="39"/>
  <c r="L2" i="39"/>
  <c r="M3" i="39"/>
  <c r="M4" i="39"/>
  <c r="M5" i="39"/>
  <c r="M6" i="39"/>
  <c r="M7" i="39"/>
  <c r="M8" i="39"/>
  <c r="M9" i="39"/>
  <c r="M10" i="39"/>
  <c r="M11" i="39"/>
  <c r="M12" i="39"/>
  <c r="M13" i="39"/>
  <c r="M14" i="39"/>
  <c r="M15" i="39"/>
  <c r="M16" i="39"/>
  <c r="M17" i="39"/>
  <c r="M18" i="39"/>
  <c r="M19" i="39"/>
  <c r="M20" i="39"/>
  <c r="M21" i="39"/>
  <c r="M22" i="39"/>
  <c r="M23" i="39"/>
  <c r="M24" i="39"/>
  <c r="M25" i="39"/>
  <c r="M26" i="39"/>
  <c r="M27" i="39"/>
  <c r="M28" i="39"/>
  <c r="M29" i="39"/>
  <c r="M30" i="39"/>
  <c r="M31" i="39"/>
  <c r="M32" i="39"/>
  <c r="M33" i="39"/>
  <c r="M34" i="39"/>
  <c r="M35" i="39"/>
  <c r="M36" i="39"/>
  <c r="M37" i="39"/>
  <c r="M38" i="39"/>
  <c r="M39" i="39"/>
  <c r="M40" i="39"/>
  <c r="M41" i="39"/>
  <c r="M42" i="39"/>
  <c r="M43" i="39"/>
  <c r="M44" i="39"/>
  <c r="M45" i="39"/>
  <c r="M46" i="39"/>
  <c r="M47" i="39"/>
  <c r="M48" i="39"/>
  <c r="M49" i="39"/>
  <c r="M50" i="39"/>
  <c r="M51" i="39"/>
  <c r="M52" i="39"/>
  <c r="M53" i="39"/>
  <c r="M54" i="39"/>
  <c r="M55" i="39"/>
  <c r="M56" i="39"/>
  <c r="M57" i="39"/>
  <c r="M58" i="39"/>
  <c r="M59" i="39"/>
  <c r="M60" i="39"/>
  <c r="M61" i="39"/>
  <c r="M62" i="39"/>
  <c r="M63" i="39"/>
  <c r="M64" i="39"/>
  <c r="M65" i="39"/>
  <c r="M66" i="39"/>
  <c r="M67" i="39"/>
  <c r="M68" i="39"/>
  <c r="M69" i="39"/>
  <c r="M70" i="39"/>
  <c r="M71" i="39"/>
  <c r="M72" i="39"/>
  <c r="M73" i="39"/>
  <c r="M74" i="39"/>
  <c r="M75" i="39"/>
  <c r="M76" i="39"/>
  <c r="M77" i="39"/>
  <c r="M78" i="39"/>
  <c r="M79" i="39"/>
  <c r="M80" i="39"/>
  <c r="M81" i="39"/>
  <c r="M82" i="39"/>
  <c r="M83" i="39"/>
  <c r="M84" i="39"/>
  <c r="M85" i="39"/>
  <c r="M86" i="39"/>
  <c r="M87" i="39"/>
  <c r="M88" i="39"/>
  <c r="M89" i="39"/>
  <c r="M90" i="39"/>
  <c r="M91" i="39"/>
  <c r="M92" i="39"/>
  <c r="M93" i="39"/>
  <c r="M94" i="39"/>
  <c r="M95" i="39"/>
  <c r="M96" i="39"/>
  <c r="M97" i="39"/>
  <c r="M98" i="39"/>
  <c r="M99" i="39"/>
  <c r="M100" i="39"/>
  <c r="M101" i="39"/>
  <c r="M102" i="39"/>
  <c r="M103" i="39"/>
  <c r="M104" i="39"/>
  <c r="M105" i="39"/>
  <c r="M106" i="39"/>
  <c r="M107" i="39"/>
  <c r="M108" i="39"/>
  <c r="M109" i="39"/>
  <c r="M110" i="39"/>
  <c r="M111" i="39"/>
  <c r="M112" i="39"/>
  <c r="M113" i="39"/>
  <c r="M114" i="39"/>
  <c r="M115" i="39"/>
  <c r="M116" i="39"/>
  <c r="M117" i="39"/>
  <c r="M118" i="39"/>
  <c r="M119" i="39"/>
  <c r="M120" i="39"/>
  <c r="M121" i="39"/>
  <c r="M122" i="39"/>
  <c r="M123" i="39"/>
  <c r="M124" i="39"/>
  <c r="M125" i="39"/>
  <c r="M126" i="39"/>
  <c r="M127" i="39"/>
  <c r="M128" i="39"/>
  <c r="M129" i="39"/>
  <c r="M130" i="39"/>
  <c r="M131" i="39"/>
  <c r="M132" i="39"/>
  <c r="M133" i="39"/>
  <c r="M134" i="39"/>
  <c r="M135" i="39"/>
  <c r="M136" i="39"/>
  <c r="M137" i="39"/>
  <c r="M138" i="39"/>
  <c r="M139" i="39"/>
  <c r="M140" i="39"/>
  <c r="M141" i="39"/>
  <c r="M142" i="39"/>
  <c r="M143" i="39"/>
  <c r="M144" i="39"/>
  <c r="M145" i="39"/>
  <c r="M146" i="39"/>
  <c r="M147" i="39"/>
  <c r="M148" i="39"/>
  <c r="M149" i="39"/>
  <c r="M150" i="39"/>
  <c r="M151" i="39"/>
  <c r="M152" i="39"/>
  <c r="M153" i="39"/>
  <c r="M154" i="39"/>
  <c r="M155" i="39"/>
  <c r="M156" i="39"/>
  <c r="M157" i="39"/>
  <c r="M158" i="39"/>
  <c r="M159" i="39"/>
  <c r="M160" i="39"/>
  <c r="M161" i="39"/>
  <c r="M162" i="39"/>
  <c r="M163" i="39"/>
  <c r="M164" i="39"/>
  <c r="M165" i="39"/>
  <c r="M166" i="39"/>
  <c r="M167" i="39"/>
  <c r="M168" i="39"/>
  <c r="M169" i="39"/>
  <c r="M170" i="39"/>
  <c r="M171" i="39"/>
  <c r="M172" i="39"/>
  <c r="M173" i="39"/>
  <c r="M174" i="39"/>
  <c r="M175" i="39"/>
  <c r="M176" i="39"/>
  <c r="M177" i="39"/>
  <c r="M178" i="39"/>
  <c r="M179" i="39"/>
  <c r="M180" i="39"/>
  <c r="M181" i="39"/>
  <c r="M182" i="39"/>
  <c r="M183" i="39"/>
  <c r="M184" i="39"/>
  <c r="M185" i="39"/>
  <c r="M186" i="39"/>
  <c r="M187" i="39"/>
  <c r="M188" i="39"/>
  <c r="M189" i="39"/>
  <c r="M190" i="39"/>
  <c r="M191" i="39"/>
  <c r="M192" i="39"/>
  <c r="M193" i="39"/>
  <c r="M194" i="39"/>
  <c r="M195" i="39"/>
  <c r="M196" i="39"/>
  <c r="M197" i="39"/>
  <c r="M198" i="39"/>
  <c r="M199" i="39"/>
  <c r="M200" i="39"/>
  <c r="M201" i="39"/>
  <c r="M202" i="39"/>
  <c r="M203" i="39"/>
  <c r="M204" i="39"/>
  <c r="M205" i="39"/>
  <c r="M206" i="39"/>
  <c r="M207" i="39"/>
  <c r="M208" i="39"/>
  <c r="M209" i="39"/>
  <c r="M210" i="39"/>
  <c r="M211" i="39"/>
  <c r="M212" i="39"/>
  <c r="M213" i="39"/>
  <c r="M214" i="39"/>
  <c r="M215" i="39"/>
  <c r="M216" i="39"/>
  <c r="M217" i="39"/>
  <c r="M218" i="39"/>
  <c r="M219" i="39"/>
  <c r="M220" i="39"/>
  <c r="M221" i="39"/>
  <c r="M222" i="39"/>
  <c r="M223" i="39"/>
  <c r="M224" i="39"/>
  <c r="M225" i="39"/>
  <c r="M226" i="39"/>
  <c r="M227" i="39"/>
  <c r="M228" i="39"/>
  <c r="M229" i="39"/>
  <c r="M230" i="39"/>
  <c r="M231" i="39"/>
  <c r="M232" i="39"/>
  <c r="M233" i="39"/>
  <c r="M234" i="39"/>
  <c r="M235" i="39"/>
  <c r="M236" i="39"/>
  <c r="M237" i="39"/>
  <c r="M238" i="39"/>
  <c r="M239" i="39"/>
  <c r="M240" i="39"/>
  <c r="M241" i="39"/>
  <c r="M242" i="39"/>
  <c r="M243" i="39"/>
  <c r="M244" i="39"/>
  <c r="M245" i="39"/>
  <c r="M246" i="39"/>
  <c r="M247" i="39"/>
  <c r="M248" i="39"/>
  <c r="M249" i="39"/>
  <c r="M250" i="39"/>
  <c r="M251" i="39"/>
  <c r="M252" i="39"/>
  <c r="M253" i="39"/>
  <c r="M254" i="39"/>
  <c r="M255" i="39"/>
  <c r="M256" i="39"/>
  <c r="M257" i="39"/>
  <c r="M258" i="39"/>
  <c r="M259" i="39"/>
  <c r="M260" i="39"/>
  <c r="M261" i="39"/>
  <c r="M262" i="39"/>
  <c r="M263" i="39"/>
  <c r="M264" i="39"/>
  <c r="M265" i="39"/>
  <c r="M266" i="39"/>
  <c r="M267" i="39"/>
  <c r="M268" i="39"/>
  <c r="M269" i="39"/>
  <c r="M270" i="39"/>
  <c r="M271" i="39"/>
  <c r="M272" i="39"/>
  <c r="M273" i="39"/>
  <c r="M274" i="39"/>
  <c r="M275" i="39"/>
  <c r="M276" i="39"/>
  <c r="M277" i="39"/>
  <c r="M278" i="39"/>
  <c r="M279" i="39"/>
  <c r="M280" i="39"/>
  <c r="M281" i="39"/>
  <c r="M282" i="39"/>
  <c r="M283" i="39"/>
  <c r="M284" i="39"/>
  <c r="M285" i="39"/>
  <c r="M286" i="39"/>
  <c r="M287" i="39"/>
  <c r="M288" i="39"/>
  <c r="M289" i="39"/>
  <c r="M290" i="39"/>
  <c r="M291" i="39"/>
  <c r="M292" i="39"/>
  <c r="M293" i="39"/>
  <c r="M294" i="39"/>
  <c r="M295" i="39"/>
  <c r="M296" i="39"/>
  <c r="M297" i="39"/>
  <c r="M298" i="39"/>
  <c r="M299" i="39"/>
  <c r="M300" i="39"/>
  <c r="M301" i="39"/>
  <c r="M302" i="39"/>
  <c r="M303" i="39"/>
  <c r="M304" i="39"/>
  <c r="M305" i="39"/>
  <c r="M306" i="39"/>
  <c r="M307" i="39"/>
  <c r="M308" i="39"/>
  <c r="M309" i="39"/>
  <c r="M310" i="39"/>
  <c r="M311" i="39"/>
  <c r="M312" i="39"/>
  <c r="M313" i="39"/>
  <c r="M314" i="39"/>
  <c r="M315" i="39"/>
  <c r="M316" i="39"/>
  <c r="M317" i="39"/>
  <c r="M318" i="39"/>
  <c r="M319" i="39"/>
  <c r="M320" i="39"/>
  <c r="M321" i="39"/>
  <c r="M322" i="39"/>
  <c r="M323" i="39"/>
  <c r="M324" i="39"/>
  <c r="M325" i="39"/>
  <c r="M326" i="39"/>
  <c r="M327" i="39"/>
  <c r="M328" i="39"/>
  <c r="M329" i="39"/>
  <c r="M330" i="39"/>
  <c r="M331" i="39"/>
  <c r="M332" i="39"/>
  <c r="M333" i="39"/>
  <c r="M334" i="39"/>
  <c r="M335" i="39"/>
  <c r="M336" i="39"/>
  <c r="M337" i="39"/>
  <c r="M338" i="39"/>
  <c r="M339" i="39"/>
  <c r="M340" i="39"/>
  <c r="M341" i="39"/>
  <c r="M342" i="39"/>
  <c r="M343" i="39"/>
  <c r="M344" i="39"/>
  <c r="M345" i="39"/>
  <c r="M346" i="39"/>
  <c r="M347" i="39"/>
  <c r="M348" i="39"/>
  <c r="M349" i="39"/>
  <c r="M350" i="39"/>
  <c r="M351" i="39"/>
  <c r="M352" i="39"/>
  <c r="M353" i="39"/>
  <c r="M354" i="39"/>
  <c r="M355" i="39"/>
  <c r="M356" i="39"/>
  <c r="M357" i="39"/>
  <c r="M358" i="39"/>
  <c r="M359" i="39"/>
  <c r="M360" i="39"/>
  <c r="M361" i="39"/>
  <c r="M362" i="39"/>
  <c r="M363" i="39"/>
  <c r="M364" i="39"/>
  <c r="M365" i="39"/>
  <c r="M366" i="39"/>
  <c r="M367" i="39"/>
  <c r="M368" i="39"/>
  <c r="M369" i="39"/>
  <c r="M370" i="39"/>
  <c r="M371" i="39"/>
  <c r="M372" i="39"/>
  <c r="M373" i="39"/>
  <c r="M374" i="39"/>
  <c r="M375" i="39"/>
  <c r="M376" i="39"/>
  <c r="M377" i="39"/>
  <c r="M378" i="39"/>
  <c r="M379" i="39"/>
  <c r="M380" i="39"/>
  <c r="M381" i="39"/>
  <c r="M382" i="39"/>
  <c r="M383" i="39"/>
  <c r="M384" i="39"/>
  <c r="M385" i="39"/>
  <c r="M386" i="39"/>
  <c r="M387" i="39"/>
  <c r="M388" i="39"/>
  <c r="M389" i="39"/>
  <c r="M390" i="39"/>
  <c r="M391" i="39"/>
  <c r="M392" i="39"/>
  <c r="M393" i="39"/>
  <c r="M394" i="39"/>
  <c r="M395" i="39"/>
  <c r="M396" i="39"/>
  <c r="M397" i="39"/>
  <c r="M398" i="39"/>
  <c r="M399" i="39"/>
  <c r="M400" i="39"/>
  <c r="M401" i="39"/>
  <c r="M402" i="39"/>
  <c r="M403" i="39"/>
  <c r="M404" i="39"/>
  <c r="M405" i="39"/>
  <c r="M406" i="39"/>
  <c r="M407" i="39"/>
  <c r="M408" i="39"/>
  <c r="M409" i="39"/>
  <c r="M410" i="39"/>
  <c r="M411" i="39"/>
  <c r="M412" i="39"/>
  <c r="M413" i="39"/>
  <c r="M414" i="39"/>
  <c r="M415" i="39"/>
  <c r="M416" i="39"/>
  <c r="M417" i="39"/>
  <c r="M418" i="39"/>
  <c r="M419" i="39"/>
  <c r="M420" i="39"/>
  <c r="M421" i="39"/>
  <c r="M422" i="39"/>
  <c r="M423" i="39"/>
  <c r="M424" i="39"/>
  <c r="M425" i="39"/>
  <c r="M426" i="39"/>
  <c r="M427" i="39"/>
  <c r="M428" i="39"/>
  <c r="M429" i="39"/>
  <c r="M430" i="39"/>
  <c r="M431" i="39"/>
  <c r="M432" i="39"/>
  <c r="M433" i="39"/>
  <c r="M434" i="39"/>
  <c r="M435" i="39"/>
  <c r="M436" i="39"/>
  <c r="M437" i="39"/>
  <c r="M438" i="39"/>
  <c r="M439" i="39"/>
  <c r="M440" i="39"/>
  <c r="M441" i="39"/>
  <c r="M442" i="39"/>
  <c r="M443" i="39"/>
  <c r="M444" i="39"/>
  <c r="M445" i="39"/>
  <c r="M446" i="39"/>
  <c r="M447" i="39"/>
  <c r="M448" i="39"/>
  <c r="M449" i="39"/>
  <c r="M450" i="39"/>
  <c r="M451" i="39"/>
  <c r="M452" i="39"/>
  <c r="M453" i="39"/>
  <c r="M454" i="39"/>
  <c r="M455" i="39"/>
  <c r="M456" i="39"/>
  <c r="M457" i="39"/>
  <c r="M458" i="39"/>
  <c r="M459" i="39"/>
  <c r="M460" i="39"/>
  <c r="M461" i="39"/>
  <c r="M462" i="39"/>
  <c r="M463" i="39"/>
  <c r="M464" i="39"/>
  <c r="M465" i="39"/>
  <c r="M466" i="39"/>
  <c r="M467" i="39"/>
  <c r="M468" i="39"/>
  <c r="M469" i="39"/>
  <c r="M470" i="39"/>
  <c r="M471" i="39"/>
  <c r="M472" i="39"/>
  <c r="M473" i="39"/>
  <c r="M474" i="39"/>
  <c r="M475" i="39"/>
  <c r="M476" i="39"/>
  <c r="M477" i="39"/>
  <c r="M478" i="39"/>
  <c r="M479" i="39"/>
  <c r="M480" i="39"/>
  <c r="M481" i="39"/>
  <c r="M482" i="39"/>
  <c r="M483" i="39"/>
  <c r="M484" i="39"/>
  <c r="M485" i="39"/>
  <c r="M486" i="39"/>
  <c r="M487" i="39"/>
  <c r="M488" i="39"/>
  <c r="M489" i="39"/>
  <c r="M490" i="39"/>
  <c r="M491" i="39"/>
  <c r="M492" i="39"/>
  <c r="M493" i="39"/>
  <c r="M494" i="39"/>
  <c r="M495" i="39"/>
  <c r="M496" i="39"/>
  <c r="M497" i="39"/>
  <c r="M498" i="39"/>
  <c r="M499" i="39"/>
  <c r="M500" i="39"/>
  <c r="M501" i="39"/>
  <c r="M502" i="39"/>
  <c r="M503" i="39"/>
  <c r="M504" i="39"/>
  <c r="M505" i="39"/>
  <c r="M506" i="39"/>
  <c r="M507" i="39"/>
  <c r="M508" i="39"/>
  <c r="M509" i="39"/>
  <c r="M510" i="39"/>
  <c r="M511" i="39"/>
  <c r="M512" i="39"/>
  <c r="M513" i="39"/>
  <c r="M514" i="39"/>
  <c r="M515" i="39"/>
  <c r="M516" i="39"/>
  <c r="M517" i="39"/>
  <c r="M518" i="39"/>
  <c r="M519" i="39"/>
  <c r="M520" i="39"/>
  <c r="M521" i="39"/>
  <c r="M522" i="39"/>
  <c r="M523" i="39"/>
  <c r="M524" i="39"/>
  <c r="M525" i="39"/>
  <c r="M526" i="39"/>
  <c r="M527" i="39"/>
  <c r="M528" i="39"/>
  <c r="M529" i="39"/>
  <c r="M530" i="39"/>
  <c r="M531" i="39"/>
  <c r="M532" i="39"/>
  <c r="M533" i="39"/>
  <c r="M534" i="39"/>
  <c r="M535" i="39"/>
  <c r="M536" i="39"/>
  <c r="M537" i="39"/>
  <c r="M538" i="39"/>
  <c r="M539" i="39"/>
  <c r="M540" i="39"/>
  <c r="M541" i="39"/>
  <c r="M542" i="39"/>
  <c r="M543" i="39"/>
  <c r="M544" i="39"/>
  <c r="M545" i="39"/>
  <c r="M546" i="39"/>
  <c r="M547" i="39"/>
  <c r="M548" i="39"/>
  <c r="M549" i="39"/>
  <c r="M550" i="39"/>
  <c r="M551" i="39"/>
  <c r="M552" i="39"/>
  <c r="M553" i="39"/>
  <c r="M554" i="39"/>
  <c r="M555" i="39"/>
  <c r="M556" i="39"/>
  <c r="M557" i="39"/>
  <c r="M558" i="39"/>
  <c r="M559" i="39"/>
  <c r="M560" i="39"/>
  <c r="M561" i="39"/>
  <c r="M562" i="39"/>
  <c r="M563" i="39"/>
  <c r="M564" i="39"/>
  <c r="M565" i="39"/>
  <c r="M566" i="39"/>
  <c r="M567" i="39"/>
  <c r="M568" i="39"/>
  <c r="M569" i="39"/>
  <c r="M570" i="39"/>
  <c r="M571" i="39"/>
  <c r="M572" i="39"/>
  <c r="M573" i="39"/>
  <c r="M574" i="39"/>
  <c r="M575" i="39"/>
  <c r="M576" i="39"/>
  <c r="M577" i="39"/>
  <c r="M578" i="39"/>
  <c r="M579" i="39"/>
  <c r="M580" i="39"/>
  <c r="M581" i="39"/>
  <c r="M582" i="39"/>
  <c r="M583" i="39"/>
  <c r="M584" i="39"/>
  <c r="M585" i="39"/>
  <c r="M586" i="39"/>
  <c r="M587" i="39"/>
  <c r="M588" i="39"/>
  <c r="M589" i="39"/>
  <c r="M590" i="39"/>
  <c r="M591" i="39"/>
  <c r="M592" i="39"/>
  <c r="M593" i="39"/>
  <c r="M594" i="39"/>
  <c r="M595" i="39"/>
  <c r="M596" i="39"/>
  <c r="M597" i="39"/>
  <c r="M598" i="39"/>
  <c r="M599" i="39"/>
  <c r="M600" i="39"/>
  <c r="M601" i="39"/>
  <c r="M602" i="39"/>
  <c r="M603" i="39"/>
  <c r="M604" i="39"/>
  <c r="M605" i="39"/>
  <c r="M606" i="39"/>
  <c r="M607" i="39"/>
  <c r="M608" i="39"/>
  <c r="M609" i="39"/>
  <c r="M610" i="39"/>
  <c r="M611" i="39"/>
  <c r="M612" i="39"/>
  <c r="M613" i="39"/>
  <c r="M614" i="39"/>
  <c r="M615" i="39"/>
  <c r="M616" i="39"/>
  <c r="M617" i="39"/>
  <c r="M618" i="39"/>
  <c r="M619" i="39"/>
  <c r="M620" i="39"/>
  <c r="M621" i="39"/>
  <c r="M622" i="39"/>
  <c r="M623" i="39"/>
  <c r="M624" i="39"/>
  <c r="M625" i="39"/>
  <c r="M626" i="39"/>
  <c r="M627" i="39"/>
  <c r="M628" i="39"/>
  <c r="M629" i="39"/>
  <c r="M630" i="39"/>
  <c r="M631" i="39"/>
  <c r="M632" i="39"/>
  <c r="M633" i="39"/>
  <c r="M634" i="39"/>
  <c r="M635" i="39"/>
  <c r="M636" i="39"/>
  <c r="M637" i="39"/>
  <c r="M638" i="39"/>
  <c r="M639" i="39"/>
  <c r="M640" i="39"/>
  <c r="M641" i="39"/>
  <c r="M642" i="39"/>
  <c r="M643" i="39"/>
  <c r="M644" i="39"/>
  <c r="M645" i="39"/>
  <c r="M646" i="39"/>
  <c r="M647" i="39"/>
  <c r="M648" i="39"/>
  <c r="M649" i="39"/>
  <c r="M650" i="39"/>
  <c r="M651" i="39"/>
  <c r="M652" i="39"/>
  <c r="M653" i="39"/>
  <c r="M654" i="39"/>
  <c r="M655" i="39"/>
  <c r="M656" i="39"/>
  <c r="M657" i="39"/>
  <c r="M658" i="39"/>
  <c r="M659" i="39"/>
  <c r="M660" i="39"/>
  <c r="M661" i="39"/>
  <c r="M662" i="39"/>
  <c r="M663" i="39"/>
  <c r="M664" i="39"/>
  <c r="M665" i="39"/>
  <c r="M666" i="39"/>
  <c r="M667" i="39"/>
  <c r="M668" i="39"/>
  <c r="M669" i="39"/>
  <c r="M670" i="39"/>
  <c r="M671" i="39"/>
  <c r="M672" i="39"/>
  <c r="M673" i="39"/>
  <c r="M674" i="39"/>
  <c r="M675" i="39"/>
  <c r="M676" i="39"/>
  <c r="M677" i="39"/>
  <c r="M678" i="39"/>
  <c r="M679" i="39"/>
  <c r="M680" i="39"/>
  <c r="M681" i="39"/>
  <c r="M682" i="39"/>
  <c r="M683" i="39"/>
  <c r="M684" i="39"/>
  <c r="M685" i="39"/>
  <c r="M686" i="39"/>
  <c r="M687" i="39"/>
  <c r="M688" i="39"/>
  <c r="M689" i="39"/>
  <c r="M690" i="39"/>
  <c r="M691" i="39"/>
  <c r="M692" i="39"/>
  <c r="M693" i="39"/>
  <c r="M694" i="39"/>
  <c r="M695" i="39"/>
  <c r="M696" i="39"/>
  <c r="M697" i="39"/>
  <c r="M698" i="39"/>
  <c r="M699" i="39"/>
  <c r="M700" i="39"/>
  <c r="M701" i="39"/>
  <c r="M702" i="39"/>
  <c r="M703" i="39"/>
  <c r="M704" i="39"/>
  <c r="M705" i="39"/>
  <c r="M706" i="39"/>
  <c r="M707" i="39"/>
  <c r="M708" i="39"/>
  <c r="M709" i="39"/>
  <c r="M710" i="39"/>
  <c r="M711" i="39"/>
  <c r="M712" i="39"/>
  <c r="M713" i="39"/>
  <c r="M714" i="39"/>
  <c r="M715" i="39"/>
  <c r="M716" i="39"/>
  <c r="M717" i="39"/>
  <c r="M718" i="39"/>
  <c r="M719" i="39"/>
  <c r="M720" i="39"/>
  <c r="M721" i="39"/>
  <c r="M722" i="39"/>
  <c r="M723" i="39"/>
  <c r="M724" i="39"/>
  <c r="M725" i="39"/>
  <c r="M726" i="39"/>
  <c r="M727" i="39"/>
  <c r="M728" i="39"/>
  <c r="M729" i="39"/>
  <c r="M730" i="39"/>
  <c r="M731" i="39"/>
  <c r="M732" i="39"/>
  <c r="M733" i="39"/>
  <c r="M734" i="39"/>
  <c r="M735" i="39"/>
  <c r="M736" i="39"/>
  <c r="M737" i="39"/>
  <c r="M738" i="39"/>
  <c r="M739" i="39"/>
  <c r="M740" i="39"/>
  <c r="M741" i="39"/>
  <c r="M742" i="39"/>
  <c r="M743" i="39"/>
  <c r="M744" i="39"/>
  <c r="M745" i="39"/>
  <c r="M746" i="39"/>
  <c r="M747" i="39"/>
  <c r="M748" i="39"/>
  <c r="M749" i="39"/>
  <c r="M750" i="39"/>
  <c r="M751" i="39"/>
  <c r="M752" i="39"/>
  <c r="M753" i="39"/>
  <c r="M754" i="39"/>
  <c r="M755" i="39"/>
  <c r="M756" i="39"/>
  <c r="M757" i="39"/>
  <c r="M758" i="39"/>
  <c r="M759" i="39"/>
  <c r="M760" i="39"/>
  <c r="M761" i="39"/>
  <c r="M762" i="39"/>
  <c r="M763" i="39"/>
  <c r="M764" i="39"/>
  <c r="M765" i="39"/>
  <c r="M766" i="39"/>
  <c r="M767" i="39"/>
  <c r="M768" i="39"/>
  <c r="M769" i="39"/>
  <c r="M770" i="39"/>
  <c r="M771" i="39"/>
  <c r="M772" i="39"/>
  <c r="M773" i="39"/>
  <c r="M774" i="39"/>
  <c r="M775" i="39"/>
  <c r="M776" i="39"/>
  <c r="M777" i="39"/>
  <c r="M778" i="39"/>
  <c r="M779" i="39"/>
  <c r="M780" i="39"/>
  <c r="M781" i="39"/>
  <c r="M782" i="39"/>
  <c r="M783" i="39"/>
  <c r="M784" i="39"/>
  <c r="M785" i="39"/>
  <c r="M786" i="39"/>
  <c r="M787" i="39"/>
  <c r="M788" i="39"/>
  <c r="M789" i="39"/>
  <c r="M790" i="39"/>
  <c r="M791" i="39"/>
  <c r="M792" i="39"/>
  <c r="M793" i="39"/>
  <c r="M794" i="39"/>
  <c r="M795" i="39"/>
  <c r="M796" i="39"/>
  <c r="M797" i="39"/>
  <c r="M798" i="39"/>
  <c r="M799" i="39"/>
  <c r="M800" i="39"/>
  <c r="M801" i="39"/>
  <c r="M802" i="39"/>
  <c r="M803" i="39"/>
  <c r="M804" i="39"/>
  <c r="M805" i="39"/>
  <c r="M806" i="39"/>
  <c r="M807" i="39"/>
  <c r="M808" i="39"/>
  <c r="M809" i="39"/>
  <c r="M810" i="39"/>
  <c r="M811" i="39"/>
  <c r="M812" i="39"/>
  <c r="M813" i="39"/>
  <c r="M814" i="39"/>
  <c r="M815" i="39"/>
  <c r="M816" i="39"/>
  <c r="M817" i="39"/>
  <c r="M818" i="39"/>
  <c r="M819" i="39"/>
  <c r="M820" i="39"/>
  <c r="M821" i="39"/>
  <c r="M822" i="39"/>
  <c r="M823" i="39"/>
  <c r="M824" i="39"/>
  <c r="M825" i="39"/>
  <c r="M826" i="39"/>
  <c r="M827" i="39"/>
  <c r="M828" i="39"/>
  <c r="M829" i="39"/>
  <c r="M830" i="39"/>
  <c r="M831" i="39"/>
  <c r="M832" i="39"/>
  <c r="M833" i="39"/>
  <c r="M834" i="39"/>
  <c r="M835" i="39"/>
  <c r="M836" i="39"/>
  <c r="M837" i="39"/>
  <c r="M838" i="39"/>
  <c r="M839" i="39"/>
  <c r="M840" i="39"/>
  <c r="M841" i="39"/>
  <c r="M842" i="39"/>
  <c r="M843" i="39"/>
  <c r="M844" i="39"/>
  <c r="M845" i="39"/>
  <c r="M846" i="39"/>
  <c r="M847" i="39"/>
  <c r="M848" i="39"/>
  <c r="M849" i="39"/>
  <c r="M850" i="39"/>
  <c r="M851" i="39"/>
  <c r="M852" i="39"/>
  <c r="M853" i="39"/>
  <c r="M854" i="39"/>
  <c r="M855" i="39"/>
  <c r="M856" i="39"/>
  <c r="M857" i="39"/>
  <c r="M858" i="39"/>
  <c r="M859" i="39"/>
  <c r="M860" i="39"/>
  <c r="M861" i="39"/>
  <c r="M862" i="39"/>
  <c r="M863" i="39"/>
  <c r="M864" i="39"/>
  <c r="M865" i="39"/>
  <c r="M866" i="39"/>
  <c r="M867" i="39"/>
  <c r="M868" i="39"/>
  <c r="M869" i="39"/>
  <c r="M870" i="39"/>
  <c r="M871" i="39"/>
  <c r="M872" i="39"/>
  <c r="M873" i="39"/>
  <c r="M874" i="39"/>
  <c r="M875" i="39"/>
  <c r="M876" i="39"/>
  <c r="M877" i="39"/>
  <c r="M878" i="39"/>
  <c r="M879" i="39"/>
  <c r="M880" i="39"/>
  <c r="M881" i="39"/>
  <c r="M882" i="39"/>
  <c r="M883" i="39"/>
  <c r="M884" i="39"/>
  <c r="M885" i="39"/>
  <c r="M886" i="39"/>
  <c r="M887" i="39"/>
  <c r="M888" i="39"/>
  <c r="M889" i="39"/>
  <c r="M890" i="39"/>
  <c r="M891" i="39"/>
  <c r="M892" i="39"/>
  <c r="M893" i="39"/>
  <c r="M894" i="39"/>
  <c r="M895" i="39"/>
  <c r="M896" i="39"/>
  <c r="M897" i="39"/>
  <c r="M898" i="39"/>
  <c r="M899" i="39"/>
  <c r="M900" i="39"/>
  <c r="M901" i="39"/>
  <c r="M902" i="39"/>
  <c r="M903" i="39"/>
  <c r="M904" i="39"/>
  <c r="M905" i="39"/>
  <c r="M906" i="39"/>
  <c r="M907" i="39"/>
  <c r="M908" i="39"/>
  <c r="M909" i="39"/>
  <c r="M910" i="39"/>
  <c r="M911" i="39"/>
  <c r="M912" i="39"/>
  <c r="M913" i="39"/>
  <c r="M914" i="39"/>
  <c r="M915" i="39"/>
  <c r="M916" i="39"/>
  <c r="M917" i="39"/>
  <c r="M918" i="39"/>
  <c r="M919" i="39"/>
  <c r="M920" i="39"/>
  <c r="M921" i="39"/>
  <c r="M922" i="39"/>
  <c r="M923" i="39"/>
  <c r="M924" i="39"/>
  <c r="M925" i="39"/>
  <c r="M926" i="39"/>
  <c r="M927" i="39"/>
  <c r="M928" i="39"/>
  <c r="M929" i="39"/>
  <c r="M930" i="39"/>
  <c r="M931" i="39"/>
  <c r="M932" i="39"/>
  <c r="M933" i="39"/>
  <c r="M934" i="39"/>
  <c r="M935" i="39"/>
  <c r="M936" i="39"/>
  <c r="M937" i="39"/>
  <c r="M938" i="39"/>
  <c r="M939" i="39"/>
  <c r="M940" i="39"/>
  <c r="M941" i="39"/>
  <c r="M942" i="39"/>
  <c r="M943" i="39"/>
  <c r="M944" i="39"/>
  <c r="M945" i="39"/>
  <c r="M946" i="39"/>
  <c r="M947" i="39"/>
  <c r="M948" i="39"/>
  <c r="M949" i="39"/>
  <c r="M950" i="39"/>
  <c r="M951" i="39"/>
  <c r="M952" i="39"/>
  <c r="M953" i="39"/>
  <c r="M954" i="39"/>
  <c r="M955" i="39"/>
  <c r="M956" i="39"/>
  <c r="M957" i="39"/>
  <c r="M958" i="39"/>
  <c r="M959" i="39"/>
  <c r="M960" i="39"/>
  <c r="M961" i="39"/>
  <c r="M962" i="39"/>
  <c r="M963" i="39"/>
  <c r="M964" i="39"/>
  <c r="M965" i="39"/>
  <c r="M966" i="39"/>
  <c r="M967" i="39"/>
  <c r="M968" i="39"/>
  <c r="M969" i="39"/>
  <c r="M970" i="39"/>
  <c r="M971" i="39"/>
  <c r="M972" i="39"/>
  <c r="M973" i="39"/>
  <c r="M974" i="39"/>
  <c r="M975" i="39"/>
  <c r="M976" i="39"/>
  <c r="M977" i="39"/>
  <c r="M978" i="39"/>
  <c r="M979" i="39"/>
  <c r="M980" i="39"/>
  <c r="M981" i="39"/>
  <c r="M982" i="39"/>
  <c r="M983" i="39"/>
  <c r="M984" i="39"/>
  <c r="M985" i="39"/>
  <c r="M986" i="39"/>
  <c r="M987" i="39"/>
  <c r="M988" i="39"/>
  <c r="M989" i="39"/>
  <c r="M990" i="39"/>
  <c r="M991" i="39"/>
  <c r="M992" i="39"/>
  <c r="M993" i="39"/>
  <c r="M994" i="39"/>
  <c r="M995" i="39"/>
  <c r="M996" i="39"/>
  <c r="M997" i="39"/>
  <c r="M998" i="39"/>
  <c r="M999" i="39"/>
  <c r="M1000" i="39"/>
  <c r="M1001" i="39"/>
  <c r="M1002" i="39"/>
  <c r="M1003" i="39"/>
  <c r="M1004" i="39"/>
  <c r="M1005" i="39"/>
  <c r="M1006" i="39"/>
  <c r="M1007" i="39"/>
  <c r="M1008" i="39"/>
  <c r="M1009" i="39"/>
  <c r="M1010" i="39"/>
  <c r="M1011" i="39"/>
  <c r="M1012" i="39"/>
  <c r="M1013" i="39"/>
  <c r="M1014" i="39"/>
  <c r="M1015" i="39"/>
  <c r="M1016" i="39"/>
  <c r="M1017" i="39"/>
  <c r="M1018" i="39"/>
  <c r="M1019" i="39"/>
  <c r="M1020" i="39"/>
  <c r="M1021" i="39"/>
  <c r="M1022" i="39"/>
  <c r="M1023" i="39"/>
  <c r="M1024" i="39"/>
  <c r="M1025" i="39"/>
  <c r="M1026" i="39"/>
  <c r="M1027" i="39"/>
  <c r="M1028" i="39"/>
  <c r="M1029" i="39"/>
  <c r="M1030" i="39"/>
  <c r="M1031" i="39"/>
  <c r="M1032" i="39"/>
  <c r="M1033" i="39"/>
  <c r="M1034" i="39"/>
  <c r="M1035" i="39"/>
  <c r="M1036" i="39"/>
  <c r="M1037" i="39"/>
  <c r="M1038" i="39"/>
  <c r="M1039" i="39"/>
  <c r="M1040" i="39"/>
  <c r="M1041" i="39"/>
  <c r="M1042" i="39"/>
  <c r="M1043" i="39"/>
  <c r="M1044" i="39"/>
  <c r="M1045" i="39"/>
  <c r="M1046" i="39"/>
  <c r="M1047" i="39"/>
  <c r="M1048" i="39"/>
  <c r="M1049" i="39"/>
  <c r="M1050" i="39"/>
  <c r="M1051" i="39"/>
  <c r="M1052" i="39"/>
  <c r="M1053" i="39"/>
  <c r="M1054" i="39"/>
  <c r="M1055" i="39"/>
  <c r="M1056" i="39"/>
  <c r="M1057" i="39"/>
  <c r="M1058" i="39"/>
  <c r="M1059" i="39"/>
  <c r="M1060" i="39"/>
  <c r="M1061" i="39"/>
  <c r="M1062" i="39"/>
  <c r="M1063" i="39"/>
  <c r="M1064" i="39"/>
  <c r="M1065" i="39"/>
  <c r="M1066" i="39"/>
  <c r="M1067" i="39"/>
  <c r="M1068" i="39"/>
  <c r="M1069" i="39"/>
  <c r="M1070" i="39"/>
  <c r="M1071" i="39"/>
  <c r="M1072" i="39"/>
  <c r="M1073" i="39"/>
  <c r="M1074" i="39"/>
  <c r="M1075" i="39"/>
  <c r="M1076" i="39"/>
  <c r="M1077" i="39"/>
  <c r="M1078" i="39"/>
  <c r="M1079" i="39"/>
  <c r="M1080" i="39"/>
  <c r="M1081" i="39"/>
  <c r="M1082" i="39"/>
  <c r="M1083" i="39"/>
  <c r="M1084" i="39"/>
  <c r="M1085" i="39"/>
  <c r="M1086" i="39"/>
  <c r="M1087" i="39"/>
  <c r="M1088" i="39"/>
  <c r="M1089" i="39"/>
  <c r="M1090" i="39"/>
  <c r="M1091" i="39"/>
  <c r="M1092" i="39"/>
  <c r="M1093" i="39"/>
  <c r="M1094" i="39"/>
  <c r="M1095" i="39"/>
  <c r="M1096" i="39"/>
  <c r="M1097" i="39"/>
  <c r="M1098" i="39"/>
  <c r="M1099" i="39"/>
  <c r="M1100" i="39"/>
  <c r="M1101" i="39"/>
  <c r="M1102" i="39"/>
  <c r="M1103" i="39"/>
  <c r="M1104" i="39"/>
  <c r="M1105" i="39"/>
  <c r="M1106" i="39"/>
  <c r="M1107" i="39"/>
  <c r="M1108" i="39"/>
  <c r="M1109" i="39"/>
  <c r="M1110" i="39"/>
  <c r="M1111" i="39"/>
  <c r="M1112" i="39"/>
  <c r="M1113" i="39"/>
  <c r="M1114" i="39"/>
  <c r="M1115" i="39"/>
  <c r="M1116" i="39"/>
  <c r="M1117" i="39"/>
  <c r="M1118" i="39"/>
  <c r="M1119" i="39"/>
  <c r="M1120" i="39"/>
  <c r="M1121" i="39"/>
  <c r="M1122" i="39"/>
  <c r="M1123" i="39"/>
  <c r="M1124" i="39"/>
  <c r="M1125" i="39"/>
  <c r="M1126" i="39"/>
  <c r="M1127" i="39"/>
  <c r="M1128" i="39"/>
  <c r="M1129" i="39"/>
  <c r="M1130" i="39"/>
  <c r="M1131" i="39"/>
  <c r="M1132" i="39"/>
  <c r="M1133" i="39"/>
  <c r="M1134" i="39"/>
  <c r="M1135" i="39"/>
  <c r="M1136" i="39"/>
  <c r="M1137" i="39"/>
  <c r="M1138" i="39"/>
  <c r="M1139" i="39"/>
  <c r="M1140" i="39"/>
  <c r="M1141" i="39"/>
  <c r="M1142" i="39"/>
  <c r="M1143" i="39"/>
  <c r="M1144" i="39"/>
  <c r="M1145" i="39"/>
  <c r="M1146" i="39"/>
  <c r="M1147" i="39"/>
  <c r="M1148" i="39"/>
  <c r="M1149" i="39"/>
  <c r="M1150" i="39"/>
  <c r="M1151" i="39"/>
  <c r="M1152" i="39"/>
  <c r="M1153" i="39"/>
  <c r="M1154" i="39"/>
  <c r="M1155" i="39"/>
  <c r="M1156" i="39"/>
  <c r="M1157" i="39"/>
  <c r="M1158" i="39"/>
  <c r="M1159" i="39"/>
  <c r="M1160" i="39"/>
  <c r="M1161" i="39"/>
  <c r="M1162" i="39"/>
  <c r="M1163" i="39"/>
  <c r="M1164" i="39"/>
  <c r="M1165" i="39"/>
  <c r="M1166" i="39"/>
  <c r="M1167" i="39"/>
  <c r="M1168" i="39"/>
  <c r="M1169" i="39"/>
  <c r="M1170" i="39"/>
  <c r="M1171" i="39"/>
  <c r="M1172" i="39"/>
  <c r="M1173" i="39"/>
  <c r="M1174" i="39"/>
  <c r="M1175" i="39"/>
  <c r="M1176" i="39"/>
  <c r="M1177" i="39"/>
  <c r="M1178" i="39"/>
  <c r="M1179" i="39"/>
  <c r="M1180" i="39"/>
  <c r="M1181" i="39"/>
  <c r="M1182" i="39"/>
  <c r="M1183" i="39"/>
  <c r="M1184" i="39"/>
  <c r="M1185" i="39"/>
  <c r="M1186" i="39"/>
  <c r="M1187" i="39"/>
  <c r="M1188" i="39"/>
  <c r="M1189" i="39"/>
  <c r="M1190" i="39"/>
  <c r="M1191" i="39"/>
  <c r="M1192" i="39"/>
  <c r="M1193" i="39"/>
  <c r="M1194" i="39"/>
  <c r="M1195" i="39"/>
  <c r="M1196" i="39"/>
  <c r="M1197" i="39"/>
  <c r="M1198" i="39"/>
  <c r="M1199" i="39"/>
  <c r="M1200" i="39"/>
  <c r="M1201" i="39"/>
  <c r="M1202" i="39"/>
  <c r="M1203" i="39"/>
  <c r="M1204" i="39"/>
  <c r="M1205" i="39"/>
  <c r="M1206" i="39"/>
  <c r="M1207" i="39"/>
  <c r="M1208" i="39"/>
  <c r="M1209" i="39"/>
  <c r="M1210" i="39"/>
  <c r="M1211" i="39"/>
  <c r="M1212" i="39"/>
  <c r="M1213" i="39"/>
  <c r="M1214" i="39"/>
  <c r="M1215" i="39"/>
  <c r="M1216" i="39"/>
  <c r="M1217" i="39"/>
  <c r="M1218" i="39"/>
  <c r="M1219" i="39"/>
  <c r="M1220" i="39"/>
  <c r="M1221" i="39"/>
  <c r="M1222" i="39"/>
  <c r="M1223" i="39"/>
  <c r="M1224" i="39"/>
  <c r="M1225" i="39"/>
  <c r="M1226" i="39"/>
  <c r="M1227" i="39"/>
  <c r="M1228" i="39"/>
  <c r="M1229" i="39"/>
  <c r="M1230" i="39"/>
  <c r="M1231" i="39"/>
  <c r="M1232" i="39"/>
  <c r="M1233" i="39"/>
  <c r="M1234" i="39"/>
  <c r="M1235" i="39"/>
  <c r="M1236" i="39"/>
  <c r="M1237" i="39"/>
  <c r="M1238" i="39"/>
  <c r="M1239" i="39"/>
  <c r="M1240" i="39"/>
  <c r="M1241" i="39"/>
  <c r="M1242" i="39"/>
  <c r="M1243" i="39"/>
  <c r="M1244" i="39"/>
  <c r="M1245" i="39"/>
  <c r="M1246" i="39"/>
  <c r="M1247" i="39"/>
  <c r="M1248" i="39"/>
  <c r="M1249" i="39"/>
  <c r="M1250" i="39"/>
  <c r="M1251" i="39"/>
  <c r="M1252" i="39"/>
  <c r="M1253" i="39"/>
  <c r="M1254" i="39"/>
  <c r="M1255" i="39"/>
  <c r="M1256" i="39"/>
  <c r="M1257" i="39"/>
  <c r="M1258" i="39"/>
  <c r="M1259" i="39"/>
  <c r="M1260" i="39"/>
  <c r="M1261" i="39"/>
  <c r="M1262" i="39"/>
  <c r="M1263" i="39"/>
  <c r="M1264" i="39"/>
  <c r="M1265" i="39"/>
  <c r="M1266" i="39"/>
  <c r="M1267" i="39"/>
  <c r="M1268" i="39"/>
  <c r="M1269" i="39"/>
  <c r="M1270" i="39"/>
  <c r="M1271" i="39"/>
  <c r="M1272" i="39"/>
  <c r="M1273" i="39"/>
  <c r="M1274" i="39"/>
  <c r="M1275" i="39"/>
  <c r="M1276" i="39"/>
  <c r="M1277" i="39"/>
  <c r="M1278" i="39"/>
  <c r="M1279" i="39"/>
  <c r="M1280" i="39"/>
  <c r="M1281" i="39"/>
  <c r="M1282" i="39"/>
  <c r="M1283" i="39"/>
  <c r="M1284" i="39"/>
  <c r="M1285" i="39"/>
  <c r="M1286" i="39"/>
  <c r="M1287" i="39"/>
  <c r="M1288" i="39"/>
  <c r="M1289" i="39"/>
  <c r="M1290" i="39"/>
  <c r="M1291" i="39"/>
  <c r="M1292" i="39"/>
  <c r="M1293" i="39"/>
  <c r="M1294" i="39"/>
  <c r="M1295" i="39"/>
  <c r="M1296" i="39"/>
  <c r="M1297" i="39"/>
  <c r="M1298" i="39"/>
  <c r="M1299" i="39"/>
  <c r="M1300" i="39"/>
  <c r="M1301" i="39"/>
  <c r="M1302" i="39"/>
  <c r="M1303" i="39"/>
  <c r="M1304" i="39"/>
  <c r="M1305" i="39"/>
  <c r="M1306" i="39"/>
  <c r="M1307" i="39"/>
  <c r="M1308" i="39"/>
  <c r="M1309" i="39"/>
  <c r="M1310" i="39"/>
  <c r="M1311" i="39"/>
  <c r="M1312" i="39"/>
  <c r="M1313" i="39"/>
  <c r="M1314" i="39"/>
  <c r="M1315" i="39"/>
  <c r="M1316" i="39"/>
  <c r="M1317" i="39"/>
  <c r="M1318" i="39"/>
  <c r="M1319" i="39"/>
  <c r="M1320" i="39"/>
  <c r="M1321" i="39"/>
  <c r="M1322" i="39"/>
  <c r="M1323" i="39"/>
  <c r="M1324" i="39"/>
  <c r="M1325" i="39"/>
  <c r="M1326" i="39"/>
  <c r="M1327" i="39"/>
  <c r="M1328" i="39"/>
  <c r="M1329" i="39"/>
  <c r="M1330" i="39"/>
  <c r="M1331" i="39"/>
  <c r="M1332" i="39"/>
  <c r="M1333" i="39"/>
  <c r="M1334" i="39"/>
  <c r="M1335" i="39"/>
  <c r="M1336" i="39"/>
  <c r="M1337" i="39"/>
  <c r="M1338" i="39"/>
  <c r="M1339" i="39"/>
  <c r="M1340" i="39"/>
  <c r="M1341" i="39"/>
  <c r="M1342" i="39"/>
  <c r="M1343" i="39"/>
  <c r="M1344" i="39"/>
  <c r="M1345" i="39"/>
  <c r="M1346" i="39"/>
  <c r="M1347" i="39"/>
  <c r="M1348" i="39"/>
  <c r="M1349" i="39"/>
  <c r="M1350" i="39"/>
  <c r="M1351" i="39"/>
  <c r="M1352" i="39"/>
  <c r="M1353" i="39"/>
  <c r="M1354" i="39"/>
  <c r="M1355" i="39"/>
  <c r="M1356" i="39"/>
  <c r="M1357" i="39"/>
  <c r="M1358" i="39"/>
  <c r="M1359" i="39"/>
  <c r="M1360" i="39"/>
  <c r="M1361" i="39"/>
  <c r="M1362" i="39"/>
  <c r="M1363" i="39"/>
  <c r="M1364" i="39"/>
  <c r="M1365" i="39"/>
  <c r="M1366" i="39"/>
  <c r="M1367" i="39"/>
  <c r="M1368" i="39"/>
  <c r="M1369" i="39"/>
  <c r="M1370" i="39"/>
  <c r="M1371" i="39"/>
  <c r="M1372" i="39"/>
  <c r="M1373" i="39"/>
  <c r="M1374" i="39"/>
  <c r="M1375" i="39"/>
  <c r="M1376" i="39"/>
  <c r="M1377" i="39"/>
  <c r="M1378" i="39"/>
  <c r="M1379" i="39"/>
  <c r="M1380" i="39"/>
  <c r="M1381" i="39"/>
  <c r="M1382" i="39"/>
  <c r="M1383" i="39"/>
  <c r="M1384" i="39"/>
  <c r="M1385" i="39"/>
  <c r="M1386" i="39"/>
  <c r="M1387" i="39"/>
  <c r="M1388" i="39"/>
  <c r="M1389" i="39"/>
  <c r="M1390" i="39"/>
  <c r="M1391" i="39"/>
  <c r="M1392" i="39"/>
  <c r="M1393" i="39"/>
  <c r="M1394" i="39"/>
  <c r="M1395" i="39"/>
  <c r="M1396" i="39"/>
  <c r="M1397" i="39"/>
  <c r="M1398" i="39"/>
  <c r="M1399" i="39"/>
  <c r="M1400" i="39"/>
  <c r="M1401" i="39"/>
  <c r="M1402" i="39"/>
  <c r="M1403" i="39"/>
  <c r="M1404" i="39"/>
  <c r="M1405" i="39"/>
  <c r="M1406" i="39"/>
  <c r="M1407" i="39"/>
  <c r="M1408" i="39"/>
  <c r="M1409" i="39"/>
  <c r="M1410" i="39"/>
  <c r="M1411" i="39"/>
  <c r="M1412" i="39"/>
  <c r="M1413" i="39"/>
  <c r="M1414" i="39"/>
  <c r="M1415" i="39"/>
  <c r="M1416" i="39"/>
  <c r="M1417" i="39"/>
  <c r="M1418" i="39"/>
  <c r="M1419" i="39"/>
  <c r="M1420" i="39"/>
  <c r="M1421" i="39"/>
  <c r="M1422" i="39"/>
  <c r="M1423" i="39"/>
  <c r="M1424" i="39"/>
  <c r="M1425" i="39"/>
  <c r="M1426" i="39"/>
  <c r="M1427" i="39"/>
  <c r="M1428" i="39"/>
  <c r="M1429" i="39"/>
  <c r="M1430" i="39"/>
  <c r="M1431" i="39"/>
  <c r="M1432" i="39"/>
  <c r="M1433" i="39"/>
  <c r="M1434" i="39"/>
  <c r="M1435" i="39"/>
  <c r="M1436" i="39"/>
  <c r="M1437" i="39"/>
  <c r="M1438" i="39"/>
  <c r="M1439" i="39"/>
  <c r="M1440" i="39"/>
  <c r="M1441" i="39"/>
  <c r="M1442" i="39"/>
  <c r="M1443" i="39"/>
  <c r="M1444" i="39"/>
  <c r="M1445" i="39"/>
  <c r="M1446" i="39"/>
  <c r="M1447" i="39"/>
  <c r="M1448" i="39"/>
  <c r="M1449" i="39"/>
  <c r="M1450" i="39"/>
  <c r="M1451" i="39"/>
  <c r="M1452" i="39"/>
  <c r="M1453" i="39"/>
  <c r="M1454" i="39"/>
  <c r="M1455" i="39"/>
  <c r="M1456" i="39"/>
  <c r="M1457" i="39"/>
  <c r="M1458" i="39"/>
  <c r="M1459" i="39"/>
  <c r="M1460" i="39"/>
  <c r="M1461" i="39"/>
  <c r="M1462" i="39"/>
  <c r="M1463" i="39"/>
  <c r="M1464" i="39"/>
  <c r="M1465" i="39"/>
  <c r="M1466" i="39"/>
  <c r="M1467" i="39"/>
  <c r="M1468" i="39"/>
  <c r="M1469" i="39"/>
  <c r="M1470" i="39"/>
  <c r="M1471" i="39"/>
  <c r="M1472" i="39"/>
  <c r="M1473" i="39"/>
  <c r="M1474" i="39"/>
  <c r="M1475" i="39"/>
  <c r="M1476" i="39"/>
  <c r="M1477" i="39"/>
  <c r="M1478" i="39"/>
  <c r="M1479" i="39"/>
  <c r="M1480" i="39"/>
  <c r="M1481" i="39"/>
  <c r="M1482" i="39"/>
  <c r="M1483" i="39"/>
  <c r="M1484" i="39"/>
  <c r="M1485" i="39"/>
  <c r="M1486" i="39"/>
  <c r="M1487" i="39"/>
  <c r="M1488" i="39"/>
  <c r="M1489" i="39"/>
  <c r="M1490" i="39"/>
  <c r="M1491" i="39"/>
  <c r="M1492" i="39"/>
  <c r="M1493" i="39"/>
  <c r="M1494" i="39"/>
  <c r="M1495" i="39"/>
  <c r="M1496" i="39"/>
  <c r="M1497" i="39"/>
  <c r="M1498" i="39"/>
  <c r="M1499" i="39"/>
  <c r="M1500" i="39"/>
  <c r="M1501" i="39"/>
  <c r="M1502" i="39"/>
  <c r="M1503" i="39"/>
  <c r="M1504" i="39"/>
  <c r="M1505" i="39"/>
  <c r="M1506" i="39"/>
  <c r="M1507" i="39"/>
  <c r="M1508" i="39"/>
  <c r="M1509" i="39"/>
  <c r="M1510" i="39"/>
  <c r="M1511" i="39"/>
  <c r="M1512" i="39"/>
  <c r="M1513" i="39"/>
  <c r="M1514" i="39"/>
  <c r="M1515" i="39"/>
  <c r="M1516" i="39"/>
  <c r="M1517" i="39"/>
  <c r="M1518" i="39"/>
  <c r="M1519" i="39"/>
  <c r="M1520" i="39"/>
  <c r="M1521" i="39"/>
  <c r="M1522" i="39"/>
  <c r="M1523" i="39"/>
  <c r="M1524" i="39"/>
  <c r="M1525" i="39"/>
  <c r="M1526" i="39"/>
  <c r="M1527" i="39"/>
  <c r="M1528" i="39"/>
  <c r="M1529" i="39"/>
  <c r="M1530" i="39"/>
  <c r="M1531" i="39"/>
  <c r="M1532" i="39"/>
  <c r="M1533" i="39"/>
  <c r="M1534" i="39"/>
  <c r="M1535" i="39"/>
  <c r="M1536" i="39"/>
  <c r="M1537" i="39"/>
  <c r="M1538" i="39"/>
  <c r="M1539" i="39"/>
  <c r="M1540" i="39"/>
  <c r="M1541" i="39"/>
  <c r="M1542" i="39"/>
  <c r="M1543" i="39"/>
  <c r="M1544" i="39"/>
  <c r="M1545" i="39"/>
  <c r="M1546" i="39"/>
  <c r="M1547" i="39"/>
  <c r="M1548" i="39"/>
  <c r="M1549" i="39"/>
  <c r="M1550" i="39"/>
  <c r="M1551" i="39"/>
  <c r="M1552" i="39"/>
  <c r="M1553" i="39"/>
  <c r="M1554" i="39"/>
  <c r="M1555" i="39"/>
  <c r="M1556" i="39"/>
  <c r="M1557" i="39"/>
  <c r="M1558" i="39"/>
  <c r="M1559" i="39"/>
  <c r="M1560" i="39"/>
  <c r="M1561" i="39"/>
  <c r="M1562" i="39"/>
  <c r="M1563" i="39"/>
  <c r="M1564" i="39"/>
  <c r="M1565" i="39"/>
  <c r="M1566" i="39"/>
  <c r="M1567" i="39"/>
  <c r="M1568" i="39"/>
  <c r="M1569" i="39"/>
  <c r="M1570" i="39"/>
  <c r="M1571" i="39"/>
  <c r="M1572" i="39"/>
  <c r="M1573" i="39"/>
  <c r="M1574" i="39"/>
  <c r="M1575" i="39"/>
  <c r="M1576" i="39"/>
  <c r="M1577" i="39"/>
  <c r="M1578" i="39"/>
  <c r="M1579" i="39"/>
  <c r="M1580" i="39"/>
  <c r="M1581" i="39"/>
  <c r="M1582" i="39"/>
  <c r="M1583" i="39"/>
  <c r="M1584" i="39"/>
  <c r="M1585" i="39"/>
  <c r="M1586" i="39"/>
  <c r="M1587" i="39"/>
  <c r="M1588" i="39"/>
  <c r="M1589" i="39"/>
  <c r="M1590" i="39"/>
  <c r="M1591" i="39"/>
  <c r="M1592" i="39"/>
  <c r="M1593" i="39"/>
  <c r="M1594" i="39"/>
  <c r="M1595" i="39"/>
  <c r="M1596" i="39"/>
  <c r="M1597" i="39"/>
  <c r="M1598" i="39"/>
  <c r="M1599" i="39"/>
  <c r="M1600" i="39"/>
  <c r="M1601" i="39"/>
  <c r="M1602" i="39"/>
  <c r="M1603" i="39"/>
  <c r="M1604" i="39"/>
  <c r="M1605" i="39"/>
  <c r="M1606" i="39"/>
  <c r="M1607" i="39"/>
  <c r="M1608" i="39"/>
  <c r="M1609" i="39"/>
  <c r="M1610" i="39"/>
  <c r="M1611" i="39"/>
  <c r="M1612" i="39"/>
  <c r="M1613" i="39"/>
  <c r="M1614" i="39"/>
  <c r="M1615" i="39"/>
  <c r="M1616" i="39"/>
  <c r="M1617" i="39"/>
  <c r="M1618" i="39"/>
  <c r="M1619" i="39"/>
  <c r="M1620" i="39"/>
  <c r="M1621" i="39"/>
  <c r="M1622" i="39"/>
  <c r="M1623" i="39"/>
  <c r="M1624" i="39"/>
  <c r="M1625" i="39"/>
  <c r="M1626" i="39"/>
  <c r="M1627" i="39"/>
  <c r="M1628" i="39"/>
  <c r="M1629" i="39"/>
  <c r="M1630" i="39"/>
  <c r="M1631" i="39"/>
  <c r="M1632" i="39"/>
  <c r="M1633" i="39"/>
  <c r="M1634" i="39"/>
  <c r="M1635" i="39"/>
  <c r="M1636" i="39"/>
  <c r="M1637" i="39"/>
  <c r="M1638" i="39"/>
  <c r="M1639" i="39"/>
  <c r="M1640" i="39"/>
  <c r="M1641" i="39"/>
  <c r="M1642" i="39"/>
  <c r="M1643" i="39"/>
  <c r="M1644" i="39"/>
  <c r="M1645" i="39"/>
  <c r="M1646" i="39"/>
  <c r="M1647" i="39"/>
  <c r="M1648" i="39"/>
  <c r="M1649" i="39"/>
  <c r="M1650" i="39"/>
  <c r="M1651" i="39"/>
  <c r="M1652" i="39"/>
  <c r="M1653" i="39"/>
  <c r="M1654" i="39"/>
  <c r="M1655" i="39"/>
  <c r="M1656" i="39"/>
  <c r="M1657" i="39"/>
  <c r="M1658" i="39"/>
  <c r="M1659" i="39"/>
  <c r="M1660" i="39"/>
  <c r="M1661" i="39"/>
  <c r="M1662" i="39"/>
  <c r="M1663" i="39"/>
  <c r="M1664" i="39"/>
  <c r="M1665" i="39"/>
  <c r="M1666" i="39"/>
  <c r="M1667" i="39"/>
  <c r="M1668" i="39"/>
  <c r="M1669" i="39"/>
  <c r="M1670" i="39"/>
  <c r="M1671" i="39"/>
  <c r="M1672" i="39"/>
  <c r="M1673" i="39"/>
  <c r="M1674" i="39"/>
  <c r="M1675" i="39"/>
  <c r="M1676" i="39"/>
  <c r="M1677" i="39"/>
  <c r="M1678" i="39"/>
  <c r="M1679" i="39"/>
  <c r="M1680" i="39"/>
  <c r="M1681" i="39"/>
  <c r="M1682" i="39"/>
  <c r="M1683" i="39"/>
  <c r="M1684" i="39"/>
  <c r="M1685" i="39"/>
  <c r="M1686" i="39"/>
  <c r="M1687" i="39"/>
  <c r="M1688" i="39"/>
  <c r="M1689" i="39"/>
  <c r="M1690" i="39"/>
  <c r="M1691" i="39"/>
  <c r="M1692" i="39"/>
  <c r="M1693" i="39"/>
  <c r="M1694" i="39"/>
  <c r="M1695" i="39"/>
  <c r="M1696" i="39"/>
  <c r="M1697" i="39"/>
  <c r="M1698" i="39"/>
  <c r="M1699" i="39"/>
  <c r="M1700" i="39"/>
  <c r="M1701" i="39"/>
  <c r="M1702" i="39"/>
  <c r="M1703" i="39"/>
  <c r="M1704" i="39"/>
  <c r="M1705" i="39"/>
  <c r="M1706" i="39"/>
  <c r="M1707" i="39"/>
  <c r="M1708" i="39"/>
  <c r="M1709" i="39"/>
  <c r="M1710" i="39"/>
  <c r="M1711" i="39"/>
  <c r="M1712" i="39"/>
  <c r="M1713" i="39"/>
  <c r="M1714" i="39"/>
  <c r="M1715" i="39"/>
  <c r="M1716" i="39"/>
  <c r="M1717" i="39"/>
  <c r="M1718" i="39"/>
  <c r="M1719" i="39"/>
  <c r="M1720" i="39"/>
  <c r="M1721" i="39"/>
  <c r="M1722" i="39"/>
  <c r="M1723" i="39"/>
  <c r="M1724" i="39"/>
  <c r="M1725" i="39"/>
  <c r="M1726" i="39"/>
  <c r="M1727" i="39"/>
  <c r="M1728" i="39"/>
  <c r="M1729" i="39"/>
  <c r="M1730" i="39"/>
  <c r="M1731" i="39"/>
  <c r="M1732" i="39"/>
  <c r="M1733" i="39"/>
  <c r="M1734" i="39"/>
  <c r="M1735" i="39"/>
  <c r="M1736" i="39"/>
  <c r="M1737" i="39"/>
  <c r="M1738" i="39"/>
  <c r="M1739" i="39"/>
  <c r="M1740" i="39"/>
  <c r="M1741" i="39"/>
  <c r="M1742" i="39"/>
  <c r="M1743" i="39"/>
  <c r="M1744" i="39"/>
  <c r="M1745" i="39"/>
  <c r="M1746" i="39"/>
  <c r="M1747" i="39"/>
  <c r="M1748" i="39"/>
  <c r="M1749" i="39"/>
  <c r="M1750" i="39"/>
  <c r="M1751" i="39"/>
  <c r="M1752" i="39"/>
  <c r="M1753" i="39"/>
  <c r="M1754" i="39"/>
  <c r="M1755" i="39"/>
  <c r="M1756" i="39"/>
  <c r="M1757" i="39"/>
  <c r="M1758" i="39"/>
  <c r="M1759" i="39"/>
  <c r="M1760" i="39"/>
  <c r="M1761" i="39"/>
  <c r="M1762" i="39"/>
  <c r="M1763" i="39"/>
  <c r="M1764" i="39"/>
  <c r="M1765" i="39"/>
  <c r="M1766" i="39"/>
  <c r="M1767" i="39"/>
  <c r="M1768" i="39"/>
  <c r="M1769" i="39"/>
  <c r="M1770" i="39"/>
  <c r="M1771" i="39"/>
  <c r="M1772" i="39"/>
  <c r="M1773" i="39"/>
  <c r="M1774" i="39"/>
  <c r="M1775" i="39"/>
  <c r="M1776" i="39"/>
  <c r="M1777" i="39"/>
  <c r="M1778" i="39"/>
  <c r="M1779" i="39"/>
  <c r="M1780" i="39"/>
  <c r="M1781" i="39"/>
  <c r="M1782" i="39"/>
  <c r="M1783" i="39"/>
  <c r="M1784" i="39"/>
  <c r="M2" i="39"/>
  <c r="M3" i="56" l="1"/>
  <c r="C17" i="56" s="1"/>
  <c r="L5" i="56"/>
  <c r="E12" i="56" s="1"/>
  <c r="M6" i="56"/>
  <c r="C13" i="56" s="1"/>
  <c r="D13" i="56" s="1"/>
  <c r="M4" i="56"/>
  <c r="B7" i="56" s="1"/>
  <c r="M2" i="56"/>
  <c r="B17" i="56" s="1"/>
  <c r="D17" i="56" s="1"/>
  <c r="E17" i="56" s="1"/>
  <c r="M5" i="56"/>
  <c r="B13" i="56" s="1"/>
  <c r="L3" i="56"/>
  <c r="C18" i="56" s="1"/>
  <c r="D18" i="56" s="1"/>
  <c r="E18" i="56" s="1"/>
  <c r="L6" i="56"/>
  <c r="L4" i="56"/>
  <c r="B5" i="56" s="1"/>
  <c r="B14" i="56" l="1"/>
  <c r="L9" i="56"/>
  <c r="F12" i="56"/>
  <c r="D12" i="56"/>
  <c r="C12" i="56"/>
  <c r="C14" i="56" s="1"/>
  <c r="B4" i="56" s="1"/>
  <c r="C25" i="54"/>
  <c r="A25" i="54"/>
  <c r="B8" i="54"/>
  <c r="L2" i="54" a="1"/>
  <c r="L2" i="54" s="1"/>
  <c r="B22" i="54" s="1"/>
  <c r="A22" i="54"/>
  <c r="A21" i="54"/>
  <c r="A20" i="54"/>
  <c r="A19" i="54"/>
  <c r="A18" i="54"/>
  <c r="G16" i="54"/>
  <c r="I16" i="54" s="1"/>
  <c r="F16" i="54"/>
  <c r="H16" i="54" s="1"/>
  <c r="O3" i="39"/>
  <c r="O4" i="39"/>
  <c r="O5" i="39"/>
  <c r="O6" i="39"/>
  <c r="O7" i="39"/>
  <c r="O8" i="39"/>
  <c r="O9" i="39"/>
  <c r="O10" i="39"/>
  <c r="O11" i="39"/>
  <c r="O12" i="39"/>
  <c r="O13" i="39"/>
  <c r="O14" i="39"/>
  <c r="O15" i="39"/>
  <c r="O16" i="39"/>
  <c r="O17" i="39"/>
  <c r="O18" i="39"/>
  <c r="O19" i="39"/>
  <c r="O20" i="39"/>
  <c r="O21" i="39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66" i="39"/>
  <c r="O67" i="39"/>
  <c r="O68" i="39"/>
  <c r="O69" i="39"/>
  <c r="O70" i="39"/>
  <c r="O71" i="39"/>
  <c r="O72" i="39"/>
  <c r="O73" i="39"/>
  <c r="O74" i="39"/>
  <c r="O75" i="39"/>
  <c r="O76" i="39"/>
  <c r="O77" i="39"/>
  <c r="O78" i="39"/>
  <c r="O79" i="39"/>
  <c r="O80" i="39"/>
  <c r="O81" i="39"/>
  <c r="O82" i="39"/>
  <c r="O83" i="39"/>
  <c r="O84" i="39"/>
  <c r="O85" i="39"/>
  <c r="O86" i="39"/>
  <c r="O87" i="39"/>
  <c r="O88" i="39"/>
  <c r="O89" i="39"/>
  <c r="O90" i="39"/>
  <c r="O91" i="39"/>
  <c r="O92" i="39"/>
  <c r="O93" i="39"/>
  <c r="O94" i="39"/>
  <c r="O95" i="39"/>
  <c r="O96" i="39"/>
  <c r="O97" i="39"/>
  <c r="O98" i="39"/>
  <c r="O99" i="39"/>
  <c r="O100" i="39"/>
  <c r="O101" i="39"/>
  <c r="O102" i="39"/>
  <c r="O103" i="39"/>
  <c r="O104" i="39"/>
  <c r="O105" i="39"/>
  <c r="O106" i="39"/>
  <c r="O107" i="39"/>
  <c r="O108" i="39"/>
  <c r="O109" i="39"/>
  <c r="O110" i="39"/>
  <c r="O111" i="39"/>
  <c r="O112" i="39"/>
  <c r="O113" i="39"/>
  <c r="O114" i="39"/>
  <c r="O115" i="39"/>
  <c r="O116" i="39"/>
  <c r="O117" i="39"/>
  <c r="O118" i="39"/>
  <c r="O119" i="39"/>
  <c r="O120" i="39"/>
  <c r="O121" i="39"/>
  <c r="O122" i="39"/>
  <c r="O123" i="39"/>
  <c r="O124" i="39"/>
  <c r="O125" i="39"/>
  <c r="O126" i="39"/>
  <c r="O127" i="39"/>
  <c r="O128" i="39"/>
  <c r="O129" i="39"/>
  <c r="O130" i="39"/>
  <c r="O131" i="39"/>
  <c r="O132" i="39"/>
  <c r="O133" i="39"/>
  <c r="O134" i="39"/>
  <c r="O135" i="39"/>
  <c r="O136" i="39"/>
  <c r="O137" i="39"/>
  <c r="O138" i="39"/>
  <c r="O139" i="39"/>
  <c r="O140" i="39"/>
  <c r="O141" i="39"/>
  <c r="O142" i="39"/>
  <c r="O143" i="39"/>
  <c r="O144" i="39"/>
  <c r="O145" i="39"/>
  <c r="O146" i="39"/>
  <c r="O147" i="39"/>
  <c r="O148" i="39"/>
  <c r="O149" i="39"/>
  <c r="O150" i="39"/>
  <c r="O151" i="39"/>
  <c r="O152" i="39"/>
  <c r="O153" i="39"/>
  <c r="O154" i="39"/>
  <c r="O155" i="39"/>
  <c r="O156" i="39"/>
  <c r="O157" i="39"/>
  <c r="O158" i="39"/>
  <c r="O159" i="39"/>
  <c r="O160" i="39"/>
  <c r="O161" i="39"/>
  <c r="O162" i="39"/>
  <c r="O163" i="39"/>
  <c r="O164" i="39"/>
  <c r="O165" i="39"/>
  <c r="O166" i="39"/>
  <c r="O167" i="39"/>
  <c r="O168" i="39"/>
  <c r="O169" i="39"/>
  <c r="O170" i="39"/>
  <c r="O171" i="39"/>
  <c r="O172" i="39"/>
  <c r="O173" i="39"/>
  <c r="O174" i="39"/>
  <c r="O175" i="39"/>
  <c r="O176" i="39"/>
  <c r="O177" i="39"/>
  <c r="O178" i="39"/>
  <c r="O179" i="39"/>
  <c r="O180" i="39"/>
  <c r="O181" i="39"/>
  <c r="O182" i="39"/>
  <c r="O183" i="39"/>
  <c r="O184" i="39"/>
  <c r="O185" i="39"/>
  <c r="O186" i="39"/>
  <c r="O187" i="39"/>
  <c r="O188" i="39"/>
  <c r="O189" i="39"/>
  <c r="O190" i="39"/>
  <c r="O191" i="39"/>
  <c r="O192" i="39"/>
  <c r="O193" i="39"/>
  <c r="O194" i="39"/>
  <c r="O195" i="39"/>
  <c r="O196" i="39"/>
  <c r="O197" i="39"/>
  <c r="O198" i="39"/>
  <c r="O199" i="39"/>
  <c r="O200" i="39"/>
  <c r="O201" i="39"/>
  <c r="O202" i="39"/>
  <c r="O203" i="39"/>
  <c r="O204" i="39"/>
  <c r="O205" i="39"/>
  <c r="O206" i="39"/>
  <c r="O207" i="39"/>
  <c r="O208" i="39"/>
  <c r="O209" i="39"/>
  <c r="O210" i="39"/>
  <c r="O211" i="39"/>
  <c r="O212" i="39"/>
  <c r="O213" i="39"/>
  <c r="O214" i="39"/>
  <c r="O215" i="39"/>
  <c r="O216" i="39"/>
  <c r="O217" i="39"/>
  <c r="O218" i="39"/>
  <c r="O219" i="39"/>
  <c r="O220" i="39"/>
  <c r="O221" i="39"/>
  <c r="O222" i="39"/>
  <c r="O223" i="39"/>
  <c r="O224" i="39"/>
  <c r="O225" i="39"/>
  <c r="O226" i="39"/>
  <c r="O227" i="39"/>
  <c r="O228" i="39"/>
  <c r="O229" i="39"/>
  <c r="O230" i="39"/>
  <c r="O231" i="39"/>
  <c r="O232" i="39"/>
  <c r="O233" i="39"/>
  <c r="O234" i="39"/>
  <c r="O235" i="39"/>
  <c r="O236" i="39"/>
  <c r="O237" i="39"/>
  <c r="O238" i="39"/>
  <c r="O239" i="39"/>
  <c r="O240" i="39"/>
  <c r="O241" i="39"/>
  <c r="O242" i="39"/>
  <c r="O243" i="39"/>
  <c r="O244" i="39"/>
  <c r="O245" i="39"/>
  <c r="O246" i="39"/>
  <c r="O247" i="39"/>
  <c r="O248" i="39"/>
  <c r="O249" i="39"/>
  <c r="O250" i="39"/>
  <c r="O251" i="39"/>
  <c r="O252" i="39"/>
  <c r="O253" i="39"/>
  <c r="O254" i="39"/>
  <c r="O255" i="39"/>
  <c r="O256" i="39"/>
  <c r="O257" i="39"/>
  <c r="O258" i="39"/>
  <c r="O259" i="39"/>
  <c r="O260" i="39"/>
  <c r="O261" i="39"/>
  <c r="O262" i="39"/>
  <c r="O263" i="39"/>
  <c r="O264" i="39"/>
  <c r="O265" i="39"/>
  <c r="O266" i="39"/>
  <c r="O267" i="39"/>
  <c r="O268" i="39"/>
  <c r="O269" i="39"/>
  <c r="O270" i="39"/>
  <c r="O271" i="39"/>
  <c r="O272" i="39"/>
  <c r="O273" i="39"/>
  <c r="O274" i="39"/>
  <c r="O275" i="39"/>
  <c r="O276" i="39"/>
  <c r="O277" i="39"/>
  <c r="O278" i="39"/>
  <c r="O279" i="39"/>
  <c r="O280" i="39"/>
  <c r="O281" i="39"/>
  <c r="O282" i="39"/>
  <c r="O283" i="39"/>
  <c r="O284" i="39"/>
  <c r="O285" i="39"/>
  <c r="O286" i="39"/>
  <c r="O287" i="39"/>
  <c r="O288" i="39"/>
  <c r="O289" i="39"/>
  <c r="O290" i="39"/>
  <c r="O291" i="39"/>
  <c r="O292" i="39"/>
  <c r="O293" i="39"/>
  <c r="O294" i="39"/>
  <c r="O295" i="39"/>
  <c r="O296" i="39"/>
  <c r="O297" i="39"/>
  <c r="O298" i="39"/>
  <c r="O299" i="39"/>
  <c r="O300" i="39"/>
  <c r="O301" i="39"/>
  <c r="O302" i="39"/>
  <c r="O303" i="39"/>
  <c r="O304" i="39"/>
  <c r="O305" i="39"/>
  <c r="O306" i="39"/>
  <c r="O307" i="39"/>
  <c r="O308" i="39"/>
  <c r="O309" i="39"/>
  <c r="O310" i="39"/>
  <c r="O311" i="39"/>
  <c r="O312" i="39"/>
  <c r="O313" i="39"/>
  <c r="O314" i="39"/>
  <c r="O315" i="39"/>
  <c r="O316" i="39"/>
  <c r="O317" i="39"/>
  <c r="O318" i="39"/>
  <c r="O319" i="39"/>
  <c r="O320" i="39"/>
  <c r="O321" i="39"/>
  <c r="O322" i="39"/>
  <c r="O323" i="39"/>
  <c r="O324" i="39"/>
  <c r="O325" i="39"/>
  <c r="O326" i="39"/>
  <c r="O327" i="39"/>
  <c r="O328" i="39"/>
  <c r="O329" i="39"/>
  <c r="O330" i="39"/>
  <c r="O331" i="39"/>
  <c r="O332" i="39"/>
  <c r="O333" i="39"/>
  <c r="O334" i="39"/>
  <c r="O335" i="39"/>
  <c r="O336" i="39"/>
  <c r="O337" i="39"/>
  <c r="O338" i="39"/>
  <c r="O339" i="39"/>
  <c r="O340" i="39"/>
  <c r="O341" i="39"/>
  <c r="O342" i="39"/>
  <c r="O343" i="39"/>
  <c r="O344" i="39"/>
  <c r="O345" i="39"/>
  <c r="O346" i="39"/>
  <c r="O347" i="39"/>
  <c r="O348" i="39"/>
  <c r="O349" i="39"/>
  <c r="O350" i="39"/>
  <c r="O351" i="39"/>
  <c r="O352" i="39"/>
  <c r="O353" i="39"/>
  <c r="O354" i="39"/>
  <c r="O355" i="39"/>
  <c r="O356" i="39"/>
  <c r="O357" i="39"/>
  <c r="O358" i="39"/>
  <c r="O359" i="39"/>
  <c r="O360" i="39"/>
  <c r="O361" i="39"/>
  <c r="O362" i="39"/>
  <c r="O363" i="39"/>
  <c r="O364" i="39"/>
  <c r="O365" i="39"/>
  <c r="O366" i="39"/>
  <c r="O367" i="39"/>
  <c r="O368" i="39"/>
  <c r="O369" i="39"/>
  <c r="O370" i="39"/>
  <c r="O371" i="39"/>
  <c r="O372" i="39"/>
  <c r="O373" i="39"/>
  <c r="O374" i="39"/>
  <c r="O375" i="39"/>
  <c r="O376" i="39"/>
  <c r="O377" i="39"/>
  <c r="O378" i="39"/>
  <c r="O379" i="39"/>
  <c r="O380" i="39"/>
  <c r="O381" i="39"/>
  <c r="O382" i="39"/>
  <c r="O383" i="39"/>
  <c r="O384" i="39"/>
  <c r="O385" i="39"/>
  <c r="O386" i="39"/>
  <c r="O387" i="39"/>
  <c r="O388" i="39"/>
  <c r="O389" i="39"/>
  <c r="O390" i="39"/>
  <c r="O391" i="39"/>
  <c r="O392" i="39"/>
  <c r="O393" i="39"/>
  <c r="O394" i="39"/>
  <c r="O395" i="39"/>
  <c r="O396" i="39"/>
  <c r="O397" i="39"/>
  <c r="O398" i="39"/>
  <c r="O399" i="39"/>
  <c r="O400" i="39"/>
  <c r="O401" i="39"/>
  <c r="O402" i="39"/>
  <c r="O403" i="39"/>
  <c r="O404" i="39"/>
  <c r="O405" i="39"/>
  <c r="O406" i="39"/>
  <c r="O407" i="39"/>
  <c r="O408" i="39"/>
  <c r="O409" i="39"/>
  <c r="O410" i="39"/>
  <c r="O411" i="39"/>
  <c r="O412" i="39"/>
  <c r="O413" i="39"/>
  <c r="O414" i="39"/>
  <c r="O415" i="39"/>
  <c r="O416" i="39"/>
  <c r="O417" i="39"/>
  <c r="O418" i="39"/>
  <c r="O419" i="39"/>
  <c r="O420" i="39"/>
  <c r="O421" i="39"/>
  <c r="O422" i="39"/>
  <c r="O423" i="39"/>
  <c r="O424" i="39"/>
  <c r="O425" i="39"/>
  <c r="O426" i="39"/>
  <c r="O427" i="39"/>
  <c r="O428" i="39"/>
  <c r="O429" i="39"/>
  <c r="O430" i="39"/>
  <c r="O431" i="39"/>
  <c r="O432" i="39"/>
  <c r="O433" i="39"/>
  <c r="O434" i="39"/>
  <c r="O435" i="39"/>
  <c r="O436" i="39"/>
  <c r="O437" i="39"/>
  <c r="O438" i="39"/>
  <c r="O439" i="39"/>
  <c r="O440" i="39"/>
  <c r="O441" i="39"/>
  <c r="O442" i="39"/>
  <c r="O443" i="39"/>
  <c r="O444" i="39"/>
  <c r="O445" i="39"/>
  <c r="O446" i="39"/>
  <c r="O447" i="39"/>
  <c r="O448" i="39"/>
  <c r="O449" i="39"/>
  <c r="O450" i="39"/>
  <c r="O451" i="39"/>
  <c r="O452" i="39"/>
  <c r="O453" i="39"/>
  <c r="O454" i="39"/>
  <c r="O455" i="39"/>
  <c r="O456" i="39"/>
  <c r="O457" i="39"/>
  <c r="O458" i="39"/>
  <c r="O459" i="39"/>
  <c r="O460" i="39"/>
  <c r="O461" i="39"/>
  <c r="O462" i="39"/>
  <c r="O463" i="39"/>
  <c r="O464" i="39"/>
  <c r="O465" i="39"/>
  <c r="O466" i="39"/>
  <c r="O467" i="39"/>
  <c r="O468" i="39"/>
  <c r="O469" i="39"/>
  <c r="O470" i="39"/>
  <c r="O471" i="39"/>
  <c r="O472" i="39"/>
  <c r="O473" i="39"/>
  <c r="O474" i="39"/>
  <c r="O475" i="39"/>
  <c r="O476" i="39"/>
  <c r="O477" i="39"/>
  <c r="O478" i="39"/>
  <c r="O479" i="39"/>
  <c r="O480" i="39"/>
  <c r="O481" i="39"/>
  <c r="O482" i="39"/>
  <c r="O483" i="39"/>
  <c r="O484" i="39"/>
  <c r="O485" i="39"/>
  <c r="O486" i="39"/>
  <c r="O487" i="39"/>
  <c r="O488" i="39"/>
  <c r="O489" i="39"/>
  <c r="O490" i="39"/>
  <c r="O491" i="39"/>
  <c r="O492" i="39"/>
  <c r="O493" i="39"/>
  <c r="O494" i="39"/>
  <c r="O495" i="39"/>
  <c r="O496" i="39"/>
  <c r="O497" i="39"/>
  <c r="O498" i="39"/>
  <c r="O499" i="39"/>
  <c r="O500" i="39"/>
  <c r="O501" i="39"/>
  <c r="O502" i="39"/>
  <c r="O503" i="39"/>
  <c r="O504" i="39"/>
  <c r="O505" i="39"/>
  <c r="O506" i="39"/>
  <c r="O507" i="39"/>
  <c r="O508" i="39"/>
  <c r="O509" i="39"/>
  <c r="O510" i="39"/>
  <c r="O511" i="39"/>
  <c r="O512" i="39"/>
  <c r="O513" i="39"/>
  <c r="O514" i="39"/>
  <c r="O515" i="39"/>
  <c r="O516" i="39"/>
  <c r="O517" i="39"/>
  <c r="O518" i="39"/>
  <c r="O519" i="39"/>
  <c r="O520" i="39"/>
  <c r="O521" i="39"/>
  <c r="O522" i="39"/>
  <c r="O523" i="39"/>
  <c r="O524" i="39"/>
  <c r="O525" i="39"/>
  <c r="O526" i="39"/>
  <c r="O527" i="39"/>
  <c r="O528" i="39"/>
  <c r="O529" i="39"/>
  <c r="O530" i="39"/>
  <c r="O531" i="39"/>
  <c r="O532" i="39"/>
  <c r="O533" i="39"/>
  <c r="O534" i="39"/>
  <c r="O535" i="39"/>
  <c r="O536" i="39"/>
  <c r="O537" i="39"/>
  <c r="O538" i="39"/>
  <c r="O539" i="39"/>
  <c r="O540" i="39"/>
  <c r="O541" i="39"/>
  <c r="O542" i="39"/>
  <c r="O543" i="39"/>
  <c r="O544" i="39"/>
  <c r="O545" i="39"/>
  <c r="O546" i="39"/>
  <c r="O547" i="39"/>
  <c r="O548" i="39"/>
  <c r="O549" i="39"/>
  <c r="O550" i="39"/>
  <c r="O551" i="39"/>
  <c r="O552" i="39"/>
  <c r="O553" i="39"/>
  <c r="O554" i="39"/>
  <c r="O555" i="39"/>
  <c r="O556" i="39"/>
  <c r="O557" i="39"/>
  <c r="O558" i="39"/>
  <c r="O559" i="39"/>
  <c r="O560" i="39"/>
  <c r="O561" i="39"/>
  <c r="O562" i="39"/>
  <c r="O563" i="39"/>
  <c r="O564" i="39"/>
  <c r="O565" i="39"/>
  <c r="O566" i="39"/>
  <c r="O567" i="39"/>
  <c r="O568" i="39"/>
  <c r="O569" i="39"/>
  <c r="O570" i="39"/>
  <c r="O571" i="39"/>
  <c r="O572" i="39"/>
  <c r="O573" i="39"/>
  <c r="O574" i="39"/>
  <c r="O575" i="39"/>
  <c r="O576" i="39"/>
  <c r="O577" i="39"/>
  <c r="O578" i="39"/>
  <c r="O579" i="39"/>
  <c r="O580" i="39"/>
  <c r="O581" i="39"/>
  <c r="O582" i="39"/>
  <c r="O583" i="39"/>
  <c r="O584" i="39"/>
  <c r="O585" i="39"/>
  <c r="O586" i="39"/>
  <c r="O587" i="39"/>
  <c r="O588" i="39"/>
  <c r="O589" i="39"/>
  <c r="O590" i="39"/>
  <c r="O591" i="39"/>
  <c r="O592" i="39"/>
  <c r="O593" i="39"/>
  <c r="O594" i="39"/>
  <c r="O595" i="39"/>
  <c r="O596" i="39"/>
  <c r="O597" i="39"/>
  <c r="O598" i="39"/>
  <c r="O599" i="39"/>
  <c r="O600" i="39"/>
  <c r="O601" i="39"/>
  <c r="O602" i="39"/>
  <c r="O603" i="39"/>
  <c r="O604" i="39"/>
  <c r="O605" i="39"/>
  <c r="O606" i="39"/>
  <c r="O607" i="39"/>
  <c r="O608" i="39"/>
  <c r="O609" i="39"/>
  <c r="O610" i="39"/>
  <c r="O611" i="39"/>
  <c r="O612" i="39"/>
  <c r="O613" i="39"/>
  <c r="O614" i="39"/>
  <c r="O615" i="39"/>
  <c r="O616" i="39"/>
  <c r="O617" i="39"/>
  <c r="O618" i="39"/>
  <c r="O619" i="39"/>
  <c r="O620" i="39"/>
  <c r="O621" i="39"/>
  <c r="O622" i="39"/>
  <c r="O623" i="39"/>
  <c r="O624" i="39"/>
  <c r="O625" i="39"/>
  <c r="O626" i="39"/>
  <c r="O627" i="39"/>
  <c r="O628" i="39"/>
  <c r="O629" i="39"/>
  <c r="O630" i="39"/>
  <c r="O631" i="39"/>
  <c r="O632" i="39"/>
  <c r="O633" i="39"/>
  <c r="O634" i="39"/>
  <c r="O635" i="39"/>
  <c r="O636" i="39"/>
  <c r="O637" i="39"/>
  <c r="O638" i="39"/>
  <c r="O639" i="39"/>
  <c r="O640" i="39"/>
  <c r="O641" i="39"/>
  <c r="O642" i="39"/>
  <c r="O643" i="39"/>
  <c r="O644" i="39"/>
  <c r="O645" i="39"/>
  <c r="O646" i="39"/>
  <c r="O647" i="39"/>
  <c r="O648" i="39"/>
  <c r="O649" i="39"/>
  <c r="O650" i="39"/>
  <c r="O651" i="39"/>
  <c r="O652" i="39"/>
  <c r="O653" i="39"/>
  <c r="O654" i="39"/>
  <c r="O655" i="39"/>
  <c r="O656" i="39"/>
  <c r="O657" i="39"/>
  <c r="O658" i="39"/>
  <c r="O659" i="39"/>
  <c r="O660" i="39"/>
  <c r="O661" i="39"/>
  <c r="O662" i="39"/>
  <c r="O663" i="39"/>
  <c r="O664" i="39"/>
  <c r="O665" i="39"/>
  <c r="O666" i="39"/>
  <c r="O667" i="39"/>
  <c r="O668" i="39"/>
  <c r="O669" i="39"/>
  <c r="O670" i="39"/>
  <c r="O671" i="39"/>
  <c r="O672" i="39"/>
  <c r="O673" i="39"/>
  <c r="O674" i="39"/>
  <c r="O675" i="39"/>
  <c r="O676" i="39"/>
  <c r="O677" i="39"/>
  <c r="O678" i="39"/>
  <c r="O679" i="39"/>
  <c r="O680" i="39"/>
  <c r="O681" i="39"/>
  <c r="O682" i="39"/>
  <c r="O683" i="39"/>
  <c r="O684" i="39"/>
  <c r="O685" i="39"/>
  <c r="O686" i="39"/>
  <c r="O687" i="39"/>
  <c r="O688" i="39"/>
  <c r="O689" i="39"/>
  <c r="O690" i="39"/>
  <c r="O691" i="39"/>
  <c r="O692" i="39"/>
  <c r="O693" i="39"/>
  <c r="O694" i="39"/>
  <c r="O695" i="39"/>
  <c r="O696" i="39"/>
  <c r="O697" i="39"/>
  <c r="O698" i="39"/>
  <c r="O699" i="39"/>
  <c r="O700" i="39"/>
  <c r="O701" i="39"/>
  <c r="O702" i="39"/>
  <c r="O703" i="39"/>
  <c r="O704" i="39"/>
  <c r="O705" i="39"/>
  <c r="O706" i="39"/>
  <c r="O707" i="39"/>
  <c r="O708" i="39"/>
  <c r="O709" i="39"/>
  <c r="O710" i="39"/>
  <c r="O711" i="39"/>
  <c r="O712" i="39"/>
  <c r="O713" i="39"/>
  <c r="O714" i="39"/>
  <c r="O715" i="39"/>
  <c r="O716" i="39"/>
  <c r="O717" i="39"/>
  <c r="O718" i="39"/>
  <c r="O719" i="39"/>
  <c r="O720" i="39"/>
  <c r="O721" i="39"/>
  <c r="O722" i="39"/>
  <c r="O723" i="39"/>
  <c r="O724" i="39"/>
  <c r="O725" i="39"/>
  <c r="O726" i="39"/>
  <c r="O727" i="39"/>
  <c r="O728" i="39"/>
  <c r="O729" i="39"/>
  <c r="O730" i="39"/>
  <c r="O731" i="39"/>
  <c r="O732" i="39"/>
  <c r="O733" i="39"/>
  <c r="O734" i="39"/>
  <c r="O735" i="39"/>
  <c r="O736" i="39"/>
  <c r="O737" i="39"/>
  <c r="O738" i="39"/>
  <c r="O739" i="39"/>
  <c r="O740" i="39"/>
  <c r="O741" i="39"/>
  <c r="O742" i="39"/>
  <c r="O743" i="39"/>
  <c r="O744" i="39"/>
  <c r="O745" i="39"/>
  <c r="O746" i="39"/>
  <c r="O747" i="39"/>
  <c r="O748" i="39"/>
  <c r="O749" i="39"/>
  <c r="O750" i="39"/>
  <c r="O751" i="39"/>
  <c r="O752" i="39"/>
  <c r="O753" i="39"/>
  <c r="O754" i="39"/>
  <c r="O755" i="39"/>
  <c r="O756" i="39"/>
  <c r="O757" i="39"/>
  <c r="O758" i="39"/>
  <c r="O759" i="39"/>
  <c r="O760" i="39"/>
  <c r="O761" i="39"/>
  <c r="O762" i="39"/>
  <c r="O763" i="39"/>
  <c r="O764" i="39"/>
  <c r="O765" i="39"/>
  <c r="O766" i="39"/>
  <c r="O767" i="39"/>
  <c r="O768" i="39"/>
  <c r="O769" i="39"/>
  <c r="O770" i="39"/>
  <c r="O771" i="39"/>
  <c r="O772" i="39"/>
  <c r="O773" i="39"/>
  <c r="O774" i="39"/>
  <c r="O775" i="39"/>
  <c r="O776" i="39"/>
  <c r="O777" i="39"/>
  <c r="O778" i="39"/>
  <c r="O779" i="39"/>
  <c r="O780" i="39"/>
  <c r="O781" i="39"/>
  <c r="O782" i="39"/>
  <c r="O783" i="39"/>
  <c r="O784" i="39"/>
  <c r="O785" i="39"/>
  <c r="O786" i="39"/>
  <c r="O787" i="39"/>
  <c r="O788" i="39"/>
  <c r="O789" i="39"/>
  <c r="O790" i="39"/>
  <c r="O791" i="39"/>
  <c r="O792" i="39"/>
  <c r="O793" i="39"/>
  <c r="O794" i="39"/>
  <c r="O795" i="39"/>
  <c r="O796" i="39"/>
  <c r="O797" i="39"/>
  <c r="O798" i="39"/>
  <c r="O799" i="39"/>
  <c r="O800" i="39"/>
  <c r="O801" i="39"/>
  <c r="O802" i="39"/>
  <c r="O803" i="39"/>
  <c r="O804" i="39"/>
  <c r="O805" i="39"/>
  <c r="O806" i="39"/>
  <c r="O807" i="39"/>
  <c r="O808" i="39"/>
  <c r="O809" i="39"/>
  <c r="O810" i="39"/>
  <c r="O811" i="39"/>
  <c r="O812" i="39"/>
  <c r="O813" i="39"/>
  <c r="O814" i="39"/>
  <c r="O815" i="39"/>
  <c r="O816" i="39"/>
  <c r="O817" i="39"/>
  <c r="O818" i="39"/>
  <c r="O819" i="39"/>
  <c r="O820" i="39"/>
  <c r="O821" i="39"/>
  <c r="O822" i="39"/>
  <c r="O823" i="39"/>
  <c r="O824" i="39"/>
  <c r="O825" i="39"/>
  <c r="O826" i="39"/>
  <c r="O827" i="39"/>
  <c r="O828" i="39"/>
  <c r="O829" i="39"/>
  <c r="O830" i="39"/>
  <c r="O831" i="39"/>
  <c r="O832" i="39"/>
  <c r="O833" i="39"/>
  <c r="O834" i="39"/>
  <c r="O835" i="39"/>
  <c r="O836" i="39"/>
  <c r="O837" i="39"/>
  <c r="O838" i="39"/>
  <c r="O839" i="39"/>
  <c r="O840" i="39"/>
  <c r="O841" i="39"/>
  <c r="O842" i="39"/>
  <c r="O843" i="39"/>
  <c r="O844" i="39"/>
  <c r="O845" i="39"/>
  <c r="O846" i="39"/>
  <c r="O847" i="39"/>
  <c r="O848" i="39"/>
  <c r="O849" i="39"/>
  <c r="O850" i="39"/>
  <c r="O851" i="39"/>
  <c r="O852" i="39"/>
  <c r="O853" i="39"/>
  <c r="O854" i="39"/>
  <c r="O855" i="39"/>
  <c r="O856" i="39"/>
  <c r="O857" i="39"/>
  <c r="O858" i="39"/>
  <c r="O859" i="39"/>
  <c r="O860" i="39"/>
  <c r="O861" i="39"/>
  <c r="O862" i="39"/>
  <c r="O863" i="39"/>
  <c r="O864" i="39"/>
  <c r="O865" i="39"/>
  <c r="O866" i="39"/>
  <c r="O867" i="39"/>
  <c r="O868" i="39"/>
  <c r="O869" i="39"/>
  <c r="O870" i="39"/>
  <c r="O871" i="39"/>
  <c r="O872" i="39"/>
  <c r="O873" i="39"/>
  <c r="O874" i="39"/>
  <c r="O875" i="39"/>
  <c r="O876" i="39"/>
  <c r="O877" i="39"/>
  <c r="O878" i="39"/>
  <c r="O879" i="39"/>
  <c r="O880" i="39"/>
  <c r="O881" i="39"/>
  <c r="O882" i="39"/>
  <c r="O883" i="39"/>
  <c r="O884" i="39"/>
  <c r="O885" i="39"/>
  <c r="O886" i="39"/>
  <c r="O887" i="39"/>
  <c r="O888" i="39"/>
  <c r="O889" i="39"/>
  <c r="O890" i="39"/>
  <c r="O891" i="39"/>
  <c r="O892" i="39"/>
  <c r="O893" i="39"/>
  <c r="O894" i="39"/>
  <c r="O895" i="39"/>
  <c r="O896" i="39"/>
  <c r="O897" i="39"/>
  <c r="O898" i="39"/>
  <c r="O899" i="39"/>
  <c r="O900" i="39"/>
  <c r="O901" i="39"/>
  <c r="O902" i="39"/>
  <c r="O903" i="39"/>
  <c r="O904" i="39"/>
  <c r="O905" i="39"/>
  <c r="O906" i="39"/>
  <c r="O907" i="39"/>
  <c r="O908" i="39"/>
  <c r="O909" i="39"/>
  <c r="O910" i="39"/>
  <c r="O911" i="39"/>
  <c r="O912" i="39"/>
  <c r="O913" i="39"/>
  <c r="O914" i="39"/>
  <c r="O915" i="39"/>
  <c r="O916" i="39"/>
  <c r="O917" i="39"/>
  <c r="O918" i="39"/>
  <c r="O919" i="39"/>
  <c r="O920" i="39"/>
  <c r="O921" i="39"/>
  <c r="O922" i="39"/>
  <c r="O923" i="39"/>
  <c r="O924" i="39"/>
  <c r="O925" i="39"/>
  <c r="O926" i="39"/>
  <c r="O927" i="39"/>
  <c r="O928" i="39"/>
  <c r="O929" i="39"/>
  <c r="O930" i="39"/>
  <c r="O931" i="39"/>
  <c r="O932" i="39"/>
  <c r="O933" i="39"/>
  <c r="O934" i="39"/>
  <c r="O935" i="39"/>
  <c r="O936" i="39"/>
  <c r="O937" i="39"/>
  <c r="O938" i="39"/>
  <c r="O939" i="39"/>
  <c r="O940" i="39"/>
  <c r="O941" i="39"/>
  <c r="O942" i="39"/>
  <c r="O943" i="39"/>
  <c r="O944" i="39"/>
  <c r="O945" i="39"/>
  <c r="O946" i="39"/>
  <c r="O947" i="39"/>
  <c r="O948" i="39"/>
  <c r="O949" i="39"/>
  <c r="O950" i="39"/>
  <c r="O951" i="39"/>
  <c r="O952" i="39"/>
  <c r="O953" i="39"/>
  <c r="O954" i="39"/>
  <c r="O955" i="39"/>
  <c r="O956" i="39"/>
  <c r="O957" i="39"/>
  <c r="O958" i="39"/>
  <c r="O959" i="39"/>
  <c r="O960" i="39"/>
  <c r="O961" i="39"/>
  <c r="O962" i="39"/>
  <c r="O963" i="39"/>
  <c r="O964" i="39"/>
  <c r="O965" i="39"/>
  <c r="O966" i="39"/>
  <c r="O967" i="39"/>
  <c r="O968" i="39"/>
  <c r="O969" i="39"/>
  <c r="O970" i="39"/>
  <c r="O971" i="39"/>
  <c r="O972" i="39"/>
  <c r="O973" i="39"/>
  <c r="O974" i="39"/>
  <c r="O975" i="39"/>
  <c r="O976" i="39"/>
  <c r="O977" i="39"/>
  <c r="O978" i="39"/>
  <c r="O979" i="39"/>
  <c r="O980" i="39"/>
  <c r="O981" i="39"/>
  <c r="O982" i="39"/>
  <c r="O983" i="39"/>
  <c r="O984" i="39"/>
  <c r="O985" i="39"/>
  <c r="O986" i="39"/>
  <c r="O987" i="39"/>
  <c r="O988" i="39"/>
  <c r="O989" i="39"/>
  <c r="O990" i="39"/>
  <c r="O991" i="39"/>
  <c r="O992" i="39"/>
  <c r="O993" i="39"/>
  <c r="O994" i="39"/>
  <c r="O995" i="39"/>
  <c r="O996" i="39"/>
  <c r="O997" i="39"/>
  <c r="O998" i="39"/>
  <c r="O999" i="39"/>
  <c r="O1000" i="39"/>
  <c r="O1001" i="39"/>
  <c r="O1002" i="39"/>
  <c r="O1003" i="39"/>
  <c r="O1004" i="39"/>
  <c r="O1005" i="39"/>
  <c r="O1006" i="39"/>
  <c r="O1007" i="39"/>
  <c r="O1008" i="39"/>
  <c r="O1009" i="39"/>
  <c r="O1010" i="39"/>
  <c r="O1011" i="39"/>
  <c r="O1012" i="39"/>
  <c r="O1013" i="39"/>
  <c r="O1014" i="39"/>
  <c r="O1015" i="39"/>
  <c r="O1016" i="39"/>
  <c r="O1017" i="39"/>
  <c r="O1018" i="39"/>
  <c r="O1019" i="39"/>
  <c r="O1020" i="39"/>
  <c r="O1021" i="39"/>
  <c r="O1022" i="39"/>
  <c r="O1023" i="39"/>
  <c r="O1024" i="39"/>
  <c r="O1025" i="39"/>
  <c r="O1026" i="39"/>
  <c r="O1027" i="39"/>
  <c r="O1028" i="39"/>
  <c r="O1029" i="39"/>
  <c r="O1030" i="39"/>
  <c r="O1031" i="39"/>
  <c r="O1032" i="39"/>
  <c r="O1033" i="39"/>
  <c r="O1034" i="39"/>
  <c r="O1035" i="39"/>
  <c r="O1036" i="39"/>
  <c r="O1037" i="39"/>
  <c r="O1038" i="39"/>
  <c r="O1039" i="39"/>
  <c r="O1040" i="39"/>
  <c r="O1041" i="39"/>
  <c r="O1042" i="39"/>
  <c r="O1043" i="39"/>
  <c r="O1044" i="39"/>
  <c r="O1045" i="39"/>
  <c r="O1046" i="39"/>
  <c r="O1047" i="39"/>
  <c r="O1048" i="39"/>
  <c r="O1049" i="39"/>
  <c r="O1050" i="39"/>
  <c r="O1051" i="39"/>
  <c r="O1052" i="39"/>
  <c r="O1053" i="39"/>
  <c r="O1054" i="39"/>
  <c r="O1055" i="39"/>
  <c r="O1056" i="39"/>
  <c r="O1057" i="39"/>
  <c r="O1058" i="39"/>
  <c r="O1059" i="39"/>
  <c r="O1060" i="39"/>
  <c r="O1061" i="39"/>
  <c r="O1062" i="39"/>
  <c r="O1063" i="39"/>
  <c r="O1064" i="39"/>
  <c r="O1065" i="39"/>
  <c r="O1066" i="39"/>
  <c r="O1067" i="39"/>
  <c r="O1068" i="39"/>
  <c r="O1069" i="39"/>
  <c r="O1070" i="39"/>
  <c r="O1071" i="39"/>
  <c r="O1072" i="39"/>
  <c r="O1073" i="39"/>
  <c r="O1074" i="39"/>
  <c r="O1075" i="39"/>
  <c r="O1076" i="39"/>
  <c r="O1077" i="39"/>
  <c r="O1078" i="39"/>
  <c r="O1079" i="39"/>
  <c r="O1080" i="39"/>
  <c r="O1081" i="39"/>
  <c r="O1082" i="39"/>
  <c r="O1083" i="39"/>
  <c r="O1084" i="39"/>
  <c r="O1085" i="39"/>
  <c r="O1086" i="39"/>
  <c r="O1087" i="39"/>
  <c r="O1088" i="39"/>
  <c r="O1089" i="39"/>
  <c r="O1090" i="39"/>
  <c r="O1091" i="39"/>
  <c r="O1092" i="39"/>
  <c r="O1093" i="39"/>
  <c r="O1094" i="39"/>
  <c r="O1095" i="39"/>
  <c r="O1096" i="39"/>
  <c r="O1097" i="39"/>
  <c r="O1098" i="39"/>
  <c r="O1099" i="39"/>
  <c r="O1100" i="39"/>
  <c r="O1101" i="39"/>
  <c r="O1102" i="39"/>
  <c r="O1103" i="39"/>
  <c r="O1104" i="39"/>
  <c r="O1105" i="39"/>
  <c r="O1106" i="39"/>
  <c r="O1107" i="39"/>
  <c r="O1108" i="39"/>
  <c r="O1109" i="39"/>
  <c r="O1110" i="39"/>
  <c r="O1111" i="39"/>
  <c r="O1112" i="39"/>
  <c r="O1113" i="39"/>
  <c r="O1114" i="39"/>
  <c r="O1115" i="39"/>
  <c r="O1116" i="39"/>
  <c r="O1117" i="39"/>
  <c r="O1118" i="39"/>
  <c r="O1119" i="39"/>
  <c r="O1120" i="39"/>
  <c r="O1121" i="39"/>
  <c r="O1122" i="39"/>
  <c r="O1123" i="39"/>
  <c r="O1124" i="39"/>
  <c r="O1125" i="39"/>
  <c r="O1126" i="39"/>
  <c r="O1127" i="39"/>
  <c r="O1128" i="39"/>
  <c r="O1129" i="39"/>
  <c r="O1130" i="39"/>
  <c r="O1131" i="39"/>
  <c r="O1132" i="39"/>
  <c r="O1133" i="39"/>
  <c r="O1134" i="39"/>
  <c r="O1135" i="39"/>
  <c r="O1136" i="39"/>
  <c r="O1137" i="39"/>
  <c r="O1138" i="39"/>
  <c r="O1139" i="39"/>
  <c r="O1140" i="39"/>
  <c r="O1141" i="39"/>
  <c r="O1142" i="39"/>
  <c r="O1143" i="39"/>
  <c r="O1144" i="39"/>
  <c r="O1145" i="39"/>
  <c r="O1146" i="39"/>
  <c r="O1147" i="39"/>
  <c r="O1148" i="39"/>
  <c r="O1149" i="39"/>
  <c r="O1150" i="39"/>
  <c r="O1151" i="39"/>
  <c r="O1152" i="39"/>
  <c r="O1153" i="39"/>
  <c r="O1154" i="39"/>
  <c r="O1155" i="39"/>
  <c r="O1156" i="39"/>
  <c r="O1157" i="39"/>
  <c r="O1158" i="39"/>
  <c r="O1159" i="39"/>
  <c r="O1160" i="39"/>
  <c r="O1161" i="39"/>
  <c r="O1162" i="39"/>
  <c r="O1163" i="39"/>
  <c r="O1164" i="39"/>
  <c r="O1165" i="39"/>
  <c r="O1166" i="39"/>
  <c r="O1167" i="39"/>
  <c r="O1168" i="39"/>
  <c r="O1169" i="39"/>
  <c r="O1170" i="39"/>
  <c r="O1171" i="39"/>
  <c r="O1172" i="39"/>
  <c r="O1173" i="39"/>
  <c r="O1174" i="39"/>
  <c r="O1175" i="39"/>
  <c r="O1176" i="39"/>
  <c r="O1177" i="39"/>
  <c r="O1178" i="39"/>
  <c r="O1179" i="39"/>
  <c r="O1180" i="39"/>
  <c r="O1181" i="39"/>
  <c r="O1182" i="39"/>
  <c r="O1183" i="39"/>
  <c r="O1184" i="39"/>
  <c r="O1185" i="39"/>
  <c r="O1186" i="39"/>
  <c r="O1187" i="39"/>
  <c r="O1188" i="39"/>
  <c r="O1189" i="39"/>
  <c r="O1190" i="39"/>
  <c r="O1191" i="39"/>
  <c r="O1192" i="39"/>
  <c r="O1193" i="39"/>
  <c r="O1194" i="39"/>
  <c r="O1195" i="39"/>
  <c r="O1196" i="39"/>
  <c r="O1197" i="39"/>
  <c r="O1198" i="39"/>
  <c r="O1199" i="39"/>
  <c r="O1200" i="39"/>
  <c r="O1201" i="39"/>
  <c r="O1202" i="39"/>
  <c r="O1203" i="39"/>
  <c r="O1204" i="39"/>
  <c r="O1205" i="39"/>
  <c r="O1206" i="39"/>
  <c r="O1207" i="39"/>
  <c r="O1208" i="39"/>
  <c r="O1209" i="39"/>
  <c r="O1210" i="39"/>
  <c r="O1211" i="39"/>
  <c r="O1212" i="39"/>
  <c r="O1213" i="39"/>
  <c r="O1214" i="39"/>
  <c r="O1215" i="39"/>
  <c r="O1216" i="39"/>
  <c r="O1217" i="39"/>
  <c r="O1218" i="39"/>
  <c r="O1219" i="39"/>
  <c r="O1220" i="39"/>
  <c r="O1221" i="39"/>
  <c r="O1222" i="39"/>
  <c r="O1223" i="39"/>
  <c r="O1224" i="39"/>
  <c r="O1225" i="39"/>
  <c r="O1226" i="39"/>
  <c r="O1227" i="39"/>
  <c r="O1228" i="39"/>
  <c r="O1229" i="39"/>
  <c r="O1230" i="39"/>
  <c r="O1231" i="39"/>
  <c r="O1232" i="39"/>
  <c r="O1233" i="39"/>
  <c r="O1234" i="39"/>
  <c r="O1235" i="39"/>
  <c r="O1236" i="39"/>
  <c r="O1237" i="39"/>
  <c r="O1238" i="39"/>
  <c r="O1239" i="39"/>
  <c r="O1240" i="39"/>
  <c r="O1241" i="39"/>
  <c r="O1242" i="39"/>
  <c r="O1243" i="39"/>
  <c r="O1244" i="39"/>
  <c r="O1245" i="39"/>
  <c r="O1246" i="39"/>
  <c r="O1247" i="39"/>
  <c r="O1248" i="39"/>
  <c r="O1249" i="39"/>
  <c r="O1250" i="39"/>
  <c r="O1251" i="39"/>
  <c r="O1252" i="39"/>
  <c r="O1253" i="39"/>
  <c r="O1254" i="39"/>
  <c r="O1255" i="39"/>
  <c r="O1256" i="39"/>
  <c r="O1257" i="39"/>
  <c r="O1258" i="39"/>
  <c r="O1259" i="39"/>
  <c r="O1260" i="39"/>
  <c r="O1261" i="39"/>
  <c r="O1262" i="39"/>
  <c r="O1263" i="39"/>
  <c r="O1264" i="39"/>
  <c r="O1265" i="39"/>
  <c r="O1266" i="39"/>
  <c r="O1267" i="39"/>
  <c r="O1268" i="39"/>
  <c r="O1269" i="39"/>
  <c r="O1270" i="39"/>
  <c r="O1271" i="39"/>
  <c r="O1272" i="39"/>
  <c r="O1273" i="39"/>
  <c r="O1274" i="39"/>
  <c r="O1275" i="39"/>
  <c r="O1276" i="39"/>
  <c r="O1277" i="39"/>
  <c r="O1278" i="39"/>
  <c r="O1279" i="39"/>
  <c r="O1280" i="39"/>
  <c r="O1281" i="39"/>
  <c r="O1282" i="39"/>
  <c r="O1283" i="39"/>
  <c r="O1284" i="39"/>
  <c r="O1285" i="39"/>
  <c r="O1286" i="39"/>
  <c r="O1287" i="39"/>
  <c r="O1288" i="39"/>
  <c r="O1289" i="39"/>
  <c r="O1290" i="39"/>
  <c r="O1291" i="39"/>
  <c r="O1292" i="39"/>
  <c r="O1293" i="39"/>
  <c r="O1294" i="39"/>
  <c r="O1295" i="39"/>
  <c r="O1296" i="39"/>
  <c r="O1297" i="39"/>
  <c r="O1298" i="39"/>
  <c r="O1299" i="39"/>
  <c r="O1300" i="39"/>
  <c r="O1301" i="39"/>
  <c r="O1302" i="39"/>
  <c r="O1303" i="39"/>
  <c r="O1304" i="39"/>
  <c r="O1305" i="39"/>
  <c r="O1306" i="39"/>
  <c r="O1307" i="39"/>
  <c r="O1308" i="39"/>
  <c r="O1309" i="39"/>
  <c r="O1310" i="39"/>
  <c r="O1311" i="39"/>
  <c r="O1312" i="39"/>
  <c r="O1313" i="39"/>
  <c r="O1314" i="39"/>
  <c r="O1315" i="39"/>
  <c r="O1316" i="39"/>
  <c r="O1317" i="39"/>
  <c r="O1318" i="39"/>
  <c r="O1319" i="39"/>
  <c r="O1320" i="39"/>
  <c r="O1321" i="39"/>
  <c r="O1322" i="39"/>
  <c r="O1323" i="39"/>
  <c r="O1324" i="39"/>
  <c r="O1325" i="39"/>
  <c r="O1326" i="39"/>
  <c r="O1327" i="39"/>
  <c r="O1328" i="39"/>
  <c r="O1329" i="39"/>
  <c r="O1330" i="39"/>
  <c r="O1331" i="39"/>
  <c r="O1332" i="39"/>
  <c r="O1333" i="39"/>
  <c r="O1334" i="39"/>
  <c r="O1335" i="39"/>
  <c r="O1336" i="39"/>
  <c r="O1337" i="39"/>
  <c r="O1338" i="39"/>
  <c r="O1339" i="39"/>
  <c r="O1340" i="39"/>
  <c r="O1341" i="39"/>
  <c r="O1342" i="39"/>
  <c r="O1343" i="39"/>
  <c r="O1344" i="39"/>
  <c r="O1345" i="39"/>
  <c r="O1346" i="39"/>
  <c r="O1347" i="39"/>
  <c r="O1348" i="39"/>
  <c r="O1349" i="39"/>
  <c r="O1350" i="39"/>
  <c r="O1351" i="39"/>
  <c r="O1352" i="39"/>
  <c r="O1353" i="39"/>
  <c r="O1354" i="39"/>
  <c r="O1355" i="39"/>
  <c r="O1356" i="39"/>
  <c r="O1357" i="39"/>
  <c r="O1358" i="39"/>
  <c r="O1359" i="39"/>
  <c r="O1360" i="39"/>
  <c r="O1361" i="39"/>
  <c r="O1362" i="39"/>
  <c r="O1363" i="39"/>
  <c r="O1364" i="39"/>
  <c r="O1365" i="39"/>
  <c r="O1366" i="39"/>
  <c r="O1367" i="39"/>
  <c r="O1368" i="39"/>
  <c r="O1369" i="39"/>
  <c r="O1370" i="39"/>
  <c r="O1371" i="39"/>
  <c r="O1372" i="39"/>
  <c r="O1373" i="39"/>
  <c r="O1374" i="39"/>
  <c r="O1375" i="39"/>
  <c r="O1376" i="39"/>
  <c r="O1377" i="39"/>
  <c r="O1378" i="39"/>
  <c r="O1379" i="39"/>
  <c r="O1380" i="39"/>
  <c r="O1381" i="39"/>
  <c r="O1382" i="39"/>
  <c r="O1383" i="39"/>
  <c r="O1384" i="39"/>
  <c r="O1385" i="39"/>
  <c r="O1386" i="39"/>
  <c r="O1387" i="39"/>
  <c r="O1388" i="39"/>
  <c r="O1389" i="39"/>
  <c r="O1390" i="39"/>
  <c r="O1391" i="39"/>
  <c r="O1392" i="39"/>
  <c r="O1393" i="39"/>
  <c r="O1394" i="39"/>
  <c r="O1395" i="39"/>
  <c r="O1396" i="39"/>
  <c r="O1397" i="39"/>
  <c r="O1398" i="39"/>
  <c r="O1399" i="39"/>
  <c r="O1400" i="39"/>
  <c r="O1401" i="39"/>
  <c r="O1402" i="39"/>
  <c r="O1403" i="39"/>
  <c r="O1404" i="39"/>
  <c r="O1405" i="39"/>
  <c r="O1406" i="39"/>
  <c r="O1407" i="39"/>
  <c r="O1408" i="39"/>
  <c r="O1409" i="39"/>
  <c r="O1410" i="39"/>
  <c r="O1411" i="39"/>
  <c r="O1412" i="39"/>
  <c r="O1413" i="39"/>
  <c r="O1414" i="39"/>
  <c r="O1415" i="39"/>
  <c r="O1416" i="39"/>
  <c r="O1417" i="39"/>
  <c r="O1418" i="39"/>
  <c r="O1419" i="39"/>
  <c r="O1420" i="39"/>
  <c r="O1421" i="39"/>
  <c r="O1422" i="39"/>
  <c r="O1423" i="39"/>
  <c r="O1424" i="39"/>
  <c r="O1425" i="39"/>
  <c r="O1426" i="39"/>
  <c r="O1427" i="39"/>
  <c r="O1428" i="39"/>
  <c r="O1429" i="39"/>
  <c r="O1430" i="39"/>
  <c r="O1431" i="39"/>
  <c r="O1432" i="39"/>
  <c r="O1433" i="39"/>
  <c r="O1434" i="39"/>
  <c r="O1435" i="39"/>
  <c r="O1436" i="39"/>
  <c r="O1437" i="39"/>
  <c r="O1438" i="39"/>
  <c r="O1439" i="39"/>
  <c r="O1440" i="39"/>
  <c r="O1441" i="39"/>
  <c r="O1442" i="39"/>
  <c r="O1443" i="39"/>
  <c r="O1444" i="39"/>
  <c r="O1445" i="39"/>
  <c r="O1446" i="39"/>
  <c r="O1447" i="39"/>
  <c r="O1448" i="39"/>
  <c r="O1449" i="39"/>
  <c r="O1450" i="39"/>
  <c r="O1451" i="39"/>
  <c r="O1452" i="39"/>
  <c r="O1453" i="39"/>
  <c r="O1454" i="39"/>
  <c r="O1455" i="39"/>
  <c r="O1456" i="39"/>
  <c r="O1457" i="39"/>
  <c r="O1458" i="39"/>
  <c r="O1459" i="39"/>
  <c r="O1460" i="39"/>
  <c r="O1461" i="39"/>
  <c r="O1462" i="39"/>
  <c r="O1463" i="39"/>
  <c r="O1464" i="39"/>
  <c r="O1465" i="39"/>
  <c r="O1466" i="39"/>
  <c r="O1467" i="39"/>
  <c r="O1468" i="39"/>
  <c r="O1469" i="39"/>
  <c r="O1470" i="39"/>
  <c r="O1471" i="39"/>
  <c r="O1472" i="39"/>
  <c r="O1473" i="39"/>
  <c r="O1474" i="39"/>
  <c r="O1475" i="39"/>
  <c r="O1476" i="39"/>
  <c r="O1477" i="39"/>
  <c r="O1478" i="39"/>
  <c r="O1479" i="39"/>
  <c r="O1480" i="39"/>
  <c r="O1481" i="39"/>
  <c r="O1482" i="39"/>
  <c r="O1483" i="39"/>
  <c r="O1484" i="39"/>
  <c r="O1485" i="39"/>
  <c r="O1486" i="39"/>
  <c r="O1487" i="39"/>
  <c r="O1488" i="39"/>
  <c r="O1489" i="39"/>
  <c r="O1490" i="39"/>
  <c r="O1491" i="39"/>
  <c r="O1492" i="39"/>
  <c r="O1493" i="39"/>
  <c r="O1494" i="39"/>
  <c r="O1495" i="39"/>
  <c r="O1496" i="39"/>
  <c r="O1497" i="39"/>
  <c r="O1498" i="39"/>
  <c r="O1499" i="39"/>
  <c r="O1500" i="39"/>
  <c r="O1501" i="39"/>
  <c r="O1502" i="39"/>
  <c r="O1503" i="39"/>
  <c r="O1504" i="39"/>
  <c r="O1505" i="39"/>
  <c r="O1506" i="39"/>
  <c r="O1507" i="39"/>
  <c r="O1508" i="39"/>
  <c r="O1509" i="39"/>
  <c r="O1510" i="39"/>
  <c r="O1511" i="39"/>
  <c r="O1512" i="39"/>
  <c r="O1513" i="39"/>
  <c r="O1514" i="39"/>
  <c r="O1515" i="39"/>
  <c r="O1516" i="39"/>
  <c r="O1517" i="39"/>
  <c r="O1518" i="39"/>
  <c r="O1519" i="39"/>
  <c r="O1520" i="39"/>
  <c r="O1521" i="39"/>
  <c r="O1522" i="39"/>
  <c r="O1523" i="39"/>
  <c r="O1524" i="39"/>
  <c r="O1525" i="39"/>
  <c r="O1526" i="39"/>
  <c r="O1527" i="39"/>
  <c r="O1528" i="39"/>
  <c r="O1529" i="39"/>
  <c r="O1530" i="39"/>
  <c r="O1531" i="39"/>
  <c r="O1532" i="39"/>
  <c r="O1533" i="39"/>
  <c r="O1534" i="39"/>
  <c r="O1535" i="39"/>
  <c r="O1536" i="39"/>
  <c r="O1537" i="39"/>
  <c r="O1538" i="39"/>
  <c r="O1539" i="39"/>
  <c r="O1540" i="39"/>
  <c r="O1541" i="39"/>
  <c r="O1542" i="39"/>
  <c r="O1543" i="39"/>
  <c r="O1544" i="39"/>
  <c r="O1545" i="39"/>
  <c r="O1546" i="39"/>
  <c r="O1547" i="39"/>
  <c r="O1548" i="39"/>
  <c r="O1549" i="39"/>
  <c r="O1550" i="39"/>
  <c r="O1551" i="39"/>
  <c r="O1552" i="39"/>
  <c r="O1553" i="39"/>
  <c r="O1554" i="39"/>
  <c r="O1555" i="39"/>
  <c r="O1556" i="39"/>
  <c r="O1557" i="39"/>
  <c r="O1558" i="39"/>
  <c r="O1559" i="39"/>
  <c r="O1560" i="39"/>
  <c r="O1561" i="39"/>
  <c r="O1562" i="39"/>
  <c r="O1563" i="39"/>
  <c r="O1564" i="39"/>
  <c r="O1565" i="39"/>
  <c r="O1566" i="39"/>
  <c r="O1567" i="39"/>
  <c r="O1568" i="39"/>
  <c r="O1569" i="39"/>
  <c r="O1570" i="39"/>
  <c r="O1571" i="39"/>
  <c r="O1572" i="39"/>
  <c r="O1573" i="39"/>
  <c r="O1574" i="39"/>
  <c r="O1575" i="39"/>
  <c r="O1576" i="39"/>
  <c r="O1577" i="39"/>
  <c r="O1578" i="39"/>
  <c r="O1579" i="39"/>
  <c r="O1580" i="39"/>
  <c r="O1581" i="39"/>
  <c r="O1582" i="39"/>
  <c r="O1583" i="39"/>
  <c r="O1584" i="39"/>
  <c r="O1585" i="39"/>
  <c r="O1586" i="39"/>
  <c r="O1587" i="39"/>
  <c r="O1588" i="39"/>
  <c r="O1589" i="39"/>
  <c r="O1590" i="39"/>
  <c r="O1591" i="39"/>
  <c r="O1592" i="39"/>
  <c r="O1593" i="39"/>
  <c r="O1594" i="39"/>
  <c r="O1595" i="39"/>
  <c r="O1596" i="39"/>
  <c r="O1597" i="39"/>
  <c r="O1598" i="39"/>
  <c r="O1599" i="39"/>
  <c r="O1600" i="39"/>
  <c r="O1601" i="39"/>
  <c r="O1602" i="39"/>
  <c r="O1603" i="39"/>
  <c r="O1604" i="39"/>
  <c r="O1605" i="39"/>
  <c r="O1606" i="39"/>
  <c r="O1607" i="39"/>
  <c r="O1608" i="39"/>
  <c r="O1609" i="39"/>
  <c r="O1610" i="39"/>
  <c r="O1611" i="39"/>
  <c r="O1612" i="39"/>
  <c r="O1613" i="39"/>
  <c r="O1614" i="39"/>
  <c r="O1615" i="39"/>
  <c r="O1616" i="39"/>
  <c r="O1617" i="39"/>
  <c r="O1618" i="39"/>
  <c r="O1619" i="39"/>
  <c r="O1620" i="39"/>
  <c r="O1621" i="39"/>
  <c r="O1622" i="39"/>
  <c r="O1623" i="39"/>
  <c r="O1624" i="39"/>
  <c r="O1625" i="39"/>
  <c r="O1626" i="39"/>
  <c r="O1627" i="39"/>
  <c r="O1628" i="39"/>
  <c r="O1629" i="39"/>
  <c r="O1630" i="39"/>
  <c r="O1631" i="39"/>
  <c r="O1632" i="39"/>
  <c r="O1633" i="39"/>
  <c r="O1634" i="39"/>
  <c r="O1635" i="39"/>
  <c r="O1636" i="39"/>
  <c r="O1637" i="39"/>
  <c r="O1638" i="39"/>
  <c r="O1639" i="39"/>
  <c r="O1640" i="39"/>
  <c r="O1641" i="39"/>
  <c r="O1642" i="39"/>
  <c r="O1643" i="39"/>
  <c r="O1644" i="39"/>
  <c r="O1645" i="39"/>
  <c r="O1646" i="39"/>
  <c r="O1647" i="39"/>
  <c r="O1648" i="39"/>
  <c r="O1649" i="39"/>
  <c r="O1650" i="39"/>
  <c r="O1651" i="39"/>
  <c r="O1652" i="39"/>
  <c r="O1653" i="39"/>
  <c r="O1654" i="39"/>
  <c r="O1655" i="39"/>
  <c r="O1656" i="39"/>
  <c r="O1657" i="39"/>
  <c r="O1658" i="39"/>
  <c r="O1659" i="39"/>
  <c r="O1660" i="39"/>
  <c r="O1661" i="39"/>
  <c r="O1662" i="39"/>
  <c r="O1663" i="39"/>
  <c r="O1664" i="39"/>
  <c r="O1665" i="39"/>
  <c r="O1666" i="39"/>
  <c r="O1667" i="39"/>
  <c r="O1668" i="39"/>
  <c r="O1669" i="39"/>
  <c r="O1670" i="39"/>
  <c r="O1671" i="39"/>
  <c r="O1672" i="39"/>
  <c r="O1673" i="39"/>
  <c r="O1674" i="39"/>
  <c r="O1675" i="39"/>
  <c r="O1676" i="39"/>
  <c r="O1677" i="39"/>
  <c r="O1678" i="39"/>
  <c r="O1679" i="39"/>
  <c r="O1680" i="39"/>
  <c r="O1681" i="39"/>
  <c r="O1682" i="39"/>
  <c r="O1683" i="39"/>
  <c r="O1684" i="39"/>
  <c r="O1685" i="39"/>
  <c r="O1686" i="39"/>
  <c r="O1687" i="39"/>
  <c r="O1688" i="39"/>
  <c r="O1689" i="39"/>
  <c r="O1690" i="39"/>
  <c r="O1691" i="39"/>
  <c r="O1692" i="39"/>
  <c r="O1693" i="39"/>
  <c r="O1694" i="39"/>
  <c r="O1695" i="39"/>
  <c r="O1696" i="39"/>
  <c r="O1697" i="39"/>
  <c r="O1698" i="39"/>
  <c r="O1699" i="39"/>
  <c r="O1700" i="39"/>
  <c r="O1701" i="39"/>
  <c r="O1702" i="39"/>
  <c r="O1703" i="39"/>
  <c r="O1704" i="39"/>
  <c r="O1705" i="39"/>
  <c r="O1706" i="39"/>
  <c r="O1707" i="39"/>
  <c r="O1708" i="39"/>
  <c r="O1709" i="39"/>
  <c r="O1710" i="39"/>
  <c r="O1711" i="39"/>
  <c r="O1712" i="39"/>
  <c r="O1713" i="39"/>
  <c r="O1714" i="39"/>
  <c r="O1715" i="39"/>
  <c r="O1716" i="39"/>
  <c r="O1717" i="39"/>
  <c r="O1718" i="39"/>
  <c r="O1719" i="39"/>
  <c r="O1720" i="39"/>
  <c r="O1721" i="39"/>
  <c r="O1722" i="39"/>
  <c r="O1723" i="39"/>
  <c r="O1724" i="39"/>
  <c r="O1725" i="39"/>
  <c r="O1726" i="39"/>
  <c r="O1727" i="39"/>
  <c r="O1728" i="39"/>
  <c r="O1729" i="39"/>
  <c r="O1730" i="39"/>
  <c r="O1731" i="39"/>
  <c r="O1732" i="39"/>
  <c r="O1733" i="39"/>
  <c r="O1734" i="39"/>
  <c r="O1735" i="39"/>
  <c r="O1736" i="39"/>
  <c r="O1737" i="39"/>
  <c r="O1738" i="39"/>
  <c r="O1739" i="39"/>
  <c r="O1740" i="39"/>
  <c r="O1741" i="39"/>
  <c r="O1742" i="39"/>
  <c r="O1743" i="39"/>
  <c r="O1744" i="39"/>
  <c r="O1745" i="39"/>
  <c r="O1746" i="39"/>
  <c r="O1747" i="39"/>
  <c r="O1748" i="39"/>
  <c r="O1749" i="39"/>
  <c r="O1750" i="39"/>
  <c r="O1751" i="39"/>
  <c r="O1752" i="39"/>
  <c r="O1753" i="39"/>
  <c r="O1754" i="39"/>
  <c r="O1755" i="39"/>
  <c r="O1756" i="39"/>
  <c r="O1757" i="39"/>
  <c r="O1758" i="39"/>
  <c r="O1759" i="39"/>
  <c r="O1760" i="39"/>
  <c r="O1761" i="39"/>
  <c r="O1762" i="39"/>
  <c r="O1763" i="39"/>
  <c r="O1764" i="39"/>
  <c r="O1765" i="39"/>
  <c r="O1766" i="39"/>
  <c r="O1767" i="39"/>
  <c r="O1768" i="39"/>
  <c r="O1769" i="39"/>
  <c r="O1770" i="39"/>
  <c r="O1771" i="39"/>
  <c r="O1772" i="39"/>
  <c r="O1773" i="39"/>
  <c r="O1774" i="39"/>
  <c r="O1775" i="39"/>
  <c r="O1776" i="39"/>
  <c r="O1777" i="39"/>
  <c r="O1778" i="39"/>
  <c r="O1779" i="39"/>
  <c r="O1780" i="39"/>
  <c r="O1781" i="39"/>
  <c r="O1782" i="39"/>
  <c r="O1783" i="39"/>
  <c r="O1784" i="39"/>
  <c r="O2" i="39"/>
  <c r="S3" i="39"/>
  <c r="S4" i="39"/>
  <c r="S5" i="39"/>
  <c r="S6" i="39"/>
  <c r="S7" i="39"/>
  <c r="S8" i="39"/>
  <c r="S9" i="39"/>
  <c r="S10" i="39"/>
  <c r="S11" i="39"/>
  <c r="S12" i="39"/>
  <c r="S13" i="39"/>
  <c r="S14" i="39"/>
  <c r="S15" i="39"/>
  <c r="S16" i="39"/>
  <c r="S17" i="39"/>
  <c r="S18" i="39"/>
  <c r="S19" i="39"/>
  <c r="S20" i="39"/>
  <c r="S21" i="39"/>
  <c r="S22" i="39"/>
  <c r="S23" i="39"/>
  <c r="S24" i="39"/>
  <c r="S25" i="39"/>
  <c r="S26" i="39"/>
  <c r="S27" i="39"/>
  <c r="S28" i="39"/>
  <c r="S29" i="39"/>
  <c r="S30" i="39"/>
  <c r="S31" i="39"/>
  <c r="S32" i="39"/>
  <c r="S33" i="39"/>
  <c r="S34" i="39"/>
  <c r="S35" i="39"/>
  <c r="S36" i="39"/>
  <c r="S37" i="39"/>
  <c r="S38" i="39"/>
  <c r="S39" i="39"/>
  <c r="S40" i="39"/>
  <c r="S41" i="39"/>
  <c r="S42" i="39"/>
  <c r="S43" i="39"/>
  <c r="S44" i="39"/>
  <c r="S45" i="39"/>
  <c r="S46" i="39"/>
  <c r="S47" i="39"/>
  <c r="S48" i="39"/>
  <c r="S49" i="39"/>
  <c r="S50" i="39"/>
  <c r="S51" i="39"/>
  <c r="S52" i="39"/>
  <c r="S53" i="39"/>
  <c r="S54" i="39"/>
  <c r="S55" i="39"/>
  <c r="S56" i="39"/>
  <c r="S57" i="39"/>
  <c r="S58" i="39"/>
  <c r="S59" i="39"/>
  <c r="S60" i="39"/>
  <c r="S61" i="39"/>
  <c r="S62" i="39"/>
  <c r="S63" i="39"/>
  <c r="S64" i="39"/>
  <c r="S65" i="39"/>
  <c r="S66" i="39"/>
  <c r="S67" i="39"/>
  <c r="S68" i="39"/>
  <c r="S69" i="39"/>
  <c r="S70" i="39"/>
  <c r="S71" i="39"/>
  <c r="S72" i="39"/>
  <c r="S73" i="39"/>
  <c r="S74" i="39"/>
  <c r="S75" i="39"/>
  <c r="S76" i="39"/>
  <c r="S77" i="39"/>
  <c r="S78" i="39"/>
  <c r="S79" i="39"/>
  <c r="S80" i="39"/>
  <c r="S81" i="39"/>
  <c r="S82" i="39"/>
  <c r="S83" i="39"/>
  <c r="S84" i="39"/>
  <c r="S85" i="39"/>
  <c r="S86" i="39"/>
  <c r="S87" i="39"/>
  <c r="S88" i="39"/>
  <c r="S89" i="39"/>
  <c r="S90" i="39"/>
  <c r="S91" i="39"/>
  <c r="S92" i="39"/>
  <c r="S93" i="39"/>
  <c r="S94" i="39"/>
  <c r="S95" i="39"/>
  <c r="S96" i="39"/>
  <c r="S97" i="39"/>
  <c r="S98" i="39"/>
  <c r="S99" i="39"/>
  <c r="S100" i="39"/>
  <c r="S101" i="39"/>
  <c r="S102" i="39"/>
  <c r="S103" i="39"/>
  <c r="S104" i="39"/>
  <c r="S105" i="39"/>
  <c r="S106" i="39"/>
  <c r="S107" i="39"/>
  <c r="S108" i="39"/>
  <c r="S109" i="39"/>
  <c r="S110" i="39"/>
  <c r="S111" i="39"/>
  <c r="S112" i="39"/>
  <c r="S113" i="39"/>
  <c r="S114" i="39"/>
  <c r="S115" i="39"/>
  <c r="S116" i="39"/>
  <c r="S117" i="39"/>
  <c r="S118" i="39"/>
  <c r="S119" i="39"/>
  <c r="S120" i="39"/>
  <c r="S121" i="39"/>
  <c r="S122" i="39"/>
  <c r="S123" i="39"/>
  <c r="S124" i="39"/>
  <c r="S125" i="39"/>
  <c r="S126" i="39"/>
  <c r="S127" i="39"/>
  <c r="S128" i="39"/>
  <c r="S129" i="39"/>
  <c r="S130" i="39"/>
  <c r="S131" i="39"/>
  <c r="S132" i="39"/>
  <c r="S133" i="39"/>
  <c r="S134" i="39"/>
  <c r="S135" i="39"/>
  <c r="S136" i="39"/>
  <c r="S137" i="39"/>
  <c r="S138" i="39"/>
  <c r="S139" i="39"/>
  <c r="S140" i="39"/>
  <c r="S141" i="39"/>
  <c r="S142" i="39"/>
  <c r="S143" i="39"/>
  <c r="S144" i="39"/>
  <c r="S145" i="39"/>
  <c r="S146" i="39"/>
  <c r="S147" i="39"/>
  <c r="S148" i="39"/>
  <c r="S149" i="39"/>
  <c r="S150" i="39"/>
  <c r="S151" i="39"/>
  <c r="S152" i="39"/>
  <c r="S153" i="39"/>
  <c r="S154" i="39"/>
  <c r="S155" i="39"/>
  <c r="S156" i="39"/>
  <c r="S157" i="39"/>
  <c r="S158" i="39"/>
  <c r="S159" i="39"/>
  <c r="S160" i="39"/>
  <c r="S161" i="39"/>
  <c r="S162" i="39"/>
  <c r="S163" i="39"/>
  <c r="S164" i="39"/>
  <c r="S165" i="39"/>
  <c r="S166" i="39"/>
  <c r="S167" i="39"/>
  <c r="S168" i="39"/>
  <c r="S169" i="39"/>
  <c r="S170" i="39"/>
  <c r="S171" i="39"/>
  <c r="S172" i="39"/>
  <c r="S173" i="39"/>
  <c r="S174" i="39"/>
  <c r="S175" i="39"/>
  <c r="S176" i="39"/>
  <c r="S177" i="39"/>
  <c r="S178" i="39"/>
  <c r="S179" i="39"/>
  <c r="S180" i="39"/>
  <c r="S181" i="39"/>
  <c r="S182" i="39"/>
  <c r="S183" i="39"/>
  <c r="S184" i="39"/>
  <c r="S185" i="39"/>
  <c r="S186" i="39"/>
  <c r="S187" i="39"/>
  <c r="S188" i="39"/>
  <c r="S189" i="39"/>
  <c r="S190" i="39"/>
  <c r="S191" i="39"/>
  <c r="S192" i="39"/>
  <c r="S193" i="39"/>
  <c r="S194" i="39"/>
  <c r="S195" i="39"/>
  <c r="S196" i="39"/>
  <c r="S197" i="39"/>
  <c r="S198" i="39"/>
  <c r="S199" i="39"/>
  <c r="S200" i="39"/>
  <c r="S201" i="39"/>
  <c r="S202" i="39"/>
  <c r="S203" i="39"/>
  <c r="S204" i="39"/>
  <c r="S205" i="39"/>
  <c r="S206" i="39"/>
  <c r="S207" i="39"/>
  <c r="S208" i="39"/>
  <c r="S209" i="39"/>
  <c r="S210" i="39"/>
  <c r="S211" i="39"/>
  <c r="S212" i="39"/>
  <c r="S213" i="39"/>
  <c r="S214" i="39"/>
  <c r="S215" i="39"/>
  <c r="S216" i="39"/>
  <c r="S217" i="39"/>
  <c r="S218" i="39"/>
  <c r="S219" i="39"/>
  <c r="S220" i="39"/>
  <c r="S221" i="39"/>
  <c r="S222" i="39"/>
  <c r="S223" i="39"/>
  <c r="S224" i="39"/>
  <c r="S225" i="39"/>
  <c r="S226" i="39"/>
  <c r="S227" i="39"/>
  <c r="S228" i="39"/>
  <c r="S229" i="39"/>
  <c r="S230" i="39"/>
  <c r="S231" i="39"/>
  <c r="S232" i="39"/>
  <c r="S233" i="39"/>
  <c r="S234" i="39"/>
  <c r="S235" i="39"/>
  <c r="S236" i="39"/>
  <c r="S237" i="39"/>
  <c r="S238" i="39"/>
  <c r="S239" i="39"/>
  <c r="S240" i="39"/>
  <c r="S241" i="39"/>
  <c r="S242" i="39"/>
  <c r="S243" i="39"/>
  <c r="S244" i="39"/>
  <c r="S245" i="39"/>
  <c r="S246" i="39"/>
  <c r="S247" i="39"/>
  <c r="S248" i="39"/>
  <c r="S249" i="39"/>
  <c r="S250" i="39"/>
  <c r="S251" i="39"/>
  <c r="S252" i="39"/>
  <c r="S253" i="39"/>
  <c r="S254" i="39"/>
  <c r="S255" i="39"/>
  <c r="S256" i="39"/>
  <c r="S257" i="39"/>
  <c r="S258" i="39"/>
  <c r="S259" i="39"/>
  <c r="S260" i="39"/>
  <c r="S261" i="39"/>
  <c r="S262" i="39"/>
  <c r="S263" i="39"/>
  <c r="S264" i="39"/>
  <c r="S265" i="39"/>
  <c r="S266" i="39"/>
  <c r="S267" i="39"/>
  <c r="S268" i="39"/>
  <c r="S269" i="39"/>
  <c r="S270" i="39"/>
  <c r="S271" i="39"/>
  <c r="S272" i="39"/>
  <c r="S273" i="39"/>
  <c r="S274" i="39"/>
  <c r="S275" i="39"/>
  <c r="S276" i="39"/>
  <c r="S277" i="39"/>
  <c r="S278" i="39"/>
  <c r="S279" i="39"/>
  <c r="S280" i="39"/>
  <c r="S281" i="39"/>
  <c r="S282" i="39"/>
  <c r="S283" i="39"/>
  <c r="S284" i="39"/>
  <c r="S285" i="39"/>
  <c r="S286" i="39"/>
  <c r="S287" i="39"/>
  <c r="S288" i="39"/>
  <c r="S289" i="39"/>
  <c r="S290" i="39"/>
  <c r="S291" i="39"/>
  <c r="S292" i="39"/>
  <c r="S293" i="39"/>
  <c r="S294" i="39"/>
  <c r="S295" i="39"/>
  <c r="S296" i="39"/>
  <c r="S297" i="39"/>
  <c r="S298" i="39"/>
  <c r="S299" i="39"/>
  <c r="S300" i="39"/>
  <c r="S301" i="39"/>
  <c r="S302" i="39"/>
  <c r="S303" i="39"/>
  <c r="S304" i="39"/>
  <c r="S305" i="39"/>
  <c r="S306" i="39"/>
  <c r="S307" i="39"/>
  <c r="S308" i="39"/>
  <c r="S309" i="39"/>
  <c r="S310" i="39"/>
  <c r="S311" i="39"/>
  <c r="S312" i="39"/>
  <c r="S313" i="39"/>
  <c r="S314" i="39"/>
  <c r="S315" i="39"/>
  <c r="S316" i="39"/>
  <c r="S317" i="39"/>
  <c r="S318" i="39"/>
  <c r="S319" i="39"/>
  <c r="S320" i="39"/>
  <c r="S321" i="39"/>
  <c r="S322" i="39"/>
  <c r="S323" i="39"/>
  <c r="S324" i="39"/>
  <c r="S325" i="39"/>
  <c r="S326" i="39"/>
  <c r="S327" i="39"/>
  <c r="S328" i="39"/>
  <c r="S329" i="39"/>
  <c r="S330" i="39"/>
  <c r="S331" i="39"/>
  <c r="S332" i="39"/>
  <c r="S333" i="39"/>
  <c r="S334" i="39"/>
  <c r="S335" i="39"/>
  <c r="S336" i="39"/>
  <c r="S337" i="39"/>
  <c r="S338" i="39"/>
  <c r="S339" i="39"/>
  <c r="S340" i="39"/>
  <c r="S341" i="39"/>
  <c r="S342" i="39"/>
  <c r="S343" i="39"/>
  <c r="S344" i="39"/>
  <c r="S345" i="39"/>
  <c r="S346" i="39"/>
  <c r="S347" i="39"/>
  <c r="S348" i="39"/>
  <c r="S349" i="39"/>
  <c r="S350" i="39"/>
  <c r="S351" i="39"/>
  <c r="S352" i="39"/>
  <c r="S353" i="39"/>
  <c r="S354" i="39"/>
  <c r="S355" i="39"/>
  <c r="S356" i="39"/>
  <c r="S357" i="39"/>
  <c r="S358" i="39"/>
  <c r="S359" i="39"/>
  <c r="S360" i="39"/>
  <c r="S361" i="39"/>
  <c r="S362" i="39"/>
  <c r="S363" i="39"/>
  <c r="S364" i="39"/>
  <c r="S365" i="39"/>
  <c r="S366" i="39"/>
  <c r="S367" i="39"/>
  <c r="S368" i="39"/>
  <c r="S369" i="39"/>
  <c r="S370" i="39"/>
  <c r="S371" i="39"/>
  <c r="S372" i="39"/>
  <c r="S373" i="39"/>
  <c r="S374" i="39"/>
  <c r="S375" i="39"/>
  <c r="S376" i="39"/>
  <c r="S377" i="39"/>
  <c r="S378" i="39"/>
  <c r="S379" i="39"/>
  <c r="S380" i="39"/>
  <c r="S381" i="39"/>
  <c r="S382" i="39"/>
  <c r="S383" i="39"/>
  <c r="S384" i="39"/>
  <c r="S385" i="39"/>
  <c r="S386" i="39"/>
  <c r="S387" i="39"/>
  <c r="S388" i="39"/>
  <c r="S389" i="39"/>
  <c r="S390" i="39"/>
  <c r="S391" i="39"/>
  <c r="S392" i="39"/>
  <c r="S393" i="39"/>
  <c r="S394" i="39"/>
  <c r="S395" i="39"/>
  <c r="S396" i="39"/>
  <c r="S397" i="39"/>
  <c r="S398" i="39"/>
  <c r="S399" i="39"/>
  <c r="S400" i="39"/>
  <c r="S401" i="39"/>
  <c r="S402" i="39"/>
  <c r="S403" i="39"/>
  <c r="S404" i="39"/>
  <c r="S405" i="39"/>
  <c r="S406" i="39"/>
  <c r="S407" i="39"/>
  <c r="S408" i="39"/>
  <c r="S409" i="39"/>
  <c r="S410" i="39"/>
  <c r="S411" i="39"/>
  <c r="S412" i="39"/>
  <c r="S413" i="39"/>
  <c r="S414" i="39"/>
  <c r="S415" i="39"/>
  <c r="S416" i="39"/>
  <c r="S417" i="39"/>
  <c r="S418" i="39"/>
  <c r="S419" i="39"/>
  <c r="S420" i="39"/>
  <c r="S421" i="39"/>
  <c r="S422" i="39"/>
  <c r="S423" i="39"/>
  <c r="S424" i="39"/>
  <c r="S425" i="39"/>
  <c r="S426" i="39"/>
  <c r="S427" i="39"/>
  <c r="S428" i="39"/>
  <c r="S429" i="39"/>
  <c r="S430" i="39"/>
  <c r="S431" i="39"/>
  <c r="S432" i="39"/>
  <c r="S433" i="39"/>
  <c r="S434" i="39"/>
  <c r="S435" i="39"/>
  <c r="S436" i="39"/>
  <c r="S437" i="39"/>
  <c r="S438" i="39"/>
  <c r="S439" i="39"/>
  <c r="S440" i="39"/>
  <c r="S441" i="39"/>
  <c r="S442" i="39"/>
  <c r="S443" i="39"/>
  <c r="S444" i="39"/>
  <c r="S445" i="39"/>
  <c r="S446" i="39"/>
  <c r="S447" i="39"/>
  <c r="S448" i="39"/>
  <c r="S449" i="39"/>
  <c r="S450" i="39"/>
  <c r="S451" i="39"/>
  <c r="S452" i="39"/>
  <c r="S453" i="39"/>
  <c r="S454" i="39"/>
  <c r="S455" i="39"/>
  <c r="S456" i="39"/>
  <c r="S457" i="39"/>
  <c r="S458" i="39"/>
  <c r="S459" i="39"/>
  <c r="S460" i="39"/>
  <c r="S461" i="39"/>
  <c r="S462" i="39"/>
  <c r="S463" i="39"/>
  <c r="S464" i="39"/>
  <c r="S465" i="39"/>
  <c r="S466" i="39"/>
  <c r="S467" i="39"/>
  <c r="S468" i="39"/>
  <c r="S469" i="39"/>
  <c r="S470" i="39"/>
  <c r="S471" i="39"/>
  <c r="S472" i="39"/>
  <c r="S473" i="39"/>
  <c r="S474" i="39"/>
  <c r="S475" i="39"/>
  <c r="S476" i="39"/>
  <c r="S477" i="39"/>
  <c r="S478" i="39"/>
  <c r="S479" i="39"/>
  <c r="S480" i="39"/>
  <c r="S481" i="39"/>
  <c r="S482" i="39"/>
  <c r="S483" i="39"/>
  <c r="S484" i="39"/>
  <c r="S485" i="39"/>
  <c r="S486" i="39"/>
  <c r="S487" i="39"/>
  <c r="S488" i="39"/>
  <c r="S489" i="39"/>
  <c r="S490" i="39"/>
  <c r="S491" i="39"/>
  <c r="S492" i="39"/>
  <c r="S493" i="39"/>
  <c r="S494" i="39"/>
  <c r="S495" i="39"/>
  <c r="S496" i="39"/>
  <c r="S497" i="39"/>
  <c r="S498" i="39"/>
  <c r="S499" i="39"/>
  <c r="S500" i="39"/>
  <c r="S501" i="39"/>
  <c r="S502" i="39"/>
  <c r="S503" i="39"/>
  <c r="S504" i="39"/>
  <c r="S505" i="39"/>
  <c r="S506" i="39"/>
  <c r="S507" i="39"/>
  <c r="S508" i="39"/>
  <c r="S509" i="39"/>
  <c r="S510" i="39"/>
  <c r="S511" i="39"/>
  <c r="S512" i="39"/>
  <c r="S513" i="39"/>
  <c r="S514" i="39"/>
  <c r="S515" i="39"/>
  <c r="S516" i="39"/>
  <c r="S517" i="39"/>
  <c r="S518" i="39"/>
  <c r="S519" i="39"/>
  <c r="S520" i="39"/>
  <c r="S521" i="39"/>
  <c r="S522" i="39"/>
  <c r="S523" i="39"/>
  <c r="S524" i="39"/>
  <c r="S525" i="39"/>
  <c r="S526" i="39"/>
  <c r="S527" i="39"/>
  <c r="S528" i="39"/>
  <c r="S529" i="39"/>
  <c r="S530" i="39"/>
  <c r="S531" i="39"/>
  <c r="S532" i="39"/>
  <c r="S533" i="39"/>
  <c r="S534" i="39"/>
  <c r="S535" i="39"/>
  <c r="S536" i="39"/>
  <c r="S537" i="39"/>
  <c r="S538" i="39"/>
  <c r="S539" i="39"/>
  <c r="S540" i="39"/>
  <c r="S541" i="39"/>
  <c r="S542" i="39"/>
  <c r="S543" i="39"/>
  <c r="S544" i="39"/>
  <c r="S545" i="39"/>
  <c r="S546" i="39"/>
  <c r="S547" i="39"/>
  <c r="S548" i="39"/>
  <c r="S549" i="39"/>
  <c r="S550" i="39"/>
  <c r="S551" i="39"/>
  <c r="S552" i="39"/>
  <c r="S553" i="39"/>
  <c r="S554" i="39"/>
  <c r="S555" i="39"/>
  <c r="S556" i="39"/>
  <c r="S557" i="39"/>
  <c r="S558" i="39"/>
  <c r="S559" i="39"/>
  <c r="S560" i="39"/>
  <c r="S561" i="39"/>
  <c r="S562" i="39"/>
  <c r="S563" i="39"/>
  <c r="S564" i="39"/>
  <c r="S565" i="39"/>
  <c r="S566" i="39"/>
  <c r="S567" i="39"/>
  <c r="S568" i="39"/>
  <c r="S569" i="39"/>
  <c r="S570" i="39"/>
  <c r="S571" i="39"/>
  <c r="S572" i="39"/>
  <c r="S573" i="39"/>
  <c r="S574" i="39"/>
  <c r="S575" i="39"/>
  <c r="S576" i="39"/>
  <c r="S577" i="39"/>
  <c r="S578" i="39"/>
  <c r="S579" i="39"/>
  <c r="S580" i="39"/>
  <c r="S581" i="39"/>
  <c r="S582" i="39"/>
  <c r="S583" i="39"/>
  <c r="S584" i="39"/>
  <c r="S585" i="39"/>
  <c r="S586" i="39"/>
  <c r="S587" i="39"/>
  <c r="S588" i="39"/>
  <c r="S589" i="39"/>
  <c r="S590" i="39"/>
  <c r="S591" i="39"/>
  <c r="S592" i="39"/>
  <c r="S593" i="39"/>
  <c r="S594" i="39"/>
  <c r="S595" i="39"/>
  <c r="S596" i="39"/>
  <c r="S597" i="39"/>
  <c r="S598" i="39"/>
  <c r="S599" i="39"/>
  <c r="S600" i="39"/>
  <c r="S601" i="39"/>
  <c r="S602" i="39"/>
  <c r="S603" i="39"/>
  <c r="S604" i="39"/>
  <c r="S605" i="39"/>
  <c r="S606" i="39"/>
  <c r="S607" i="39"/>
  <c r="S608" i="39"/>
  <c r="S609" i="39"/>
  <c r="S610" i="39"/>
  <c r="S611" i="39"/>
  <c r="S612" i="39"/>
  <c r="S613" i="39"/>
  <c r="S614" i="39"/>
  <c r="S615" i="39"/>
  <c r="S616" i="39"/>
  <c r="S617" i="39"/>
  <c r="S618" i="39"/>
  <c r="S619" i="39"/>
  <c r="S620" i="39"/>
  <c r="S621" i="39"/>
  <c r="S622" i="39"/>
  <c r="S623" i="39"/>
  <c r="S624" i="39"/>
  <c r="S625" i="39"/>
  <c r="S626" i="39"/>
  <c r="S627" i="39"/>
  <c r="S628" i="39"/>
  <c r="S629" i="39"/>
  <c r="S630" i="39"/>
  <c r="S631" i="39"/>
  <c r="S632" i="39"/>
  <c r="S633" i="39"/>
  <c r="S634" i="39"/>
  <c r="S635" i="39"/>
  <c r="S636" i="39"/>
  <c r="S637" i="39"/>
  <c r="S638" i="39"/>
  <c r="S639" i="39"/>
  <c r="S640" i="39"/>
  <c r="S641" i="39"/>
  <c r="S642" i="39"/>
  <c r="S643" i="39"/>
  <c r="S644" i="39"/>
  <c r="S645" i="39"/>
  <c r="S646" i="39"/>
  <c r="S647" i="39"/>
  <c r="S648" i="39"/>
  <c r="S649" i="39"/>
  <c r="S650" i="39"/>
  <c r="S651" i="39"/>
  <c r="S652" i="39"/>
  <c r="S653" i="39"/>
  <c r="S654" i="39"/>
  <c r="S655" i="39"/>
  <c r="S656" i="39"/>
  <c r="S657" i="39"/>
  <c r="S658" i="39"/>
  <c r="S659" i="39"/>
  <c r="S660" i="39"/>
  <c r="S661" i="39"/>
  <c r="S662" i="39"/>
  <c r="S663" i="39"/>
  <c r="S664" i="39"/>
  <c r="S665" i="39"/>
  <c r="S666" i="39"/>
  <c r="S667" i="39"/>
  <c r="S668" i="39"/>
  <c r="S669" i="39"/>
  <c r="S670" i="39"/>
  <c r="S671" i="39"/>
  <c r="S672" i="39"/>
  <c r="S673" i="39"/>
  <c r="S674" i="39"/>
  <c r="S675" i="39"/>
  <c r="S676" i="39"/>
  <c r="S677" i="39"/>
  <c r="S678" i="39"/>
  <c r="S679" i="39"/>
  <c r="S680" i="39"/>
  <c r="S681" i="39"/>
  <c r="S682" i="39"/>
  <c r="S683" i="39"/>
  <c r="S684" i="39"/>
  <c r="S685" i="39"/>
  <c r="S686" i="39"/>
  <c r="S687" i="39"/>
  <c r="S688" i="39"/>
  <c r="S689" i="39"/>
  <c r="S690" i="39"/>
  <c r="S691" i="39"/>
  <c r="S692" i="39"/>
  <c r="S693" i="39"/>
  <c r="S694" i="39"/>
  <c r="S695" i="39"/>
  <c r="S696" i="39"/>
  <c r="S697" i="39"/>
  <c r="S698" i="39"/>
  <c r="S699" i="39"/>
  <c r="S700" i="39"/>
  <c r="S701" i="39"/>
  <c r="S702" i="39"/>
  <c r="S703" i="39"/>
  <c r="S704" i="39"/>
  <c r="S705" i="39"/>
  <c r="S706" i="39"/>
  <c r="S707" i="39"/>
  <c r="S708" i="39"/>
  <c r="S709" i="39"/>
  <c r="S710" i="39"/>
  <c r="S711" i="39"/>
  <c r="S712" i="39"/>
  <c r="S713" i="39"/>
  <c r="S714" i="39"/>
  <c r="S715" i="39"/>
  <c r="S716" i="39"/>
  <c r="S717" i="39"/>
  <c r="S718" i="39"/>
  <c r="S719" i="39"/>
  <c r="S720" i="39"/>
  <c r="S721" i="39"/>
  <c r="S722" i="39"/>
  <c r="S723" i="39"/>
  <c r="S724" i="39"/>
  <c r="S725" i="39"/>
  <c r="S726" i="39"/>
  <c r="S727" i="39"/>
  <c r="S728" i="39"/>
  <c r="S729" i="39"/>
  <c r="S730" i="39"/>
  <c r="S731" i="39"/>
  <c r="S732" i="39"/>
  <c r="S733" i="39"/>
  <c r="S734" i="39"/>
  <c r="S735" i="39"/>
  <c r="S736" i="39"/>
  <c r="S737" i="39"/>
  <c r="S738" i="39"/>
  <c r="S739" i="39"/>
  <c r="S740" i="39"/>
  <c r="S741" i="39"/>
  <c r="S742" i="39"/>
  <c r="S743" i="39"/>
  <c r="S744" i="39"/>
  <c r="S745" i="39"/>
  <c r="S746" i="39"/>
  <c r="S747" i="39"/>
  <c r="S748" i="39"/>
  <c r="S749" i="39"/>
  <c r="S750" i="39"/>
  <c r="S751" i="39"/>
  <c r="S752" i="39"/>
  <c r="S753" i="39"/>
  <c r="S754" i="39"/>
  <c r="S755" i="39"/>
  <c r="S756" i="39"/>
  <c r="S757" i="39"/>
  <c r="S758" i="39"/>
  <c r="S759" i="39"/>
  <c r="S760" i="39"/>
  <c r="S761" i="39"/>
  <c r="S762" i="39"/>
  <c r="S763" i="39"/>
  <c r="S764" i="39"/>
  <c r="S765" i="39"/>
  <c r="S766" i="39"/>
  <c r="S767" i="39"/>
  <c r="S768" i="39"/>
  <c r="S769" i="39"/>
  <c r="S770" i="39"/>
  <c r="S771" i="39"/>
  <c r="S772" i="39"/>
  <c r="S773" i="39"/>
  <c r="S774" i="39"/>
  <c r="S775" i="39"/>
  <c r="S776" i="39"/>
  <c r="S777" i="39"/>
  <c r="S778" i="39"/>
  <c r="S779" i="39"/>
  <c r="S780" i="39"/>
  <c r="S781" i="39"/>
  <c r="S782" i="39"/>
  <c r="S783" i="39"/>
  <c r="S784" i="39"/>
  <c r="S785" i="39"/>
  <c r="S786" i="39"/>
  <c r="S787" i="39"/>
  <c r="S788" i="39"/>
  <c r="S789" i="39"/>
  <c r="S790" i="39"/>
  <c r="S791" i="39"/>
  <c r="S792" i="39"/>
  <c r="S793" i="39"/>
  <c r="S794" i="39"/>
  <c r="S795" i="39"/>
  <c r="S796" i="39"/>
  <c r="S797" i="39"/>
  <c r="S798" i="39"/>
  <c r="S799" i="39"/>
  <c r="S800" i="39"/>
  <c r="S801" i="39"/>
  <c r="S802" i="39"/>
  <c r="S803" i="39"/>
  <c r="S804" i="39"/>
  <c r="S805" i="39"/>
  <c r="S806" i="39"/>
  <c r="S807" i="39"/>
  <c r="S808" i="39"/>
  <c r="S809" i="39"/>
  <c r="S810" i="39"/>
  <c r="S811" i="39"/>
  <c r="S812" i="39"/>
  <c r="S813" i="39"/>
  <c r="S814" i="39"/>
  <c r="S815" i="39"/>
  <c r="S816" i="39"/>
  <c r="S817" i="39"/>
  <c r="S818" i="39"/>
  <c r="S819" i="39"/>
  <c r="S820" i="39"/>
  <c r="S821" i="39"/>
  <c r="S822" i="39"/>
  <c r="S823" i="39"/>
  <c r="S824" i="39"/>
  <c r="S825" i="39"/>
  <c r="S826" i="39"/>
  <c r="S827" i="39"/>
  <c r="S828" i="39"/>
  <c r="S829" i="39"/>
  <c r="S830" i="39"/>
  <c r="S831" i="39"/>
  <c r="S832" i="39"/>
  <c r="S833" i="39"/>
  <c r="S834" i="39"/>
  <c r="S835" i="39"/>
  <c r="S836" i="39"/>
  <c r="S837" i="39"/>
  <c r="S838" i="39"/>
  <c r="S839" i="39"/>
  <c r="S840" i="39"/>
  <c r="S841" i="39"/>
  <c r="S842" i="39"/>
  <c r="S843" i="39"/>
  <c r="S844" i="39"/>
  <c r="S845" i="39"/>
  <c r="S846" i="39"/>
  <c r="S847" i="39"/>
  <c r="S848" i="39"/>
  <c r="S849" i="39"/>
  <c r="S850" i="39"/>
  <c r="S851" i="39"/>
  <c r="S852" i="39"/>
  <c r="S853" i="39"/>
  <c r="S854" i="39"/>
  <c r="S855" i="39"/>
  <c r="S856" i="39"/>
  <c r="S857" i="39"/>
  <c r="S858" i="39"/>
  <c r="S859" i="39"/>
  <c r="S860" i="39"/>
  <c r="S861" i="39"/>
  <c r="S862" i="39"/>
  <c r="S863" i="39"/>
  <c r="S864" i="39"/>
  <c r="S865" i="39"/>
  <c r="S866" i="39"/>
  <c r="S867" i="39"/>
  <c r="S868" i="39"/>
  <c r="S869" i="39"/>
  <c r="S870" i="39"/>
  <c r="S871" i="39"/>
  <c r="S872" i="39"/>
  <c r="S873" i="39"/>
  <c r="S874" i="39"/>
  <c r="S875" i="39"/>
  <c r="S876" i="39"/>
  <c r="S877" i="39"/>
  <c r="S878" i="39"/>
  <c r="S879" i="39"/>
  <c r="S880" i="39"/>
  <c r="S881" i="39"/>
  <c r="S882" i="39"/>
  <c r="S883" i="39"/>
  <c r="S884" i="39"/>
  <c r="S885" i="39"/>
  <c r="S886" i="39"/>
  <c r="S887" i="39"/>
  <c r="S888" i="39"/>
  <c r="S889" i="39"/>
  <c r="S890" i="39"/>
  <c r="S891" i="39"/>
  <c r="S892" i="39"/>
  <c r="S893" i="39"/>
  <c r="S894" i="39"/>
  <c r="S895" i="39"/>
  <c r="S896" i="39"/>
  <c r="S897" i="39"/>
  <c r="S898" i="39"/>
  <c r="S899" i="39"/>
  <c r="S900" i="39"/>
  <c r="S901" i="39"/>
  <c r="S902" i="39"/>
  <c r="S903" i="39"/>
  <c r="S904" i="39"/>
  <c r="S905" i="39"/>
  <c r="S906" i="39"/>
  <c r="S907" i="39"/>
  <c r="S908" i="39"/>
  <c r="S909" i="39"/>
  <c r="S910" i="39"/>
  <c r="S911" i="39"/>
  <c r="S912" i="39"/>
  <c r="S913" i="39"/>
  <c r="S914" i="39"/>
  <c r="S915" i="39"/>
  <c r="S916" i="39"/>
  <c r="S917" i="39"/>
  <c r="S918" i="39"/>
  <c r="S919" i="39"/>
  <c r="S920" i="39"/>
  <c r="S921" i="39"/>
  <c r="S922" i="39"/>
  <c r="S923" i="39"/>
  <c r="S924" i="39"/>
  <c r="S925" i="39"/>
  <c r="S926" i="39"/>
  <c r="S927" i="39"/>
  <c r="S928" i="39"/>
  <c r="S929" i="39"/>
  <c r="S930" i="39"/>
  <c r="S931" i="39"/>
  <c r="S932" i="39"/>
  <c r="S933" i="39"/>
  <c r="S934" i="39"/>
  <c r="S935" i="39"/>
  <c r="S936" i="39"/>
  <c r="S937" i="39"/>
  <c r="S938" i="39"/>
  <c r="S939" i="39"/>
  <c r="S940" i="39"/>
  <c r="S941" i="39"/>
  <c r="S942" i="39"/>
  <c r="S943" i="39"/>
  <c r="S944" i="39"/>
  <c r="S945" i="39"/>
  <c r="S946" i="39"/>
  <c r="S947" i="39"/>
  <c r="S948" i="39"/>
  <c r="S949" i="39"/>
  <c r="S950" i="39"/>
  <c r="S951" i="39"/>
  <c r="S952" i="39"/>
  <c r="S953" i="39"/>
  <c r="S954" i="39"/>
  <c r="S955" i="39"/>
  <c r="S956" i="39"/>
  <c r="S957" i="39"/>
  <c r="S958" i="39"/>
  <c r="S959" i="39"/>
  <c r="S960" i="39"/>
  <c r="S961" i="39"/>
  <c r="S962" i="39"/>
  <c r="S963" i="39"/>
  <c r="S964" i="39"/>
  <c r="S965" i="39"/>
  <c r="S966" i="39"/>
  <c r="S967" i="39"/>
  <c r="S968" i="39"/>
  <c r="S969" i="39"/>
  <c r="S970" i="39"/>
  <c r="S971" i="39"/>
  <c r="S972" i="39"/>
  <c r="S973" i="39"/>
  <c r="S974" i="39"/>
  <c r="S975" i="39"/>
  <c r="S976" i="39"/>
  <c r="S977" i="39"/>
  <c r="S978" i="39"/>
  <c r="S979" i="39"/>
  <c r="S980" i="39"/>
  <c r="S981" i="39"/>
  <c r="S982" i="39"/>
  <c r="S983" i="39"/>
  <c r="S984" i="39"/>
  <c r="S985" i="39"/>
  <c r="S986" i="39"/>
  <c r="S987" i="39"/>
  <c r="S988" i="39"/>
  <c r="S989" i="39"/>
  <c r="S990" i="39"/>
  <c r="S991" i="39"/>
  <c r="S992" i="39"/>
  <c r="S993" i="39"/>
  <c r="S994" i="39"/>
  <c r="S995" i="39"/>
  <c r="S996" i="39"/>
  <c r="S997" i="39"/>
  <c r="S998" i="39"/>
  <c r="S999" i="39"/>
  <c r="S1000" i="39"/>
  <c r="S1001" i="39"/>
  <c r="S1002" i="39"/>
  <c r="S1003" i="39"/>
  <c r="S1004" i="39"/>
  <c r="S1005" i="39"/>
  <c r="S1006" i="39"/>
  <c r="S1007" i="39"/>
  <c r="S1008" i="39"/>
  <c r="S1009" i="39"/>
  <c r="S1010" i="39"/>
  <c r="S1011" i="39"/>
  <c r="S1012" i="39"/>
  <c r="S1013" i="39"/>
  <c r="S1014" i="39"/>
  <c r="S1015" i="39"/>
  <c r="S1016" i="39"/>
  <c r="S1017" i="39"/>
  <c r="S1018" i="39"/>
  <c r="S1019" i="39"/>
  <c r="S1020" i="39"/>
  <c r="S1021" i="39"/>
  <c r="S1022" i="39"/>
  <c r="S1023" i="39"/>
  <c r="S1024" i="39"/>
  <c r="S1025" i="39"/>
  <c r="S1026" i="39"/>
  <c r="S1027" i="39"/>
  <c r="S1028" i="39"/>
  <c r="S1029" i="39"/>
  <c r="S1030" i="39"/>
  <c r="S1031" i="39"/>
  <c r="S1032" i="39"/>
  <c r="S1033" i="39"/>
  <c r="S1034" i="39"/>
  <c r="S1035" i="39"/>
  <c r="S1036" i="39"/>
  <c r="S1037" i="39"/>
  <c r="S1038" i="39"/>
  <c r="S1039" i="39"/>
  <c r="S1040" i="39"/>
  <c r="S1041" i="39"/>
  <c r="S1042" i="39"/>
  <c r="S1043" i="39"/>
  <c r="S1044" i="39"/>
  <c r="S1045" i="39"/>
  <c r="S1046" i="39"/>
  <c r="S1047" i="39"/>
  <c r="S1048" i="39"/>
  <c r="S1049" i="39"/>
  <c r="S1050" i="39"/>
  <c r="S1051" i="39"/>
  <c r="S1052" i="39"/>
  <c r="S1053" i="39"/>
  <c r="S1054" i="39"/>
  <c r="S1055" i="39"/>
  <c r="S1056" i="39"/>
  <c r="S1057" i="39"/>
  <c r="S1058" i="39"/>
  <c r="S1059" i="39"/>
  <c r="S1060" i="39"/>
  <c r="S1061" i="39"/>
  <c r="S1062" i="39"/>
  <c r="S1063" i="39"/>
  <c r="S1064" i="39"/>
  <c r="S1065" i="39"/>
  <c r="S1066" i="39"/>
  <c r="S1067" i="39"/>
  <c r="S1068" i="39"/>
  <c r="S1069" i="39"/>
  <c r="S1070" i="39"/>
  <c r="S1071" i="39"/>
  <c r="S1072" i="39"/>
  <c r="S1073" i="39"/>
  <c r="S1074" i="39"/>
  <c r="S1075" i="39"/>
  <c r="S1076" i="39"/>
  <c r="S1077" i="39"/>
  <c r="S1078" i="39"/>
  <c r="S1079" i="39"/>
  <c r="S1080" i="39"/>
  <c r="S1081" i="39"/>
  <c r="S1082" i="39"/>
  <c r="S1083" i="39"/>
  <c r="S1084" i="39"/>
  <c r="S1085" i="39"/>
  <c r="S1086" i="39"/>
  <c r="S1087" i="39"/>
  <c r="S1088" i="39"/>
  <c r="S1089" i="39"/>
  <c r="S1090" i="39"/>
  <c r="S1091" i="39"/>
  <c r="S1092" i="39"/>
  <c r="S1093" i="39"/>
  <c r="S1094" i="39"/>
  <c r="S1095" i="39"/>
  <c r="S1096" i="39"/>
  <c r="S1097" i="39"/>
  <c r="S1098" i="39"/>
  <c r="S1099" i="39"/>
  <c r="S1100" i="39"/>
  <c r="S1101" i="39"/>
  <c r="S1102" i="39"/>
  <c r="S1103" i="39"/>
  <c r="S1104" i="39"/>
  <c r="S1105" i="39"/>
  <c r="S1106" i="39"/>
  <c r="S1107" i="39"/>
  <c r="S1108" i="39"/>
  <c r="S1109" i="39"/>
  <c r="S1110" i="39"/>
  <c r="S1111" i="39"/>
  <c r="S1112" i="39"/>
  <c r="S1113" i="39"/>
  <c r="S1114" i="39"/>
  <c r="S1115" i="39"/>
  <c r="S1116" i="39"/>
  <c r="S1117" i="39"/>
  <c r="S1118" i="39"/>
  <c r="S1119" i="39"/>
  <c r="S1120" i="39"/>
  <c r="S1121" i="39"/>
  <c r="S1122" i="39"/>
  <c r="S1123" i="39"/>
  <c r="S1124" i="39"/>
  <c r="S1125" i="39"/>
  <c r="S1126" i="39"/>
  <c r="S1127" i="39"/>
  <c r="S1128" i="39"/>
  <c r="S1129" i="39"/>
  <c r="S1130" i="39"/>
  <c r="S1131" i="39"/>
  <c r="S1132" i="39"/>
  <c r="S1133" i="39"/>
  <c r="S1134" i="39"/>
  <c r="S1135" i="39"/>
  <c r="S1136" i="39"/>
  <c r="S1137" i="39"/>
  <c r="S1138" i="39"/>
  <c r="S1139" i="39"/>
  <c r="S1140" i="39"/>
  <c r="S1141" i="39"/>
  <c r="S1142" i="39"/>
  <c r="S1143" i="39"/>
  <c r="S1144" i="39"/>
  <c r="S1145" i="39"/>
  <c r="S1146" i="39"/>
  <c r="S1147" i="39"/>
  <c r="S1148" i="39"/>
  <c r="S1149" i="39"/>
  <c r="S1150" i="39"/>
  <c r="S1151" i="39"/>
  <c r="S1152" i="39"/>
  <c r="S1153" i="39"/>
  <c r="S1154" i="39"/>
  <c r="S1155" i="39"/>
  <c r="S1156" i="39"/>
  <c r="S1157" i="39"/>
  <c r="S1158" i="39"/>
  <c r="S1159" i="39"/>
  <c r="S1160" i="39"/>
  <c r="S1161" i="39"/>
  <c r="S1162" i="39"/>
  <c r="S1163" i="39"/>
  <c r="S1164" i="39"/>
  <c r="S1165" i="39"/>
  <c r="S1166" i="39"/>
  <c r="S1167" i="39"/>
  <c r="S1168" i="39"/>
  <c r="S1169" i="39"/>
  <c r="S1170" i="39"/>
  <c r="S1171" i="39"/>
  <c r="S1172" i="39"/>
  <c r="S1173" i="39"/>
  <c r="S1174" i="39"/>
  <c r="S1175" i="39"/>
  <c r="S1176" i="39"/>
  <c r="S1177" i="39"/>
  <c r="S1178" i="39"/>
  <c r="S1179" i="39"/>
  <c r="S1180" i="39"/>
  <c r="S1181" i="39"/>
  <c r="S1182" i="39"/>
  <c r="S1183" i="39"/>
  <c r="S1184" i="39"/>
  <c r="S1185" i="39"/>
  <c r="S1186" i="39"/>
  <c r="S1187" i="39"/>
  <c r="S1188" i="39"/>
  <c r="S1189" i="39"/>
  <c r="S1190" i="39"/>
  <c r="S1191" i="39"/>
  <c r="S1192" i="39"/>
  <c r="S1193" i="39"/>
  <c r="S1194" i="39"/>
  <c r="S1195" i="39"/>
  <c r="S1196" i="39"/>
  <c r="S1197" i="39"/>
  <c r="S1198" i="39"/>
  <c r="S1199" i="39"/>
  <c r="S1200" i="39"/>
  <c r="S1201" i="39"/>
  <c r="S1202" i="39"/>
  <c r="S1203" i="39"/>
  <c r="S1204" i="39"/>
  <c r="S1205" i="39"/>
  <c r="S1206" i="39"/>
  <c r="S1207" i="39"/>
  <c r="S1208" i="39"/>
  <c r="S1209" i="39"/>
  <c r="S1210" i="39"/>
  <c r="S1211" i="39"/>
  <c r="S1212" i="39"/>
  <c r="S1213" i="39"/>
  <c r="S1214" i="39"/>
  <c r="S1215" i="39"/>
  <c r="S1216" i="39"/>
  <c r="S1217" i="39"/>
  <c r="S1218" i="39"/>
  <c r="S1219" i="39"/>
  <c r="S1220" i="39"/>
  <c r="S1221" i="39"/>
  <c r="S1222" i="39"/>
  <c r="S1223" i="39"/>
  <c r="S1224" i="39"/>
  <c r="S1225" i="39"/>
  <c r="S1226" i="39"/>
  <c r="S1227" i="39"/>
  <c r="S1228" i="39"/>
  <c r="S1229" i="39"/>
  <c r="S1230" i="39"/>
  <c r="S1231" i="39"/>
  <c r="S1232" i="39"/>
  <c r="S1233" i="39"/>
  <c r="S1234" i="39"/>
  <c r="S1235" i="39"/>
  <c r="S1236" i="39"/>
  <c r="S1237" i="39"/>
  <c r="S1238" i="39"/>
  <c r="S1239" i="39"/>
  <c r="S1240" i="39"/>
  <c r="S1241" i="39"/>
  <c r="S1242" i="39"/>
  <c r="S1243" i="39"/>
  <c r="S1244" i="39"/>
  <c r="S1245" i="39"/>
  <c r="S1246" i="39"/>
  <c r="S1247" i="39"/>
  <c r="S1248" i="39"/>
  <c r="S1249" i="39"/>
  <c r="S1250" i="39"/>
  <c r="S1251" i="39"/>
  <c r="S1252" i="39"/>
  <c r="S1253" i="39"/>
  <c r="S1254" i="39"/>
  <c r="S1255" i="39"/>
  <c r="S1256" i="39"/>
  <c r="S1257" i="39"/>
  <c r="S1258" i="39"/>
  <c r="S1259" i="39"/>
  <c r="S1260" i="39"/>
  <c r="S1261" i="39"/>
  <c r="S1262" i="39"/>
  <c r="S1263" i="39"/>
  <c r="S1264" i="39"/>
  <c r="S1265" i="39"/>
  <c r="S1266" i="39"/>
  <c r="S1267" i="39"/>
  <c r="S1268" i="39"/>
  <c r="S1269" i="39"/>
  <c r="S1270" i="39"/>
  <c r="S1271" i="39"/>
  <c r="S1272" i="39"/>
  <c r="S1273" i="39"/>
  <c r="S1274" i="39"/>
  <c r="S1275" i="39"/>
  <c r="S1276" i="39"/>
  <c r="S1277" i="39"/>
  <c r="S1278" i="39"/>
  <c r="S1279" i="39"/>
  <c r="S1280" i="39"/>
  <c r="S1281" i="39"/>
  <c r="S1282" i="39"/>
  <c r="S1283" i="39"/>
  <c r="S1284" i="39"/>
  <c r="S1285" i="39"/>
  <c r="S1286" i="39"/>
  <c r="S1287" i="39"/>
  <c r="S1288" i="39"/>
  <c r="S1289" i="39"/>
  <c r="S1290" i="39"/>
  <c r="S1291" i="39"/>
  <c r="S1292" i="39"/>
  <c r="S1293" i="39"/>
  <c r="S1294" i="39"/>
  <c r="S1295" i="39"/>
  <c r="S1296" i="39"/>
  <c r="S1297" i="39"/>
  <c r="S1298" i="39"/>
  <c r="S1299" i="39"/>
  <c r="S1300" i="39"/>
  <c r="S1301" i="39"/>
  <c r="S1302" i="39"/>
  <c r="S1303" i="39"/>
  <c r="S1304" i="39"/>
  <c r="S1305" i="39"/>
  <c r="S1306" i="39"/>
  <c r="S1307" i="39"/>
  <c r="S1308" i="39"/>
  <c r="S1309" i="39"/>
  <c r="S1310" i="39"/>
  <c r="S1311" i="39"/>
  <c r="S1312" i="39"/>
  <c r="S1313" i="39"/>
  <c r="S1314" i="39"/>
  <c r="S1315" i="39"/>
  <c r="S1316" i="39"/>
  <c r="S1317" i="39"/>
  <c r="S1318" i="39"/>
  <c r="S1319" i="39"/>
  <c r="S1320" i="39"/>
  <c r="S1321" i="39"/>
  <c r="S1322" i="39"/>
  <c r="S1323" i="39"/>
  <c r="S1324" i="39"/>
  <c r="S1325" i="39"/>
  <c r="S1326" i="39"/>
  <c r="S1327" i="39"/>
  <c r="S1328" i="39"/>
  <c r="S1329" i="39"/>
  <c r="S1330" i="39"/>
  <c r="S1331" i="39"/>
  <c r="S1332" i="39"/>
  <c r="S1333" i="39"/>
  <c r="S1334" i="39"/>
  <c r="S1335" i="39"/>
  <c r="S1336" i="39"/>
  <c r="S1337" i="39"/>
  <c r="S1338" i="39"/>
  <c r="S1339" i="39"/>
  <c r="S1340" i="39"/>
  <c r="S1341" i="39"/>
  <c r="S1342" i="39"/>
  <c r="S1343" i="39"/>
  <c r="S1344" i="39"/>
  <c r="S1345" i="39"/>
  <c r="S1346" i="39"/>
  <c r="S1347" i="39"/>
  <c r="S1348" i="39"/>
  <c r="S1349" i="39"/>
  <c r="S1350" i="39"/>
  <c r="S1351" i="39"/>
  <c r="S1352" i="39"/>
  <c r="S1353" i="39"/>
  <c r="S1354" i="39"/>
  <c r="S1355" i="39"/>
  <c r="S1356" i="39"/>
  <c r="S1357" i="39"/>
  <c r="S1358" i="39"/>
  <c r="S1359" i="39"/>
  <c r="S1360" i="39"/>
  <c r="S1361" i="39"/>
  <c r="S1362" i="39"/>
  <c r="S1363" i="39"/>
  <c r="S1364" i="39"/>
  <c r="S1365" i="39"/>
  <c r="S1366" i="39"/>
  <c r="S1367" i="39"/>
  <c r="S1368" i="39"/>
  <c r="S1369" i="39"/>
  <c r="S1370" i="39"/>
  <c r="S1371" i="39"/>
  <c r="S1372" i="39"/>
  <c r="S1373" i="39"/>
  <c r="S1374" i="39"/>
  <c r="S1375" i="39"/>
  <c r="S1376" i="39"/>
  <c r="S1377" i="39"/>
  <c r="S1378" i="39"/>
  <c r="S1379" i="39"/>
  <c r="S1380" i="39"/>
  <c r="S1381" i="39"/>
  <c r="S1382" i="39"/>
  <c r="S1383" i="39"/>
  <c r="S1384" i="39"/>
  <c r="S1385" i="39"/>
  <c r="S1386" i="39"/>
  <c r="S1387" i="39"/>
  <c r="S1388" i="39"/>
  <c r="S1389" i="39"/>
  <c r="S1390" i="39"/>
  <c r="S1391" i="39"/>
  <c r="S1392" i="39"/>
  <c r="S1393" i="39"/>
  <c r="S1394" i="39"/>
  <c r="S1395" i="39"/>
  <c r="S1396" i="39"/>
  <c r="S1397" i="39"/>
  <c r="S1398" i="39"/>
  <c r="S1399" i="39"/>
  <c r="S1400" i="39"/>
  <c r="S1401" i="39"/>
  <c r="S1402" i="39"/>
  <c r="S1403" i="39"/>
  <c r="S1404" i="39"/>
  <c r="S1405" i="39"/>
  <c r="S1406" i="39"/>
  <c r="S1407" i="39"/>
  <c r="S1408" i="39"/>
  <c r="S1409" i="39"/>
  <c r="S1410" i="39"/>
  <c r="S1411" i="39"/>
  <c r="S1412" i="39"/>
  <c r="S1413" i="39"/>
  <c r="S1414" i="39"/>
  <c r="S1415" i="39"/>
  <c r="S1416" i="39"/>
  <c r="S1417" i="39"/>
  <c r="S1418" i="39"/>
  <c r="S1419" i="39"/>
  <c r="S1420" i="39"/>
  <c r="S1421" i="39"/>
  <c r="S1422" i="39"/>
  <c r="S1423" i="39"/>
  <c r="S1424" i="39"/>
  <c r="S1425" i="39"/>
  <c r="S1426" i="39"/>
  <c r="S1427" i="39"/>
  <c r="S1428" i="39"/>
  <c r="S1429" i="39"/>
  <c r="S1430" i="39"/>
  <c r="S1431" i="39"/>
  <c r="S1432" i="39"/>
  <c r="S1433" i="39"/>
  <c r="S1434" i="39"/>
  <c r="S1435" i="39"/>
  <c r="S1436" i="39"/>
  <c r="S1437" i="39"/>
  <c r="S1438" i="39"/>
  <c r="S1439" i="39"/>
  <c r="S1440" i="39"/>
  <c r="S1441" i="39"/>
  <c r="S1442" i="39"/>
  <c r="S1443" i="39"/>
  <c r="S1444" i="39"/>
  <c r="S1445" i="39"/>
  <c r="S1446" i="39"/>
  <c r="S1447" i="39"/>
  <c r="S1448" i="39"/>
  <c r="S1449" i="39"/>
  <c r="S1450" i="39"/>
  <c r="S1451" i="39"/>
  <c r="S1452" i="39"/>
  <c r="S1453" i="39"/>
  <c r="S1454" i="39"/>
  <c r="S1455" i="39"/>
  <c r="S1456" i="39"/>
  <c r="S1457" i="39"/>
  <c r="S1458" i="39"/>
  <c r="S1459" i="39"/>
  <c r="S1460" i="39"/>
  <c r="S1461" i="39"/>
  <c r="S1462" i="39"/>
  <c r="S1463" i="39"/>
  <c r="S1464" i="39"/>
  <c r="S1465" i="39"/>
  <c r="S1466" i="39"/>
  <c r="S1467" i="39"/>
  <c r="S1468" i="39"/>
  <c r="S1469" i="39"/>
  <c r="S1470" i="39"/>
  <c r="S1471" i="39"/>
  <c r="S1472" i="39"/>
  <c r="S1473" i="39"/>
  <c r="S1474" i="39"/>
  <c r="S1475" i="39"/>
  <c r="S1476" i="39"/>
  <c r="S1477" i="39"/>
  <c r="S1478" i="39"/>
  <c r="S1479" i="39"/>
  <c r="S1480" i="39"/>
  <c r="S1481" i="39"/>
  <c r="S1482" i="39"/>
  <c r="S1483" i="39"/>
  <c r="S1484" i="39"/>
  <c r="S1485" i="39"/>
  <c r="S1486" i="39"/>
  <c r="S1487" i="39"/>
  <c r="S1488" i="39"/>
  <c r="S1489" i="39"/>
  <c r="S1490" i="39"/>
  <c r="S1491" i="39"/>
  <c r="S1492" i="39"/>
  <c r="S1493" i="39"/>
  <c r="S1494" i="39"/>
  <c r="S1495" i="39"/>
  <c r="S1496" i="39"/>
  <c r="S1497" i="39"/>
  <c r="S1498" i="39"/>
  <c r="S1499" i="39"/>
  <c r="S1500" i="39"/>
  <c r="S1501" i="39"/>
  <c r="S1502" i="39"/>
  <c r="S1503" i="39"/>
  <c r="S1504" i="39"/>
  <c r="S1505" i="39"/>
  <c r="S1506" i="39"/>
  <c r="S1507" i="39"/>
  <c r="S1508" i="39"/>
  <c r="S1509" i="39"/>
  <c r="S1510" i="39"/>
  <c r="S1511" i="39"/>
  <c r="S1512" i="39"/>
  <c r="S1513" i="39"/>
  <c r="S1514" i="39"/>
  <c r="S1515" i="39"/>
  <c r="S1516" i="39"/>
  <c r="S1517" i="39"/>
  <c r="S1518" i="39"/>
  <c r="S1519" i="39"/>
  <c r="S1520" i="39"/>
  <c r="S1521" i="39"/>
  <c r="S1522" i="39"/>
  <c r="S1523" i="39"/>
  <c r="S1524" i="39"/>
  <c r="S1525" i="39"/>
  <c r="S1526" i="39"/>
  <c r="S1527" i="39"/>
  <c r="S1528" i="39"/>
  <c r="S1529" i="39"/>
  <c r="S1530" i="39"/>
  <c r="S1531" i="39"/>
  <c r="S1532" i="39"/>
  <c r="S1533" i="39"/>
  <c r="S1534" i="39"/>
  <c r="S1535" i="39"/>
  <c r="S1536" i="39"/>
  <c r="S1537" i="39"/>
  <c r="S1538" i="39"/>
  <c r="S1539" i="39"/>
  <c r="S1540" i="39"/>
  <c r="S1541" i="39"/>
  <c r="S1542" i="39"/>
  <c r="S1543" i="39"/>
  <c r="S1544" i="39"/>
  <c r="S1545" i="39"/>
  <c r="S1546" i="39"/>
  <c r="S1547" i="39"/>
  <c r="S1548" i="39"/>
  <c r="S1549" i="39"/>
  <c r="S1550" i="39"/>
  <c r="S1551" i="39"/>
  <c r="S1552" i="39"/>
  <c r="S1553" i="39"/>
  <c r="S1554" i="39"/>
  <c r="S1555" i="39"/>
  <c r="S1556" i="39"/>
  <c r="S1557" i="39"/>
  <c r="S1558" i="39"/>
  <c r="S1559" i="39"/>
  <c r="S1560" i="39"/>
  <c r="S1561" i="39"/>
  <c r="S1562" i="39"/>
  <c r="S1563" i="39"/>
  <c r="S1564" i="39"/>
  <c r="S1565" i="39"/>
  <c r="S1566" i="39"/>
  <c r="S1567" i="39"/>
  <c r="S1568" i="39"/>
  <c r="S1569" i="39"/>
  <c r="S1570" i="39"/>
  <c r="S1571" i="39"/>
  <c r="S1572" i="39"/>
  <c r="S1573" i="39"/>
  <c r="S1574" i="39"/>
  <c r="S1575" i="39"/>
  <c r="S1576" i="39"/>
  <c r="S1577" i="39"/>
  <c r="S1578" i="39"/>
  <c r="S1579" i="39"/>
  <c r="S1580" i="39"/>
  <c r="S1581" i="39"/>
  <c r="S1582" i="39"/>
  <c r="S1583" i="39"/>
  <c r="S1584" i="39"/>
  <c r="S1585" i="39"/>
  <c r="S1586" i="39"/>
  <c r="S1587" i="39"/>
  <c r="S1588" i="39"/>
  <c r="S1589" i="39"/>
  <c r="S1590" i="39"/>
  <c r="S1591" i="39"/>
  <c r="S1592" i="39"/>
  <c r="S1593" i="39"/>
  <c r="S1594" i="39"/>
  <c r="S1595" i="39"/>
  <c r="S1596" i="39"/>
  <c r="S1597" i="39"/>
  <c r="S1598" i="39"/>
  <c r="S1599" i="39"/>
  <c r="S1600" i="39"/>
  <c r="S1601" i="39"/>
  <c r="S1602" i="39"/>
  <c r="S1603" i="39"/>
  <c r="S1604" i="39"/>
  <c r="S1605" i="39"/>
  <c r="S1606" i="39"/>
  <c r="S1607" i="39"/>
  <c r="S1608" i="39"/>
  <c r="S1609" i="39"/>
  <c r="S1610" i="39"/>
  <c r="S1611" i="39"/>
  <c r="S1612" i="39"/>
  <c r="S1613" i="39"/>
  <c r="S1614" i="39"/>
  <c r="S1615" i="39"/>
  <c r="S1616" i="39"/>
  <c r="S1617" i="39"/>
  <c r="S1618" i="39"/>
  <c r="S1619" i="39"/>
  <c r="S1620" i="39"/>
  <c r="S1621" i="39"/>
  <c r="S1622" i="39"/>
  <c r="S1623" i="39"/>
  <c r="S1624" i="39"/>
  <c r="S1625" i="39"/>
  <c r="S1626" i="39"/>
  <c r="S1627" i="39"/>
  <c r="S1628" i="39"/>
  <c r="S1629" i="39"/>
  <c r="S1630" i="39"/>
  <c r="S1631" i="39"/>
  <c r="S1632" i="39"/>
  <c r="S1633" i="39"/>
  <c r="S1634" i="39"/>
  <c r="S1635" i="39"/>
  <c r="S1636" i="39"/>
  <c r="S1637" i="39"/>
  <c r="S1638" i="39"/>
  <c r="S1639" i="39"/>
  <c r="S1640" i="39"/>
  <c r="S1641" i="39"/>
  <c r="S1642" i="39"/>
  <c r="S1643" i="39"/>
  <c r="S1644" i="39"/>
  <c r="S1645" i="39"/>
  <c r="S1646" i="39"/>
  <c r="S1647" i="39"/>
  <c r="S1648" i="39"/>
  <c r="S1649" i="39"/>
  <c r="S1650" i="39"/>
  <c r="S1651" i="39"/>
  <c r="S1652" i="39"/>
  <c r="S1653" i="39"/>
  <c r="S1654" i="39"/>
  <c r="S1655" i="39"/>
  <c r="S1656" i="39"/>
  <c r="S1657" i="39"/>
  <c r="S1658" i="39"/>
  <c r="S1659" i="39"/>
  <c r="S1660" i="39"/>
  <c r="S1661" i="39"/>
  <c r="S1662" i="39"/>
  <c r="S1663" i="39"/>
  <c r="S1664" i="39"/>
  <c r="S1665" i="39"/>
  <c r="S1666" i="39"/>
  <c r="S1667" i="39"/>
  <c r="S1668" i="39"/>
  <c r="S1669" i="39"/>
  <c r="S1670" i="39"/>
  <c r="S1671" i="39"/>
  <c r="S1672" i="39"/>
  <c r="S1673" i="39"/>
  <c r="S1674" i="39"/>
  <c r="S1675" i="39"/>
  <c r="S1676" i="39"/>
  <c r="S1677" i="39"/>
  <c r="S1678" i="39"/>
  <c r="S1679" i="39"/>
  <c r="S1680" i="39"/>
  <c r="S1681" i="39"/>
  <c r="S1682" i="39"/>
  <c r="S1683" i="39"/>
  <c r="S1684" i="39"/>
  <c r="S1685" i="39"/>
  <c r="S1686" i="39"/>
  <c r="S1687" i="39"/>
  <c r="S1688" i="39"/>
  <c r="S1689" i="39"/>
  <c r="S1690" i="39"/>
  <c r="S1691" i="39"/>
  <c r="S1692" i="39"/>
  <c r="S1693" i="39"/>
  <c r="S1694" i="39"/>
  <c r="S1695" i="39"/>
  <c r="S1696" i="39"/>
  <c r="S1697" i="39"/>
  <c r="S1698" i="39"/>
  <c r="S1699" i="39"/>
  <c r="S1700" i="39"/>
  <c r="S1701" i="39"/>
  <c r="S1702" i="39"/>
  <c r="S1703" i="39"/>
  <c r="S1704" i="39"/>
  <c r="S1705" i="39"/>
  <c r="S1706" i="39"/>
  <c r="S1707" i="39"/>
  <c r="S1708" i="39"/>
  <c r="S1709" i="39"/>
  <c r="S1710" i="39"/>
  <c r="S1711" i="39"/>
  <c r="S1712" i="39"/>
  <c r="S1713" i="39"/>
  <c r="S1714" i="39"/>
  <c r="S1715" i="39"/>
  <c r="S1716" i="39"/>
  <c r="S1717" i="39"/>
  <c r="S1718" i="39"/>
  <c r="S1719" i="39"/>
  <c r="S1720" i="39"/>
  <c r="S1721" i="39"/>
  <c r="S1722" i="39"/>
  <c r="S1723" i="39"/>
  <c r="S1724" i="39"/>
  <c r="S1725" i="39"/>
  <c r="S1726" i="39"/>
  <c r="S1727" i="39"/>
  <c r="S1728" i="39"/>
  <c r="S1729" i="39"/>
  <c r="S1730" i="39"/>
  <c r="S1731" i="39"/>
  <c r="S1732" i="39"/>
  <c r="S1733" i="39"/>
  <c r="S1734" i="39"/>
  <c r="S1735" i="39"/>
  <c r="S1736" i="39"/>
  <c r="S1737" i="39"/>
  <c r="S1738" i="39"/>
  <c r="S1739" i="39"/>
  <c r="S1740" i="39"/>
  <c r="S1741" i="39"/>
  <c r="S1742" i="39"/>
  <c r="S1743" i="39"/>
  <c r="S1744" i="39"/>
  <c r="S1745" i="39"/>
  <c r="S1746" i="39"/>
  <c r="S1747" i="39"/>
  <c r="S1748" i="39"/>
  <c r="S1749" i="39"/>
  <c r="S1750" i="39"/>
  <c r="S1751" i="39"/>
  <c r="S1752" i="39"/>
  <c r="S1753" i="39"/>
  <c r="S1754" i="39"/>
  <c r="S1755" i="39"/>
  <c r="S1756" i="39"/>
  <c r="S1757" i="39"/>
  <c r="S1758" i="39"/>
  <c r="S1759" i="39"/>
  <c r="S1760" i="39"/>
  <c r="S1761" i="39"/>
  <c r="S1762" i="39"/>
  <c r="S1763" i="39"/>
  <c r="S1764" i="39"/>
  <c r="S1765" i="39"/>
  <c r="S1766" i="39"/>
  <c r="S1767" i="39"/>
  <c r="S1768" i="39"/>
  <c r="S1769" i="39"/>
  <c r="S1770" i="39"/>
  <c r="S1771" i="39"/>
  <c r="S1772" i="39"/>
  <c r="S1773" i="39"/>
  <c r="S1774" i="39"/>
  <c r="S1775" i="39"/>
  <c r="S1776" i="39"/>
  <c r="S1777" i="39"/>
  <c r="S1778" i="39"/>
  <c r="S1779" i="39"/>
  <c r="S1780" i="39"/>
  <c r="S1781" i="39"/>
  <c r="S1782" i="39"/>
  <c r="S1783" i="39"/>
  <c r="S1784" i="39"/>
  <c r="R3" i="39"/>
  <c r="R4" i="39"/>
  <c r="R5" i="39"/>
  <c r="R6" i="39"/>
  <c r="R7" i="39"/>
  <c r="R8" i="39"/>
  <c r="R9" i="39"/>
  <c r="R10" i="39"/>
  <c r="R11" i="39"/>
  <c r="R12" i="39"/>
  <c r="R13" i="39"/>
  <c r="R14" i="39"/>
  <c r="R15" i="39"/>
  <c r="R16" i="39"/>
  <c r="R17" i="39"/>
  <c r="R18" i="39"/>
  <c r="R19" i="39"/>
  <c r="R20" i="39"/>
  <c r="R21" i="39"/>
  <c r="R22" i="39"/>
  <c r="R23" i="39"/>
  <c r="R24" i="39"/>
  <c r="R25" i="39"/>
  <c r="R26" i="39"/>
  <c r="R27" i="39"/>
  <c r="R28" i="39"/>
  <c r="R29" i="39"/>
  <c r="R30" i="39"/>
  <c r="R31" i="39"/>
  <c r="R32" i="39"/>
  <c r="R33" i="39"/>
  <c r="R34" i="39"/>
  <c r="R35" i="39"/>
  <c r="R36" i="39"/>
  <c r="R37" i="39"/>
  <c r="R38" i="39"/>
  <c r="R39" i="39"/>
  <c r="R40" i="39"/>
  <c r="R41" i="39"/>
  <c r="R42" i="39"/>
  <c r="R43" i="39"/>
  <c r="R44" i="39"/>
  <c r="R45" i="39"/>
  <c r="R46" i="39"/>
  <c r="R47" i="39"/>
  <c r="R48" i="39"/>
  <c r="R49" i="39"/>
  <c r="R50" i="39"/>
  <c r="R51" i="39"/>
  <c r="R52" i="39"/>
  <c r="R53" i="39"/>
  <c r="R54" i="39"/>
  <c r="R55" i="39"/>
  <c r="R56" i="39"/>
  <c r="R57" i="39"/>
  <c r="R58" i="39"/>
  <c r="R59" i="39"/>
  <c r="R60" i="39"/>
  <c r="R61" i="39"/>
  <c r="R62" i="39"/>
  <c r="R63" i="39"/>
  <c r="R64" i="39"/>
  <c r="R65" i="39"/>
  <c r="R66" i="39"/>
  <c r="R67" i="39"/>
  <c r="R68" i="39"/>
  <c r="R69" i="39"/>
  <c r="R70" i="39"/>
  <c r="R71" i="39"/>
  <c r="R72" i="39"/>
  <c r="R73" i="39"/>
  <c r="R74" i="39"/>
  <c r="R75" i="39"/>
  <c r="R76" i="39"/>
  <c r="R77" i="39"/>
  <c r="R78" i="39"/>
  <c r="R79" i="39"/>
  <c r="R80" i="39"/>
  <c r="R81" i="39"/>
  <c r="R82" i="39"/>
  <c r="R83" i="39"/>
  <c r="R84" i="39"/>
  <c r="R85" i="39"/>
  <c r="R86" i="39"/>
  <c r="R87" i="39"/>
  <c r="R88" i="39"/>
  <c r="R89" i="39"/>
  <c r="R90" i="39"/>
  <c r="R91" i="39"/>
  <c r="R92" i="39"/>
  <c r="R93" i="39"/>
  <c r="R94" i="39"/>
  <c r="R95" i="39"/>
  <c r="R96" i="39"/>
  <c r="R97" i="39"/>
  <c r="R98" i="39"/>
  <c r="R99" i="39"/>
  <c r="R100" i="39"/>
  <c r="R101" i="39"/>
  <c r="R102" i="39"/>
  <c r="R103" i="39"/>
  <c r="R104" i="39"/>
  <c r="R105" i="39"/>
  <c r="R106" i="39"/>
  <c r="R107" i="39"/>
  <c r="R108" i="39"/>
  <c r="R109" i="39"/>
  <c r="R110" i="39"/>
  <c r="R111" i="39"/>
  <c r="R112" i="39"/>
  <c r="R113" i="39"/>
  <c r="R114" i="39"/>
  <c r="R115" i="39"/>
  <c r="R116" i="39"/>
  <c r="R117" i="39"/>
  <c r="R118" i="39"/>
  <c r="R119" i="39"/>
  <c r="R120" i="39"/>
  <c r="R121" i="39"/>
  <c r="R122" i="39"/>
  <c r="R123" i="39"/>
  <c r="R124" i="39"/>
  <c r="R125" i="39"/>
  <c r="R126" i="39"/>
  <c r="R127" i="39"/>
  <c r="R128" i="39"/>
  <c r="R129" i="39"/>
  <c r="R130" i="39"/>
  <c r="R131" i="39"/>
  <c r="R132" i="39"/>
  <c r="R133" i="39"/>
  <c r="R134" i="39"/>
  <c r="R135" i="39"/>
  <c r="R136" i="39"/>
  <c r="R137" i="39"/>
  <c r="R138" i="39"/>
  <c r="R139" i="39"/>
  <c r="R140" i="39"/>
  <c r="R141" i="39"/>
  <c r="R142" i="39"/>
  <c r="R143" i="39"/>
  <c r="R144" i="39"/>
  <c r="R145" i="39"/>
  <c r="R146" i="39"/>
  <c r="R147" i="39"/>
  <c r="R148" i="39"/>
  <c r="R149" i="39"/>
  <c r="R150" i="39"/>
  <c r="R151" i="39"/>
  <c r="R152" i="39"/>
  <c r="R153" i="39"/>
  <c r="R154" i="39"/>
  <c r="R155" i="39"/>
  <c r="R156" i="39"/>
  <c r="R157" i="39"/>
  <c r="R158" i="39"/>
  <c r="R159" i="39"/>
  <c r="R160" i="39"/>
  <c r="R161" i="39"/>
  <c r="R162" i="39"/>
  <c r="R163" i="39"/>
  <c r="R164" i="39"/>
  <c r="R165" i="39"/>
  <c r="R166" i="39"/>
  <c r="R167" i="39"/>
  <c r="R168" i="39"/>
  <c r="R169" i="39"/>
  <c r="R170" i="39"/>
  <c r="R171" i="39"/>
  <c r="R172" i="39"/>
  <c r="R173" i="39"/>
  <c r="R174" i="39"/>
  <c r="R175" i="39"/>
  <c r="R176" i="39"/>
  <c r="R177" i="39"/>
  <c r="R178" i="39"/>
  <c r="R179" i="39"/>
  <c r="R180" i="39"/>
  <c r="R181" i="39"/>
  <c r="R182" i="39"/>
  <c r="R183" i="39"/>
  <c r="R184" i="39"/>
  <c r="R185" i="39"/>
  <c r="R186" i="39"/>
  <c r="R187" i="39"/>
  <c r="R188" i="39"/>
  <c r="R189" i="39"/>
  <c r="R190" i="39"/>
  <c r="R191" i="39"/>
  <c r="R192" i="39"/>
  <c r="R193" i="39"/>
  <c r="R194" i="39"/>
  <c r="R195" i="39"/>
  <c r="R196" i="39"/>
  <c r="R197" i="39"/>
  <c r="R198" i="39"/>
  <c r="R199" i="39"/>
  <c r="R200" i="39"/>
  <c r="R201" i="39"/>
  <c r="R202" i="39"/>
  <c r="R203" i="39"/>
  <c r="R204" i="39"/>
  <c r="R205" i="39"/>
  <c r="R206" i="39"/>
  <c r="R207" i="39"/>
  <c r="R208" i="39"/>
  <c r="R209" i="39"/>
  <c r="R210" i="39"/>
  <c r="R211" i="39"/>
  <c r="R212" i="39"/>
  <c r="R213" i="39"/>
  <c r="R214" i="39"/>
  <c r="R215" i="39"/>
  <c r="R216" i="39"/>
  <c r="R217" i="39"/>
  <c r="R218" i="39"/>
  <c r="R219" i="39"/>
  <c r="R220" i="39"/>
  <c r="R221" i="39"/>
  <c r="R222" i="39"/>
  <c r="R223" i="39"/>
  <c r="R224" i="39"/>
  <c r="R225" i="39"/>
  <c r="R226" i="39"/>
  <c r="R227" i="39"/>
  <c r="R228" i="39"/>
  <c r="R229" i="39"/>
  <c r="R230" i="39"/>
  <c r="R231" i="39"/>
  <c r="R232" i="39"/>
  <c r="R233" i="39"/>
  <c r="R234" i="39"/>
  <c r="R235" i="39"/>
  <c r="R236" i="39"/>
  <c r="R237" i="39"/>
  <c r="R238" i="39"/>
  <c r="R239" i="39"/>
  <c r="R240" i="39"/>
  <c r="R241" i="39"/>
  <c r="R242" i="39"/>
  <c r="R243" i="39"/>
  <c r="R244" i="39"/>
  <c r="R245" i="39"/>
  <c r="R246" i="39"/>
  <c r="R247" i="39"/>
  <c r="R248" i="39"/>
  <c r="R249" i="39"/>
  <c r="R250" i="39"/>
  <c r="R251" i="39"/>
  <c r="R252" i="39"/>
  <c r="R253" i="39"/>
  <c r="R254" i="39"/>
  <c r="R255" i="39"/>
  <c r="R256" i="39"/>
  <c r="R257" i="39"/>
  <c r="R258" i="39"/>
  <c r="R259" i="39"/>
  <c r="R260" i="39"/>
  <c r="R261" i="39"/>
  <c r="R262" i="39"/>
  <c r="R263" i="39"/>
  <c r="R264" i="39"/>
  <c r="R265" i="39"/>
  <c r="R266" i="39"/>
  <c r="R267" i="39"/>
  <c r="R268" i="39"/>
  <c r="R269" i="39"/>
  <c r="R270" i="39"/>
  <c r="R271" i="39"/>
  <c r="R272" i="39"/>
  <c r="R273" i="39"/>
  <c r="R274" i="39"/>
  <c r="R275" i="39"/>
  <c r="R276" i="39"/>
  <c r="R277" i="39"/>
  <c r="R278" i="39"/>
  <c r="R279" i="39"/>
  <c r="R280" i="39"/>
  <c r="R281" i="39"/>
  <c r="R282" i="39"/>
  <c r="R283" i="39"/>
  <c r="R284" i="39"/>
  <c r="R285" i="39"/>
  <c r="R286" i="39"/>
  <c r="R287" i="39"/>
  <c r="R288" i="39"/>
  <c r="R289" i="39"/>
  <c r="R290" i="39"/>
  <c r="R291" i="39"/>
  <c r="R292" i="39"/>
  <c r="R293" i="39"/>
  <c r="R294" i="39"/>
  <c r="R295" i="39"/>
  <c r="R296" i="39"/>
  <c r="R297" i="39"/>
  <c r="R298" i="39"/>
  <c r="R299" i="39"/>
  <c r="R300" i="39"/>
  <c r="R301" i="39"/>
  <c r="R302" i="39"/>
  <c r="R303" i="39"/>
  <c r="R304" i="39"/>
  <c r="R305" i="39"/>
  <c r="R306" i="39"/>
  <c r="R307" i="39"/>
  <c r="R308" i="39"/>
  <c r="R309" i="39"/>
  <c r="R310" i="39"/>
  <c r="R311" i="39"/>
  <c r="R312" i="39"/>
  <c r="R313" i="39"/>
  <c r="R314" i="39"/>
  <c r="R315" i="39"/>
  <c r="R316" i="39"/>
  <c r="R317" i="39"/>
  <c r="R318" i="39"/>
  <c r="R319" i="39"/>
  <c r="R320" i="39"/>
  <c r="R321" i="39"/>
  <c r="R322" i="39"/>
  <c r="R323" i="39"/>
  <c r="R324" i="39"/>
  <c r="R325" i="39"/>
  <c r="R326" i="39"/>
  <c r="R327" i="39"/>
  <c r="R328" i="39"/>
  <c r="R329" i="39"/>
  <c r="R330" i="39"/>
  <c r="R331" i="39"/>
  <c r="R332" i="39"/>
  <c r="R333" i="39"/>
  <c r="R334" i="39"/>
  <c r="R335" i="39"/>
  <c r="R336" i="39"/>
  <c r="R337" i="39"/>
  <c r="R338" i="39"/>
  <c r="R339" i="39"/>
  <c r="R340" i="39"/>
  <c r="R341" i="39"/>
  <c r="R342" i="39"/>
  <c r="R343" i="39"/>
  <c r="R344" i="39"/>
  <c r="R345" i="39"/>
  <c r="R346" i="39"/>
  <c r="R347" i="39"/>
  <c r="R348" i="39"/>
  <c r="R349" i="39"/>
  <c r="R350" i="39"/>
  <c r="R351" i="39"/>
  <c r="R352" i="39"/>
  <c r="R353" i="39"/>
  <c r="R354" i="39"/>
  <c r="R355" i="39"/>
  <c r="R356" i="39"/>
  <c r="R357" i="39"/>
  <c r="R358" i="39"/>
  <c r="R359" i="39"/>
  <c r="R360" i="39"/>
  <c r="R361" i="39"/>
  <c r="R362" i="39"/>
  <c r="R363" i="39"/>
  <c r="R364" i="39"/>
  <c r="R365" i="39"/>
  <c r="R366" i="39"/>
  <c r="R367" i="39"/>
  <c r="R368" i="39"/>
  <c r="R369" i="39"/>
  <c r="R370" i="39"/>
  <c r="R371" i="39"/>
  <c r="R372" i="39"/>
  <c r="R373" i="39"/>
  <c r="R374" i="39"/>
  <c r="R375" i="39"/>
  <c r="R376" i="39"/>
  <c r="R377" i="39"/>
  <c r="R378" i="39"/>
  <c r="R379" i="39"/>
  <c r="R380" i="39"/>
  <c r="R381" i="39"/>
  <c r="R382" i="39"/>
  <c r="R383" i="39"/>
  <c r="R384" i="39"/>
  <c r="R385" i="39"/>
  <c r="R386" i="39"/>
  <c r="R387" i="39"/>
  <c r="R388" i="39"/>
  <c r="R389" i="39"/>
  <c r="R390" i="39"/>
  <c r="R391" i="39"/>
  <c r="R392" i="39"/>
  <c r="R393" i="39"/>
  <c r="R394" i="39"/>
  <c r="R395" i="39"/>
  <c r="R396" i="39"/>
  <c r="R397" i="39"/>
  <c r="R398" i="39"/>
  <c r="R399" i="39"/>
  <c r="R400" i="39"/>
  <c r="R401" i="39"/>
  <c r="R402" i="39"/>
  <c r="R403" i="39"/>
  <c r="R404" i="39"/>
  <c r="R405" i="39"/>
  <c r="R406" i="39"/>
  <c r="R407" i="39"/>
  <c r="R408" i="39"/>
  <c r="R409" i="39"/>
  <c r="R410" i="39"/>
  <c r="R411" i="39"/>
  <c r="R412" i="39"/>
  <c r="R413" i="39"/>
  <c r="R414" i="39"/>
  <c r="R415" i="39"/>
  <c r="R416" i="39"/>
  <c r="R417" i="39"/>
  <c r="R418" i="39"/>
  <c r="R419" i="39"/>
  <c r="R420" i="39"/>
  <c r="R421" i="39"/>
  <c r="R422" i="39"/>
  <c r="R423" i="39"/>
  <c r="R424" i="39"/>
  <c r="R425" i="39"/>
  <c r="R426" i="39"/>
  <c r="R427" i="39"/>
  <c r="R428" i="39"/>
  <c r="R429" i="39"/>
  <c r="R430" i="39"/>
  <c r="R431" i="39"/>
  <c r="R432" i="39"/>
  <c r="R433" i="39"/>
  <c r="R434" i="39"/>
  <c r="R435" i="39"/>
  <c r="R436" i="39"/>
  <c r="R437" i="39"/>
  <c r="R438" i="39"/>
  <c r="R439" i="39"/>
  <c r="R440" i="39"/>
  <c r="R441" i="39"/>
  <c r="R442" i="39"/>
  <c r="R443" i="39"/>
  <c r="R444" i="39"/>
  <c r="R445" i="39"/>
  <c r="R446" i="39"/>
  <c r="R447" i="39"/>
  <c r="R448" i="39"/>
  <c r="R449" i="39"/>
  <c r="R450" i="39"/>
  <c r="R451" i="39"/>
  <c r="R452" i="39"/>
  <c r="R453" i="39"/>
  <c r="R454" i="39"/>
  <c r="R455" i="39"/>
  <c r="R456" i="39"/>
  <c r="R457" i="39"/>
  <c r="R458" i="39"/>
  <c r="R459" i="39"/>
  <c r="R460" i="39"/>
  <c r="R461" i="39"/>
  <c r="R462" i="39"/>
  <c r="R463" i="39"/>
  <c r="R464" i="39"/>
  <c r="R465" i="39"/>
  <c r="R466" i="39"/>
  <c r="R467" i="39"/>
  <c r="R468" i="39"/>
  <c r="R469" i="39"/>
  <c r="R470" i="39"/>
  <c r="R471" i="39"/>
  <c r="R472" i="39"/>
  <c r="R473" i="39"/>
  <c r="R474" i="39"/>
  <c r="R475" i="39"/>
  <c r="R476" i="39"/>
  <c r="R477" i="39"/>
  <c r="R478" i="39"/>
  <c r="R479" i="39"/>
  <c r="R480" i="39"/>
  <c r="R481" i="39"/>
  <c r="R482" i="39"/>
  <c r="R483" i="39"/>
  <c r="R484" i="39"/>
  <c r="R485" i="39"/>
  <c r="R486" i="39"/>
  <c r="R487" i="39"/>
  <c r="R488" i="39"/>
  <c r="R489" i="39"/>
  <c r="R490" i="39"/>
  <c r="R491" i="39"/>
  <c r="R492" i="39"/>
  <c r="R493" i="39"/>
  <c r="R494" i="39"/>
  <c r="R495" i="39"/>
  <c r="R496" i="39"/>
  <c r="R497" i="39"/>
  <c r="R498" i="39"/>
  <c r="R499" i="39"/>
  <c r="R500" i="39"/>
  <c r="R501" i="39"/>
  <c r="R502" i="39"/>
  <c r="R503" i="39"/>
  <c r="R504" i="39"/>
  <c r="R505" i="39"/>
  <c r="R506" i="39"/>
  <c r="R507" i="39"/>
  <c r="R508" i="39"/>
  <c r="R509" i="39"/>
  <c r="R510" i="39"/>
  <c r="R511" i="39"/>
  <c r="R512" i="39"/>
  <c r="R513" i="39"/>
  <c r="R514" i="39"/>
  <c r="R515" i="39"/>
  <c r="R516" i="39"/>
  <c r="R517" i="39"/>
  <c r="R518" i="39"/>
  <c r="R519" i="39"/>
  <c r="R520" i="39"/>
  <c r="R521" i="39"/>
  <c r="R522" i="39"/>
  <c r="R523" i="39"/>
  <c r="R524" i="39"/>
  <c r="R525" i="39"/>
  <c r="R526" i="39"/>
  <c r="R527" i="39"/>
  <c r="R528" i="39"/>
  <c r="R529" i="39"/>
  <c r="R530" i="39"/>
  <c r="R531" i="39"/>
  <c r="R532" i="39"/>
  <c r="R533" i="39"/>
  <c r="R534" i="39"/>
  <c r="R535" i="39"/>
  <c r="R536" i="39"/>
  <c r="R537" i="39"/>
  <c r="R538" i="39"/>
  <c r="R539" i="39"/>
  <c r="R540" i="39"/>
  <c r="R541" i="39"/>
  <c r="R542" i="39"/>
  <c r="R543" i="39"/>
  <c r="R544" i="39"/>
  <c r="R545" i="39"/>
  <c r="R546" i="39"/>
  <c r="R547" i="39"/>
  <c r="R548" i="39"/>
  <c r="R549" i="39"/>
  <c r="R550" i="39"/>
  <c r="R551" i="39"/>
  <c r="R552" i="39"/>
  <c r="R553" i="39"/>
  <c r="R554" i="39"/>
  <c r="R555" i="39"/>
  <c r="R556" i="39"/>
  <c r="R557" i="39"/>
  <c r="R558" i="39"/>
  <c r="R559" i="39"/>
  <c r="R560" i="39"/>
  <c r="R561" i="39"/>
  <c r="R562" i="39"/>
  <c r="R563" i="39"/>
  <c r="R564" i="39"/>
  <c r="R565" i="39"/>
  <c r="R566" i="39"/>
  <c r="R567" i="39"/>
  <c r="R568" i="39"/>
  <c r="R569" i="39"/>
  <c r="R570" i="39"/>
  <c r="R571" i="39"/>
  <c r="R572" i="39"/>
  <c r="R573" i="39"/>
  <c r="R574" i="39"/>
  <c r="R575" i="39"/>
  <c r="R576" i="39"/>
  <c r="R577" i="39"/>
  <c r="R578" i="39"/>
  <c r="R579" i="39"/>
  <c r="R580" i="39"/>
  <c r="R581" i="39"/>
  <c r="R582" i="39"/>
  <c r="R583" i="39"/>
  <c r="R584" i="39"/>
  <c r="R585" i="39"/>
  <c r="R586" i="39"/>
  <c r="R587" i="39"/>
  <c r="R588" i="39"/>
  <c r="R589" i="39"/>
  <c r="R590" i="39"/>
  <c r="R591" i="39"/>
  <c r="R592" i="39"/>
  <c r="R593" i="39"/>
  <c r="R594" i="39"/>
  <c r="R595" i="39"/>
  <c r="R596" i="39"/>
  <c r="R597" i="39"/>
  <c r="R598" i="39"/>
  <c r="R599" i="39"/>
  <c r="R600" i="39"/>
  <c r="R601" i="39"/>
  <c r="R602" i="39"/>
  <c r="R603" i="39"/>
  <c r="R604" i="39"/>
  <c r="R605" i="39"/>
  <c r="R606" i="39"/>
  <c r="R607" i="39"/>
  <c r="R608" i="39"/>
  <c r="R609" i="39"/>
  <c r="R610" i="39"/>
  <c r="R611" i="39"/>
  <c r="R612" i="39"/>
  <c r="R613" i="39"/>
  <c r="R614" i="39"/>
  <c r="R615" i="39"/>
  <c r="R616" i="39"/>
  <c r="R617" i="39"/>
  <c r="R618" i="39"/>
  <c r="R619" i="39"/>
  <c r="R620" i="39"/>
  <c r="R621" i="39"/>
  <c r="R622" i="39"/>
  <c r="R623" i="39"/>
  <c r="R624" i="39"/>
  <c r="R625" i="39"/>
  <c r="R626" i="39"/>
  <c r="R627" i="39"/>
  <c r="R628" i="39"/>
  <c r="R629" i="39"/>
  <c r="R630" i="39"/>
  <c r="R631" i="39"/>
  <c r="R632" i="39"/>
  <c r="R633" i="39"/>
  <c r="R634" i="39"/>
  <c r="R635" i="39"/>
  <c r="R636" i="39"/>
  <c r="R637" i="39"/>
  <c r="R638" i="39"/>
  <c r="R639" i="39"/>
  <c r="R640" i="39"/>
  <c r="R641" i="39"/>
  <c r="R642" i="39"/>
  <c r="R643" i="39"/>
  <c r="R644" i="39"/>
  <c r="R645" i="39"/>
  <c r="R646" i="39"/>
  <c r="R647" i="39"/>
  <c r="R648" i="39"/>
  <c r="R649" i="39"/>
  <c r="R650" i="39"/>
  <c r="R651" i="39"/>
  <c r="R652" i="39"/>
  <c r="R653" i="39"/>
  <c r="R654" i="39"/>
  <c r="R655" i="39"/>
  <c r="R656" i="39"/>
  <c r="R657" i="39"/>
  <c r="R658" i="39"/>
  <c r="R659" i="39"/>
  <c r="R660" i="39"/>
  <c r="R661" i="39"/>
  <c r="R662" i="39"/>
  <c r="R663" i="39"/>
  <c r="R664" i="39"/>
  <c r="R665" i="39"/>
  <c r="R666" i="39"/>
  <c r="R667" i="39"/>
  <c r="R668" i="39"/>
  <c r="R669" i="39"/>
  <c r="R670" i="39"/>
  <c r="R671" i="39"/>
  <c r="R672" i="39"/>
  <c r="R673" i="39"/>
  <c r="R674" i="39"/>
  <c r="R675" i="39"/>
  <c r="R676" i="39"/>
  <c r="R677" i="39"/>
  <c r="R678" i="39"/>
  <c r="R679" i="39"/>
  <c r="R680" i="39"/>
  <c r="R681" i="39"/>
  <c r="R682" i="39"/>
  <c r="R683" i="39"/>
  <c r="R684" i="39"/>
  <c r="R685" i="39"/>
  <c r="R686" i="39"/>
  <c r="R687" i="39"/>
  <c r="R688" i="39"/>
  <c r="R689" i="39"/>
  <c r="R690" i="39"/>
  <c r="R691" i="39"/>
  <c r="R692" i="39"/>
  <c r="R693" i="39"/>
  <c r="R694" i="39"/>
  <c r="R695" i="39"/>
  <c r="R696" i="39"/>
  <c r="R697" i="39"/>
  <c r="R698" i="39"/>
  <c r="R699" i="39"/>
  <c r="R700" i="39"/>
  <c r="R701" i="39"/>
  <c r="R702" i="39"/>
  <c r="R703" i="39"/>
  <c r="R704" i="39"/>
  <c r="R705" i="39"/>
  <c r="R706" i="39"/>
  <c r="R707" i="39"/>
  <c r="R708" i="39"/>
  <c r="R709" i="39"/>
  <c r="R710" i="39"/>
  <c r="R711" i="39"/>
  <c r="R712" i="39"/>
  <c r="R713" i="39"/>
  <c r="R714" i="39"/>
  <c r="R715" i="39"/>
  <c r="R716" i="39"/>
  <c r="R717" i="39"/>
  <c r="R718" i="39"/>
  <c r="R719" i="39"/>
  <c r="R720" i="39"/>
  <c r="R721" i="39"/>
  <c r="R722" i="39"/>
  <c r="R723" i="39"/>
  <c r="R724" i="39"/>
  <c r="R725" i="39"/>
  <c r="R726" i="39"/>
  <c r="R727" i="39"/>
  <c r="R728" i="39"/>
  <c r="R729" i="39"/>
  <c r="R730" i="39"/>
  <c r="R731" i="39"/>
  <c r="R732" i="39"/>
  <c r="R733" i="39"/>
  <c r="R734" i="39"/>
  <c r="R735" i="39"/>
  <c r="R736" i="39"/>
  <c r="R737" i="39"/>
  <c r="R738" i="39"/>
  <c r="R739" i="39"/>
  <c r="R740" i="39"/>
  <c r="R741" i="39"/>
  <c r="R742" i="39"/>
  <c r="R743" i="39"/>
  <c r="R744" i="39"/>
  <c r="R745" i="39"/>
  <c r="R746" i="39"/>
  <c r="R747" i="39"/>
  <c r="R748" i="39"/>
  <c r="R749" i="39"/>
  <c r="R750" i="39"/>
  <c r="R751" i="39"/>
  <c r="R752" i="39"/>
  <c r="R753" i="39"/>
  <c r="R754" i="39"/>
  <c r="R755" i="39"/>
  <c r="R756" i="39"/>
  <c r="R757" i="39"/>
  <c r="R758" i="39"/>
  <c r="R759" i="39"/>
  <c r="R760" i="39"/>
  <c r="R761" i="39"/>
  <c r="R762" i="39"/>
  <c r="R763" i="39"/>
  <c r="R764" i="39"/>
  <c r="R765" i="39"/>
  <c r="R766" i="39"/>
  <c r="R767" i="39"/>
  <c r="R768" i="39"/>
  <c r="R769" i="39"/>
  <c r="R770" i="39"/>
  <c r="R771" i="39"/>
  <c r="R772" i="39"/>
  <c r="R773" i="39"/>
  <c r="R774" i="39"/>
  <c r="R775" i="39"/>
  <c r="R776" i="39"/>
  <c r="R777" i="39"/>
  <c r="R778" i="39"/>
  <c r="R779" i="39"/>
  <c r="R780" i="39"/>
  <c r="R781" i="39"/>
  <c r="R782" i="39"/>
  <c r="R783" i="39"/>
  <c r="R784" i="39"/>
  <c r="R785" i="39"/>
  <c r="R786" i="39"/>
  <c r="R787" i="39"/>
  <c r="R788" i="39"/>
  <c r="R789" i="39"/>
  <c r="R790" i="39"/>
  <c r="R791" i="39"/>
  <c r="R792" i="39"/>
  <c r="R793" i="39"/>
  <c r="R794" i="39"/>
  <c r="R795" i="39"/>
  <c r="R796" i="39"/>
  <c r="R797" i="39"/>
  <c r="R798" i="39"/>
  <c r="R799" i="39"/>
  <c r="R800" i="39"/>
  <c r="R801" i="39"/>
  <c r="R802" i="39"/>
  <c r="R803" i="39"/>
  <c r="R804" i="39"/>
  <c r="R805" i="39"/>
  <c r="R806" i="39"/>
  <c r="R807" i="39"/>
  <c r="R808" i="39"/>
  <c r="R809" i="39"/>
  <c r="R810" i="39"/>
  <c r="R811" i="39"/>
  <c r="R812" i="39"/>
  <c r="R813" i="39"/>
  <c r="R814" i="39"/>
  <c r="R815" i="39"/>
  <c r="R816" i="39"/>
  <c r="R817" i="39"/>
  <c r="R818" i="39"/>
  <c r="R819" i="39"/>
  <c r="R820" i="39"/>
  <c r="R821" i="39"/>
  <c r="R822" i="39"/>
  <c r="R823" i="39"/>
  <c r="R824" i="39"/>
  <c r="R825" i="39"/>
  <c r="R826" i="39"/>
  <c r="R827" i="39"/>
  <c r="R828" i="39"/>
  <c r="R829" i="39"/>
  <c r="R830" i="39"/>
  <c r="R831" i="39"/>
  <c r="R832" i="39"/>
  <c r="R833" i="39"/>
  <c r="R834" i="39"/>
  <c r="R835" i="39"/>
  <c r="R836" i="39"/>
  <c r="R837" i="39"/>
  <c r="R838" i="39"/>
  <c r="R839" i="39"/>
  <c r="R840" i="39"/>
  <c r="R841" i="39"/>
  <c r="R842" i="39"/>
  <c r="R843" i="39"/>
  <c r="R844" i="39"/>
  <c r="R845" i="39"/>
  <c r="R846" i="39"/>
  <c r="R847" i="39"/>
  <c r="R848" i="39"/>
  <c r="R849" i="39"/>
  <c r="R850" i="39"/>
  <c r="R851" i="39"/>
  <c r="R852" i="39"/>
  <c r="R853" i="39"/>
  <c r="R854" i="39"/>
  <c r="R855" i="39"/>
  <c r="R856" i="39"/>
  <c r="R857" i="39"/>
  <c r="R858" i="39"/>
  <c r="R859" i="39"/>
  <c r="R860" i="39"/>
  <c r="R861" i="39"/>
  <c r="R862" i="39"/>
  <c r="R863" i="39"/>
  <c r="R864" i="39"/>
  <c r="R865" i="39"/>
  <c r="R866" i="39"/>
  <c r="R867" i="39"/>
  <c r="R868" i="39"/>
  <c r="R869" i="39"/>
  <c r="R870" i="39"/>
  <c r="R871" i="39"/>
  <c r="R872" i="39"/>
  <c r="R873" i="39"/>
  <c r="R874" i="39"/>
  <c r="R875" i="39"/>
  <c r="R876" i="39"/>
  <c r="R877" i="39"/>
  <c r="R878" i="39"/>
  <c r="R879" i="39"/>
  <c r="R880" i="39"/>
  <c r="R881" i="39"/>
  <c r="R882" i="39"/>
  <c r="R883" i="39"/>
  <c r="R884" i="39"/>
  <c r="R885" i="39"/>
  <c r="R886" i="39"/>
  <c r="R887" i="39"/>
  <c r="R888" i="39"/>
  <c r="R889" i="39"/>
  <c r="R890" i="39"/>
  <c r="R891" i="39"/>
  <c r="R892" i="39"/>
  <c r="R893" i="39"/>
  <c r="R894" i="39"/>
  <c r="R895" i="39"/>
  <c r="R896" i="39"/>
  <c r="R897" i="39"/>
  <c r="R898" i="39"/>
  <c r="R899" i="39"/>
  <c r="R900" i="39"/>
  <c r="R901" i="39"/>
  <c r="R902" i="39"/>
  <c r="R903" i="39"/>
  <c r="R904" i="39"/>
  <c r="R905" i="39"/>
  <c r="R906" i="39"/>
  <c r="R907" i="39"/>
  <c r="R908" i="39"/>
  <c r="R909" i="39"/>
  <c r="R910" i="39"/>
  <c r="R911" i="39"/>
  <c r="R912" i="39"/>
  <c r="R913" i="39"/>
  <c r="R914" i="39"/>
  <c r="R915" i="39"/>
  <c r="R916" i="39"/>
  <c r="R917" i="39"/>
  <c r="R918" i="39"/>
  <c r="R919" i="39"/>
  <c r="R920" i="39"/>
  <c r="R921" i="39"/>
  <c r="R922" i="39"/>
  <c r="R923" i="39"/>
  <c r="R924" i="39"/>
  <c r="R925" i="39"/>
  <c r="R926" i="39"/>
  <c r="R927" i="39"/>
  <c r="R928" i="39"/>
  <c r="R929" i="39"/>
  <c r="R930" i="39"/>
  <c r="R931" i="39"/>
  <c r="R932" i="39"/>
  <c r="R933" i="39"/>
  <c r="R934" i="39"/>
  <c r="R935" i="39"/>
  <c r="R936" i="39"/>
  <c r="R937" i="39"/>
  <c r="R938" i="39"/>
  <c r="R939" i="39"/>
  <c r="R940" i="39"/>
  <c r="R941" i="39"/>
  <c r="R942" i="39"/>
  <c r="R943" i="39"/>
  <c r="R944" i="39"/>
  <c r="R945" i="39"/>
  <c r="R946" i="39"/>
  <c r="R947" i="39"/>
  <c r="R948" i="39"/>
  <c r="R949" i="39"/>
  <c r="R950" i="39"/>
  <c r="R951" i="39"/>
  <c r="R952" i="39"/>
  <c r="R953" i="39"/>
  <c r="R954" i="39"/>
  <c r="R955" i="39"/>
  <c r="R956" i="39"/>
  <c r="R957" i="39"/>
  <c r="R958" i="39"/>
  <c r="R959" i="39"/>
  <c r="R960" i="39"/>
  <c r="R961" i="39"/>
  <c r="R962" i="39"/>
  <c r="R963" i="39"/>
  <c r="R964" i="39"/>
  <c r="R965" i="39"/>
  <c r="R966" i="39"/>
  <c r="R967" i="39"/>
  <c r="R968" i="39"/>
  <c r="R969" i="39"/>
  <c r="R970" i="39"/>
  <c r="R971" i="39"/>
  <c r="R972" i="39"/>
  <c r="R973" i="39"/>
  <c r="R974" i="39"/>
  <c r="R975" i="39"/>
  <c r="R976" i="39"/>
  <c r="R977" i="39"/>
  <c r="R978" i="39"/>
  <c r="R979" i="39"/>
  <c r="R980" i="39"/>
  <c r="R981" i="39"/>
  <c r="R982" i="39"/>
  <c r="R983" i="39"/>
  <c r="R984" i="39"/>
  <c r="R985" i="39"/>
  <c r="R986" i="39"/>
  <c r="R987" i="39"/>
  <c r="R988" i="39"/>
  <c r="R989" i="39"/>
  <c r="R990" i="39"/>
  <c r="R991" i="39"/>
  <c r="R992" i="39"/>
  <c r="R993" i="39"/>
  <c r="R994" i="39"/>
  <c r="R995" i="39"/>
  <c r="R996" i="39"/>
  <c r="R997" i="39"/>
  <c r="R998" i="39"/>
  <c r="R999" i="39"/>
  <c r="R1000" i="39"/>
  <c r="R1001" i="39"/>
  <c r="R1002" i="39"/>
  <c r="R1003" i="39"/>
  <c r="R1004" i="39"/>
  <c r="R1005" i="39"/>
  <c r="R1006" i="39"/>
  <c r="R1007" i="39"/>
  <c r="R1008" i="39"/>
  <c r="R1009" i="39"/>
  <c r="R1010" i="39"/>
  <c r="R1011" i="39"/>
  <c r="R1012" i="39"/>
  <c r="R1013" i="39"/>
  <c r="R1014" i="39"/>
  <c r="R1015" i="39"/>
  <c r="R1016" i="39"/>
  <c r="R1017" i="39"/>
  <c r="R1018" i="39"/>
  <c r="R1019" i="39"/>
  <c r="R1020" i="39"/>
  <c r="R1021" i="39"/>
  <c r="R1022" i="39"/>
  <c r="R1023" i="39"/>
  <c r="R1024" i="39"/>
  <c r="R1025" i="39"/>
  <c r="R1026" i="39"/>
  <c r="R1027" i="39"/>
  <c r="R1028" i="39"/>
  <c r="R1029" i="39"/>
  <c r="R1030" i="39"/>
  <c r="R1031" i="39"/>
  <c r="R1032" i="39"/>
  <c r="R1033" i="39"/>
  <c r="R1034" i="39"/>
  <c r="R1035" i="39"/>
  <c r="R1036" i="39"/>
  <c r="R1037" i="39"/>
  <c r="R1038" i="39"/>
  <c r="R1039" i="39"/>
  <c r="R1040" i="39"/>
  <c r="R1041" i="39"/>
  <c r="R1042" i="39"/>
  <c r="R1043" i="39"/>
  <c r="R1044" i="39"/>
  <c r="R1045" i="39"/>
  <c r="R1046" i="39"/>
  <c r="R1047" i="39"/>
  <c r="R1048" i="39"/>
  <c r="R1049" i="39"/>
  <c r="R1050" i="39"/>
  <c r="R1051" i="39"/>
  <c r="R1052" i="39"/>
  <c r="R1053" i="39"/>
  <c r="R1054" i="39"/>
  <c r="R1055" i="39"/>
  <c r="R1056" i="39"/>
  <c r="R1057" i="39"/>
  <c r="R1058" i="39"/>
  <c r="R1059" i="39"/>
  <c r="R1060" i="39"/>
  <c r="R1061" i="39"/>
  <c r="R1062" i="39"/>
  <c r="R1063" i="39"/>
  <c r="R1064" i="39"/>
  <c r="R1065" i="39"/>
  <c r="R1066" i="39"/>
  <c r="R1067" i="39"/>
  <c r="R1068" i="39"/>
  <c r="R1069" i="39"/>
  <c r="R1070" i="39"/>
  <c r="R1071" i="39"/>
  <c r="R1072" i="39"/>
  <c r="R1073" i="39"/>
  <c r="R1074" i="39"/>
  <c r="R1075" i="39"/>
  <c r="R1076" i="39"/>
  <c r="R1077" i="39"/>
  <c r="R1078" i="39"/>
  <c r="R1079" i="39"/>
  <c r="R1080" i="39"/>
  <c r="R1081" i="39"/>
  <c r="R1082" i="39"/>
  <c r="R1083" i="39"/>
  <c r="R1084" i="39"/>
  <c r="R1085" i="39"/>
  <c r="R1086" i="39"/>
  <c r="R1087" i="39"/>
  <c r="R1088" i="39"/>
  <c r="R1089" i="39"/>
  <c r="R1090" i="39"/>
  <c r="R1091" i="39"/>
  <c r="R1092" i="39"/>
  <c r="R1093" i="39"/>
  <c r="R1094" i="39"/>
  <c r="R1095" i="39"/>
  <c r="R1096" i="39"/>
  <c r="R1097" i="39"/>
  <c r="R1098" i="39"/>
  <c r="R1099" i="39"/>
  <c r="R1100" i="39"/>
  <c r="R1101" i="39"/>
  <c r="R1102" i="39"/>
  <c r="R1103" i="39"/>
  <c r="R1104" i="39"/>
  <c r="R1105" i="39"/>
  <c r="R1106" i="39"/>
  <c r="R1107" i="39"/>
  <c r="R1108" i="39"/>
  <c r="R1109" i="39"/>
  <c r="R1110" i="39"/>
  <c r="R1111" i="39"/>
  <c r="R1112" i="39"/>
  <c r="R1113" i="39"/>
  <c r="R1114" i="39"/>
  <c r="R1115" i="39"/>
  <c r="R1116" i="39"/>
  <c r="R1117" i="39"/>
  <c r="R1118" i="39"/>
  <c r="R1119" i="39"/>
  <c r="R1120" i="39"/>
  <c r="R1121" i="39"/>
  <c r="R1122" i="39"/>
  <c r="R1123" i="39"/>
  <c r="R1124" i="39"/>
  <c r="R1125" i="39"/>
  <c r="R1126" i="39"/>
  <c r="R1127" i="39"/>
  <c r="R1128" i="39"/>
  <c r="R1129" i="39"/>
  <c r="R1130" i="39"/>
  <c r="R1131" i="39"/>
  <c r="R1132" i="39"/>
  <c r="R1133" i="39"/>
  <c r="R1134" i="39"/>
  <c r="R1135" i="39"/>
  <c r="R1136" i="39"/>
  <c r="R1137" i="39"/>
  <c r="R1138" i="39"/>
  <c r="R1139" i="39"/>
  <c r="R1140" i="39"/>
  <c r="R1141" i="39"/>
  <c r="R1142" i="39"/>
  <c r="R1143" i="39"/>
  <c r="R1144" i="39"/>
  <c r="R1145" i="39"/>
  <c r="R1146" i="39"/>
  <c r="R1147" i="39"/>
  <c r="R1148" i="39"/>
  <c r="R1149" i="39"/>
  <c r="R1150" i="39"/>
  <c r="R1151" i="39"/>
  <c r="R1152" i="39"/>
  <c r="R1153" i="39"/>
  <c r="R1154" i="39"/>
  <c r="R1155" i="39"/>
  <c r="R1156" i="39"/>
  <c r="R1157" i="39"/>
  <c r="R1158" i="39"/>
  <c r="R1159" i="39"/>
  <c r="R1160" i="39"/>
  <c r="R1161" i="39"/>
  <c r="R1162" i="39"/>
  <c r="R1163" i="39"/>
  <c r="R1164" i="39"/>
  <c r="R1165" i="39"/>
  <c r="R1166" i="39"/>
  <c r="R1167" i="39"/>
  <c r="R1168" i="39"/>
  <c r="R1169" i="39"/>
  <c r="R1170" i="39"/>
  <c r="R1171" i="39"/>
  <c r="R1172" i="39"/>
  <c r="R1173" i="39"/>
  <c r="R1174" i="39"/>
  <c r="R1175" i="39"/>
  <c r="R1176" i="39"/>
  <c r="R1177" i="39"/>
  <c r="R1178" i="39"/>
  <c r="R1179" i="39"/>
  <c r="R1180" i="39"/>
  <c r="R1181" i="39"/>
  <c r="R1182" i="39"/>
  <c r="R1183" i="39"/>
  <c r="R1184" i="39"/>
  <c r="R1185" i="39"/>
  <c r="R1186" i="39"/>
  <c r="R1187" i="39"/>
  <c r="R1188" i="39"/>
  <c r="R1189" i="39"/>
  <c r="R1190" i="39"/>
  <c r="R1191" i="39"/>
  <c r="R1192" i="39"/>
  <c r="R1193" i="39"/>
  <c r="R1194" i="39"/>
  <c r="R1195" i="39"/>
  <c r="R1196" i="39"/>
  <c r="R1197" i="39"/>
  <c r="R1198" i="39"/>
  <c r="R1199" i="39"/>
  <c r="R1200" i="39"/>
  <c r="R1201" i="39"/>
  <c r="R1202" i="39"/>
  <c r="R1203" i="39"/>
  <c r="R1204" i="39"/>
  <c r="R1205" i="39"/>
  <c r="R1206" i="39"/>
  <c r="R1207" i="39"/>
  <c r="R1208" i="39"/>
  <c r="R1209" i="39"/>
  <c r="R1210" i="39"/>
  <c r="R1211" i="39"/>
  <c r="R1212" i="39"/>
  <c r="R1213" i="39"/>
  <c r="R1214" i="39"/>
  <c r="R1215" i="39"/>
  <c r="R1216" i="39"/>
  <c r="R1217" i="39"/>
  <c r="R1218" i="39"/>
  <c r="R1219" i="39"/>
  <c r="R1220" i="39"/>
  <c r="R1221" i="39"/>
  <c r="R1222" i="39"/>
  <c r="R1223" i="39"/>
  <c r="R1224" i="39"/>
  <c r="R1225" i="39"/>
  <c r="R1226" i="39"/>
  <c r="R1227" i="39"/>
  <c r="R1228" i="39"/>
  <c r="R1229" i="39"/>
  <c r="R1230" i="39"/>
  <c r="R1231" i="39"/>
  <c r="R1232" i="39"/>
  <c r="R1233" i="39"/>
  <c r="R1234" i="39"/>
  <c r="R1235" i="39"/>
  <c r="R1236" i="39"/>
  <c r="R1237" i="39"/>
  <c r="R1238" i="39"/>
  <c r="R1239" i="39"/>
  <c r="R1240" i="39"/>
  <c r="R1241" i="39"/>
  <c r="R1242" i="39"/>
  <c r="R1243" i="39"/>
  <c r="R1244" i="39"/>
  <c r="R1245" i="39"/>
  <c r="R1246" i="39"/>
  <c r="R1247" i="39"/>
  <c r="R1248" i="39"/>
  <c r="R1249" i="39"/>
  <c r="R1250" i="39"/>
  <c r="R1251" i="39"/>
  <c r="R1252" i="39"/>
  <c r="R1253" i="39"/>
  <c r="R1254" i="39"/>
  <c r="R1255" i="39"/>
  <c r="R1256" i="39"/>
  <c r="R1257" i="39"/>
  <c r="R1258" i="39"/>
  <c r="R1259" i="39"/>
  <c r="R1260" i="39"/>
  <c r="R1261" i="39"/>
  <c r="R1262" i="39"/>
  <c r="R1263" i="39"/>
  <c r="R1264" i="39"/>
  <c r="R1265" i="39"/>
  <c r="R1266" i="39"/>
  <c r="R1267" i="39"/>
  <c r="R1268" i="39"/>
  <c r="R1269" i="39"/>
  <c r="R1270" i="39"/>
  <c r="R1271" i="39"/>
  <c r="R1272" i="39"/>
  <c r="R1273" i="39"/>
  <c r="R1274" i="39"/>
  <c r="R1275" i="39"/>
  <c r="R1276" i="39"/>
  <c r="R1277" i="39"/>
  <c r="R1278" i="39"/>
  <c r="R1279" i="39"/>
  <c r="R1280" i="39"/>
  <c r="R1281" i="39"/>
  <c r="R1282" i="39"/>
  <c r="R1283" i="39"/>
  <c r="R1284" i="39"/>
  <c r="R1285" i="39"/>
  <c r="R1286" i="39"/>
  <c r="R1287" i="39"/>
  <c r="R1288" i="39"/>
  <c r="R1289" i="39"/>
  <c r="R1290" i="39"/>
  <c r="R1291" i="39"/>
  <c r="R1292" i="39"/>
  <c r="R1293" i="39"/>
  <c r="R1294" i="39"/>
  <c r="R1295" i="39"/>
  <c r="R1296" i="39"/>
  <c r="R1297" i="39"/>
  <c r="R1298" i="39"/>
  <c r="R1299" i="39"/>
  <c r="R1300" i="39"/>
  <c r="R1301" i="39"/>
  <c r="R1302" i="39"/>
  <c r="R1303" i="39"/>
  <c r="R1304" i="39"/>
  <c r="R1305" i="39"/>
  <c r="R1306" i="39"/>
  <c r="R1307" i="39"/>
  <c r="R1308" i="39"/>
  <c r="R1309" i="39"/>
  <c r="R1310" i="39"/>
  <c r="R1311" i="39"/>
  <c r="R1312" i="39"/>
  <c r="R1313" i="39"/>
  <c r="R1314" i="39"/>
  <c r="R1315" i="39"/>
  <c r="R1316" i="39"/>
  <c r="R1317" i="39"/>
  <c r="R1318" i="39"/>
  <c r="R1319" i="39"/>
  <c r="R1320" i="39"/>
  <c r="R1321" i="39"/>
  <c r="R1322" i="39"/>
  <c r="R1323" i="39"/>
  <c r="R1324" i="39"/>
  <c r="R1325" i="39"/>
  <c r="R1326" i="39"/>
  <c r="R1327" i="39"/>
  <c r="R1328" i="39"/>
  <c r="R1329" i="39"/>
  <c r="R1330" i="39"/>
  <c r="R1331" i="39"/>
  <c r="R1332" i="39"/>
  <c r="R1333" i="39"/>
  <c r="R1334" i="39"/>
  <c r="R1335" i="39"/>
  <c r="R1336" i="39"/>
  <c r="R1337" i="39"/>
  <c r="R1338" i="39"/>
  <c r="R1339" i="39"/>
  <c r="R1340" i="39"/>
  <c r="R1341" i="39"/>
  <c r="R1342" i="39"/>
  <c r="R1343" i="39"/>
  <c r="R1344" i="39"/>
  <c r="R1345" i="39"/>
  <c r="R1346" i="39"/>
  <c r="R1347" i="39"/>
  <c r="R1348" i="39"/>
  <c r="R1349" i="39"/>
  <c r="R1350" i="39"/>
  <c r="R1351" i="39"/>
  <c r="R1352" i="39"/>
  <c r="R1353" i="39"/>
  <c r="R1354" i="39"/>
  <c r="R1355" i="39"/>
  <c r="R1356" i="39"/>
  <c r="R1357" i="39"/>
  <c r="R1358" i="39"/>
  <c r="R1359" i="39"/>
  <c r="R1360" i="39"/>
  <c r="R1361" i="39"/>
  <c r="R1362" i="39"/>
  <c r="R1363" i="39"/>
  <c r="R1364" i="39"/>
  <c r="R1365" i="39"/>
  <c r="R1366" i="39"/>
  <c r="R1367" i="39"/>
  <c r="R1368" i="39"/>
  <c r="R1369" i="39"/>
  <c r="R1370" i="39"/>
  <c r="R1371" i="39"/>
  <c r="R1372" i="39"/>
  <c r="R1373" i="39"/>
  <c r="R1374" i="39"/>
  <c r="R1375" i="39"/>
  <c r="R1376" i="39"/>
  <c r="R1377" i="39"/>
  <c r="R1378" i="39"/>
  <c r="R1379" i="39"/>
  <c r="R1380" i="39"/>
  <c r="R1381" i="39"/>
  <c r="R1382" i="39"/>
  <c r="R1383" i="39"/>
  <c r="R1384" i="39"/>
  <c r="R1385" i="39"/>
  <c r="R1386" i="39"/>
  <c r="R1387" i="39"/>
  <c r="R1388" i="39"/>
  <c r="R1389" i="39"/>
  <c r="R1390" i="39"/>
  <c r="R1391" i="39"/>
  <c r="R1392" i="39"/>
  <c r="R1393" i="39"/>
  <c r="R1394" i="39"/>
  <c r="R1395" i="39"/>
  <c r="R1396" i="39"/>
  <c r="R1397" i="39"/>
  <c r="R1398" i="39"/>
  <c r="R1399" i="39"/>
  <c r="R1400" i="39"/>
  <c r="R1401" i="39"/>
  <c r="R1402" i="39"/>
  <c r="R1403" i="39"/>
  <c r="R1404" i="39"/>
  <c r="R1405" i="39"/>
  <c r="R1406" i="39"/>
  <c r="R1407" i="39"/>
  <c r="R1408" i="39"/>
  <c r="R1409" i="39"/>
  <c r="R1410" i="39"/>
  <c r="R1411" i="39"/>
  <c r="R1412" i="39"/>
  <c r="R1413" i="39"/>
  <c r="R1414" i="39"/>
  <c r="R1415" i="39"/>
  <c r="R1416" i="39"/>
  <c r="R1417" i="39"/>
  <c r="R1418" i="39"/>
  <c r="R1419" i="39"/>
  <c r="R1420" i="39"/>
  <c r="R1421" i="39"/>
  <c r="R1422" i="39"/>
  <c r="R1423" i="39"/>
  <c r="R1424" i="39"/>
  <c r="R1425" i="39"/>
  <c r="R1426" i="39"/>
  <c r="R1427" i="39"/>
  <c r="R1428" i="39"/>
  <c r="R1429" i="39"/>
  <c r="R1430" i="39"/>
  <c r="R1431" i="39"/>
  <c r="R1432" i="39"/>
  <c r="R1433" i="39"/>
  <c r="R1434" i="39"/>
  <c r="R1435" i="39"/>
  <c r="R1436" i="39"/>
  <c r="R1437" i="39"/>
  <c r="R1438" i="39"/>
  <c r="R1439" i="39"/>
  <c r="R1440" i="39"/>
  <c r="R1441" i="39"/>
  <c r="R1442" i="39"/>
  <c r="R1443" i="39"/>
  <c r="R1444" i="39"/>
  <c r="R1445" i="39"/>
  <c r="R1446" i="39"/>
  <c r="R1447" i="39"/>
  <c r="R1448" i="39"/>
  <c r="R1449" i="39"/>
  <c r="R1450" i="39"/>
  <c r="R1451" i="39"/>
  <c r="R1452" i="39"/>
  <c r="R1453" i="39"/>
  <c r="R1454" i="39"/>
  <c r="R1455" i="39"/>
  <c r="R1456" i="39"/>
  <c r="R1457" i="39"/>
  <c r="R1458" i="39"/>
  <c r="R1459" i="39"/>
  <c r="R1460" i="39"/>
  <c r="R1461" i="39"/>
  <c r="R1462" i="39"/>
  <c r="R1463" i="39"/>
  <c r="R1464" i="39"/>
  <c r="R1465" i="39"/>
  <c r="R1466" i="39"/>
  <c r="R1467" i="39"/>
  <c r="R1468" i="39"/>
  <c r="R1469" i="39"/>
  <c r="R1470" i="39"/>
  <c r="R1471" i="39"/>
  <c r="R1472" i="39"/>
  <c r="R1473" i="39"/>
  <c r="R1474" i="39"/>
  <c r="R1475" i="39"/>
  <c r="R1476" i="39"/>
  <c r="R1477" i="39"/>
  <c r="R1478" i="39"/>
  <c r="R1479" i="39"/>
  <c r="R1480" i="39"/>
  <c r="R1481" i="39"/>
  <c r="R1482" i="39"/>
  <c r="R1483" i="39"/>
  <c r="R1484" i="39"/>
  <c r="R1485" i="39"/>
  <c r="R1486" i="39"/>
  <c r="R1487" i="39"/>
  <c r="R1488" i="39"/>
  <c r="R1489" i="39"/>
  <c r="R1490" i="39"/>
  <c r="R1491" i="39"/>
  <c r="R1492" i="39"/>
  <c r="R1493" i="39"/>
  <c r="R1494" i="39"/>
  <c r="R1495" i="39"/>
  <c r="R1496" i="39"/>
  <c r="R1497" i="39"/>
  <c r="R1498" i="39"/>
  <c r="R1499" i="39"/>
  <c r="R1500" i="39"/>
  <c r="R1501" i="39"/>
  <c r="R1502" i="39"/>
  <c r="R1503" i="39"/>
  <c r="R1504" i="39"/>
  <c r="R1505" i="39"/>
  <c r="R1506" i="39"/>
  <c r="R1507" i="39"/>
  <c r="R1508" i="39"/>
  <c r="R1509" i="39"/>
  <c r="R1510" i="39"/>
  <c r="R1511" i="39"/>
  <c r="R1512" i="39"/>
  <c r="R1513" i="39"/>
  <c r="R1514" i="39"/>
  <c r="R1515" i="39"/>
  <c r="R1516" i="39"/>
  <c r="R1517" i="39"/>
  <c r="R1518" i="39"/>
  <c r="R1519" i="39"/>
  <c r="R1520" i="39"/>
  <c r="R1521" i="39"/>
  <c r="R1522" i="39"/>
  <c r="R1523" i="39"/>
  <c r="R1524" i="39"/>
  <c r="R1525" i="39"/>
  <c r="R1526" i="39"/>
  <c r="R1527" i="39"/>
  <c r="R1528" i="39"/>
  <c r="R1529" i="39"/>
  <c r="R1530" i="39"/>
  <c r="R1531" i="39"/>
  <c r="R1532" i="39"/>
  <c r="R1533" i="39"/>
  <c r="R1534" i="39"/>
  <c r="R1535" i="39"/>
  <c r="R1536" i="39"/>
  <c r="R1537" i="39"/>
  <c r="R1538" i="39"/>
  <c r="R1539" i="39"/>
  <c r="R1540" i="39"/>
  <c r="R1541" i="39"/>
  <c r="R1542" i="39"/>
  <c r="R1543" i="39"/>
  <c r="R1544" i="39"/>
  <c r="R1545" i="39"/>
  <c r="R1546" i="39"/>
  <c r="R1547" i="39"/>
  <c r="R1548" i="39"/>
  <c r="R1549" i="39"/>
  <c r="R1550" i="39"/>
  <c r="R1551" i="39"/>
  <c r="R1552" i="39"/>
  <c r="R1553" i="39"/>
  <c r="R1554" i="39"/>
  <c r="R1555" i="39"/>
  <c r="R1556" i="39"/>
  <c r="R1557" i="39"/>
  <c r="R1558" i="39"/>
  <c r="R1559" i="39"/>
  <c r="R1560" i="39"/>
  <c r="R1561" i="39"/>
  <c r="R1562" i="39"/>
  <c r="R1563" i="39"/>
  <c r="R1564" i="39"/>
  <c r="R1565" i="39"/>
  <c r="R1566" i="39"/>
  <c r="R1567" i="39"/>
  <c r="R1568" i="39"/>
  <c r="R1569" i="39"/>
  <c r="R1570" i="39"/>
  <c r="R1571" i="39"/>
  <c r="R1572" i="39"/>
  <c r="R1573" i="39"/>
  <c r="R1574" i="39"/>
  <c r="R1575" i="39"/>
  <c r="R1576" i="39"/>
  <c r="R1577" i="39"/>
  <c r="R1578" i="39"/>
  <c r="R1579" i="39"/>
  <c r="R1580" i="39"/>
  <c r="R1581" i="39"/>
  <c r="R1582" i="39"/>
  <c r="R1583" i="39"/>
  <c r="R1584" i="39"/>
  <c r="R1585" i="39"/>
  <c r="R1586" i="39"/>
  <c r="R1587" i="39"/>
  <c r="R1588" i="39"/>
  <c r="R1589" i="39"/>
  <c r="R1590" i="39"/>
  <c r="R1591" i="39"/>
  <c r="R1592" i="39"/>
  <c r="R1593" i="39"/>
  <c r="R1594" i="39"/>
  <c r="R1595" i="39"/>
  <c r="R1596" i="39"/>
  <c r="R1597" i="39"/>
  <c r="R1598" i="39"/>
  <c r="R1599" i="39"/>
  <c r="R1600" i="39"/>
  <c r="R1601" i="39"/>
  <c r="R1602" i="39"/>
  <c r="R1603" i="39"/>
  <c r="R1604" i="39"/>
  <c r="R1605" i="39"/>
  <c r="R1606" i="39"/>
  <c r="R1607" i="39"/>
  <c r="R1608" i="39"/>
  <c r="R1609" i="39"/>
  <c r="R1610" i="39"/>
  <c r="R1611" i="39"/>
  <c r="R1612" i="39"/>
  <c r="R1613" i="39"/>
  <c r="R1614" i="39"/>
  <c r="R1615" i="39"/>
  <c r="R1616" i="39"/>
  <c r="R1617" i="39"/>
  <c r="R1618" i="39"/>
  <c r="R1619" i="39"/>
  <c r="R1620" i="39"/>
  <c r="R1621" i="39"/>
  <c r="R1622" i="39"/>
  <c r="R1623" i="39"/>
  <c r="R1624" i="39"/>
  <c r="R1625" i="39"/>
  <c r="R1626" i="39"/>
  <c r="R1627" i="39"/>
  <c r="R1628" i="39"/>
  <c r="R1629" i="39"/>
  <c r="R1630" i="39"/>
  <c r="R1631" i="39"/>
  <c r="R1632" i="39"/>
  <c r="R1633" i="39"/>
  <c r="R1634" i="39"/>
  <c r="R1635" i="39"/>
  <c r="R1636" i="39"/>
  <c r="R1637" i="39"/>
  <c r="R1638" i="39"/>
  <c r="R1639" i="39"/>
  <c r="R1640" i="39"/>
  <c r="R1641" i="39"/>
  <c r="R1642" i="39"/>
  <c r="R1643" i="39"/>
  <c r="R1644" i="39"/>
  <c r="R1645" i="39"/>
  <c r="R1646" i="39"/>
  <c r="R1647" i="39"/>
  <c r="R1648" i="39"/>
  <c r="R1649" i="39"/>
  <c r="R1650" i="39"/>
  <c r="R1651" i="39"/>
  <c r="R1652" i="39"/>
  <c r="R1653" i="39"/>
  <c r="R1654" i="39"/>
  <c r="R1655" i="39"/>
  <c r="R1656" i="39"/>
  <c r="R1657" i="39"/>
  <c r="R1658" i="39"/>
  <c r="R1659" i="39"/>
  <c r="R1660" i="39"/>
  <c r="R1661" i="39"/>
  <c r="R1662" i="39"/>
  <c r="R1663" i="39"/>
  <c r="R1664" i="39"/>
  <c r="R1665" i="39"/>
  <c r="R1666" i="39"/>
  <c r="R1667" i="39"/>
  <c r="R1668" i="39"/>
  <c r="R1669" i="39"/>
  <c r="R1670" i="39"/>
  <c r="R1671" i="39"/>
  <c r="R1672" i="39"/>
  <c r="R1673" i="39"/>
  <c r="R1674" i="39"/>
  <c r="R1675" i="39"/>
  <c r="R1676" i="39"/>
  <c r="R1677" i="39"/>
  <c r="R1678" i="39"/>
  <c r="R1679" i="39"/>
  <c r="R1680" i="39"/>
  <c r="R1681" i="39"/>
  <c r="R1682" i="39"/>
  <c r="R1683" i="39"/>
  <c r="R1684" i="39"/>
  <c r="R1685" i="39"/>
  <c r="R1686" i="39"/>
  <c r="R1687" i="39"/>
  <c r="R1688" i="39"/>
  <c r="R1689" i="39"/>
  <c r="R1690" i="39"/>
  <c r="R1691" i="39"/>
  <c r="R1692" i="39"/>
  <c r="R1693" i="39"/>
  <c r="R1694" i="39"/>
  <c r="R1695" i="39"/>
  <c r="R1696" i="39"/>
  <c r="R1697" i="39"/>
  <c r="R1698" i="39"/>
  <c r="R1699" i="39"/>
  <c r="R1700" i="39"/>
  <c r="R1701" i="39"/>
  <c r="R1702" i="39"/>
  <c r="R1703" i="39"/>
  <c r="R1704" i="39"/>
  <c r="R1705" i="39"/>
  <c r="R1706" i="39"/>
  <c r="R1707" i="39"/>
  <c r="R1708" i="39"/>
  <c r="R1709" i="39"/>
  <c r="R1710" i="39"/>
  <c r="R1711" i="39"/>
  <c r="R1712" i="39"/>
  <c r="R1713" i="39"/>
  <c r="R1714" i="39"/>
  <c r="R1715" i="39"/>
  <c r="R1716" i="39"/>
  <c r="R1717" i="39"/>
  <c r="R1718" i="39"/>
  <c r="R1719" i="39"/>
  <c r="R1720" i="39"/>
  <c r="R1721" i="39"/>
  <c r="R1722" i="39"/>
  <c r="R1723" i="39"/>
  <c r="R1724" i="39"/>
  <c r="R1725" i="39"/>
  <c r="R1726" i="39"/>
  <c r="R1727" i="39"/>
  <c r="R1728" i="39"/>
  <c r="R1729" i="39"/>
  <c r="R1730" i="39"/>
  <c r="R1731" i="39"/>
  <c r="R1732" i="39"/>
  <c r="R1733" i="39"/>
  <c r="R1734" i="39"/>
  <c r="R1735" i="39"/>
  <c r="R1736" i="39"/>
  <c r="R1737" i="39"/>
  <c r="R1738" i="39"/>
  <c r="R1739" i="39"/>
  <c r="R1740" i="39"/>
  <c r="R1741" i="39"/>
  <c r="R1742" i="39"/>
  <c r="R1743" i="39"/>
  <c r="R1744" i="39"/>
  <c r="R1745" i="39"/>
  <c r="R1746" i="39"/>
  <c r="R1747" i="39"/>
  <c r="R1748" i="39"/>
  <c r="R1749" i="39"/>
  <c r="R1750" i="39"/>
  <c r="R1751" i="39"/>
  <c r="R1752" i="39"/>
  <c r="R1753" i="39"/>
  <c r="R1754" i="39"/>
  <c r="R1755" i="39"/>
  <c r="R1756" i="39"/>
  <c r="R1757" i="39"/>
  <c r="R1758" i="39"/>
  <c r="R1759" i="39"/>
  <c r="R1760" i="39"/>
  <c r="R1761" i="39"/>
  <c r="R1762" i="39"/>
  <c r="R1763" i="39"/>
  <c r="R1764" i="39"/>
  <c r="R1765" i="39"/>
  <c r="R1766" i="39"/>
  <c r="R1767" i="39"/>
  <c r="R1768" i="39"/>
  <c r="R1769" i="39"/>
  <c r="R1770" i="39"/>
  <c r="R1771" i="39"/>
  <c r="R1772" i="39"/>
  <c r="R1773" i="39"/>
  <c r="R1774" i="39"/>
  <c r="R1775" i="39"/>
  <c r="R1776" i="39"/>
  <c r="R1777" i="39"/>
  <c r="R1778" i="39"/>
  <c r="R1779" i="39"/>
  <c r="R1780" i="39"/>
  <c r="R1781" i="39"/>
  <c r="R1782" i="39"/>
  <c r="R1783" i="39"/>
  <c r="R1784" i="39"/>
  <c r="Q3" i="39"/>
  <c r="Q4" i="39"/>
  <c r="Q5" i="39"/>
  <c r="Q6" i="39"/>
  <c r="Q7" i="39"/>
  <c r="Q8" i="39"/>
  <c r="Q9" i="39"/>
  <c r="Q10" i="39"/>
  <c r="Q11" i="39"/>
  <c r="Q12" i="39"/>
  <c r="Q13" i="39"/>
  <c r="Q14" i="39"/>
  <c r="Q15" i="39"/>
  <c r="Q16" i="39"/>
  <c r="Q17" i="39"/>
  <c r="Q18" i="39"/>
  <c r="Q19" i="39"/>
  <c r="Q20" i="39"/>
  <c r="Q21" i="39"/>
  <c r="Q22" i="39"/>
  <c r="Q23" i="39"/>
  <c r="Q24" i="39"/>
  <c r="Q25" i="39"/>
  <c r="Q26" i="39"/>
  <c r="Q27" i="39"/>
  <c r="Q28" i="39"/>
  <c r="Q29" i="39"/>
  <c r="Q30" i="39"/>
  <c r="Q31" i="39"/>
  <c r="Q32" i="39"/>
  <c r="Q33" i="39"/>
  <c r="Q34" i="39"/>
  <c r="Q35" i="39"/>
  <c r="Q36" i="39"/>
  <c r="Q37" i="39"/>
  <c r="Q38" i="39"/>
  <c r="Q39" i="39"/>
  <c r="Q40" i="39"/>
  <c r="Q41" i="39"/>
  <c r="Q42" i="39"/>
  <c r="Q43" i="39"/>
  <c r="Q44" i="39"/>
  <c r="Q45" i="39"/>
  <c r="Q46" i="39"/>
  <c r="Q47" i="39"/>
  <c r="Q48" i="39"/>
  <c r="Q49" i="39"/>
  <c r="Q50" i="39"/>
  <c r="Q51" i="39"/>
  <c r="Q52" i="39"/>
  <c r="Q53" i="39"/>
  <c r="Q54" i="39"/>
  <c r="Q55" i="39"/>
  <c r="Q56" i="39"/>
  <c r="Q57" i="39"/>
  <c r="Q58" i="39"/>
  <c r="Q59" i="39"/>
  <c r="Q60" i="39"/>
  <c r="Q61" i="39"/>
  <c r="Q62" i="39"/>
  <c r="Q63" i="39"/>
  <c r="Q64" i="39"/>
  <c r="Q65" i="39"/>
  <c r="Q66" i="39"/>
  <c r="Q67" i="39"/>
  <c r="Q68" i="39"/>
  <c r="Q69" i="39"/>
  <c r="Q70" i="39"/>
  <c r="Q71" i="39"/>
  <c r="Q72" i="39"/>
  <c r="Q73" i="39"/>
  <c r="Q74" i="39"/>
  <c r="Q75" i="39"/>
  <c r="Q76" i="39"/>
  <c r="Q77" i="39"/>
  <c r="Q78" i="39"/>
  <c r="Q79" i="39"/>
  <c r="Q80" i="39"/>
  <c r="Q81" i="39"/>
  <c r="Q82" i="39"/>
  <c r="Q83" i="39"/>
  <c r="Q84" i="39"/>
  <c r="Q85" i="39"/>
  <c r="Q86" i="39"/>
  <c r="Q87" i="39"/>
  <c r="Q88" i="39"/>
  <c r="Q89" i="39"/>
  <c r="Q90" i="39"/>
  <c r="Q91" i="39"/>
  <c r="Q92" i="39"/>
  <c r="Q93" i="39"/>
  <c r="Q94" i="39"/>
  <c r="Q95" i="39"/>
  <c r="Q96" i="39"/>
  <c r="Q97" i="39"/>
  <c r="Q98" i="39"/>
  <c r="Q99" i="39"/>
  <c r="Q100" i="39"/>
  <c r="Q101" i="39"/>
  <c r="Q102" i="39"/>
  <c r="Q103" i="39"/>
  <c r="Q104" i="39"/>
  <c r="Q105" i="39"/>
  <c r="Q106" i="39"/>
  <c r="Q107" i="39"/>
  <c r="Q108" i="39"/>
  <c r="Q109" i="39"/>
  <c r="Q110" i="39"/>
  <c r="Q111" i="39"/>
  <c r="Q112" i="39"/>
  <c r="Q113" i="39"/>
  <c r="Q114" i="39"/>
  <c r="Q115" i="39"/>
  <c r="Q116" i="39"/>
  <c r="Q117" i="39"/>
  <c r="Q118" i="39"/>
  <c r="Q119" i="39"/>
  <c r="Q120" i="39"/>
  <c r="Q121" i="39"/>
  <c r="Q122" i="39"/>
  <c r="Q123" i="39"/>
  <c r="Q124" i="39"/>
  <c r="Q125" i="39"/>
  <c r="Q126" i="39"/>
  <c r="Q127" i="39"/>
  <c r="Q128" i="39"/>
  <c r="Q129" i="39"/>
  <c r="Q130" i="39"/>
  <c r="Q131" i="39"/>
  <c r="Q132" i="39"/>
  <c r="Q133" i="39"/>
  <c r="Q134" i="39"/>
  <c r="Q135" i="39"/>
  <c r="Q136" i="39"/>
  <c r="Q137" i="39"/>
  <c r="Q138" i="39"/>
  <c r="Q139" i="39"/>
  <c r="Q140" i="39"/>
  <c r="Q141" i="39"/>
  <c r="Q142" i="39"/>
  <c r="Q143" i="39"/>
  <c r="Q144" i="39"/>
  <c r="Q145" i="39"/>
  <c r="Q146" i="39"/>
  <c r="Q147" i="39"/>
  <c r="Q148" i="39"/>
  <c r="Q149" i="39"/>
  <c r="Q150" i="39"/>
  <c r="Q151" i="39"/>
  <c r="Q152" i="39"/>
  <c r="Q153" i="39"/>
  <c r="Q154" i="39"/>
  <c r="Q155" i="39"/>
  <c r="Q156" i="39"/>
  <c r="Q157" i="39"/>
  <c r="Q158" i="39"/>
  <c r="Q159" i="39"/>
  <c r="Q160" i="39"/>
  <c r="Q161" i="39"/>
  <c r="Q162" i="39"/>
  <c r="Q163" i="39"/>
  <c r="Q164" i="39"/>
  <c r="Q165" i="39"/>
  <c r="Q166" i="39"/>
  <c r="Q167" i="39"/>
  <c r="Q168" i="39"/>
  <c r="Q169" i="39"/>
  <c r="Q170" i="39"/>
  <c r="Q171" i="39"/>
  <c r="Q172" i="39"/>
  <c r="Q173" i="39"/>
  <c r="Q174" i="39"/>
  <c r="Q175" i="39"/>
  <c r="Q176" i="39"/>
  <c r="Q177" i="39"/>
  <c r="Q178" i="39"/>
  <c r="Q179" i="39"/>
  <c r="Q180" i="39"/>
  <c r="Q181" i="39"/>
  <c r="Q182" i="39"/>
  <c r="Q183" i="39"/>
  <c r="Q184" i="39"/>
  <c r="Q185" i="39"/>
  <c r="Q186" i="39"/>
  <c r="Q187" i="39"/>
  <c r="Q188" i="39"/>
  <c r="Q189" i="39"/>
  <c r="Q190" i="39"/>
  <c r="Q191" i="39"/>
  <c r="Q192" i="39"/>
  <c r="Q193" i="39"/>
  <c r="Q194" i="39"/>
  <c r="Q195" i="39"/>
  <c r="Q196" i="39"/>
  <c r="Q197" i="39"/>
  <c r="Q198" i="39"/>
  <c r="Q199" i="39"/>
  <c r="Q200" i="39"/>
  <c r="Q201" i="39"/>
  <c r="Q202" i="39"/>
  <c r="Q203" i="39"/>
  <c r="Q204" i="39"/>
  <c r="Q205" i="39"/>
  <c r="Q206" i="39"/>
  <c r="Q207" i="39"/>
  <c r="Q208" i="39"/>
  <c r="Q209" i="39"/>
  <c r="Q210" i="39"/>
  <c r="Q211" i="39"/>
  <c r="Q212" i="39"/>
  <c r="Q213" i="39"/>
  <c r="Q214" i="39"/>
  <c r="Q215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29" i="39"/>
  <c r="Q230" i="39"/>
  <c r="Q231" i="39"/>
  <c r="Q232" i="39"/>
  <c r="Q233" i="39"/>
  <c r="Q234" i="39"/>
  <c r="Q235" i="39"/>
  <c r="Q236" i="39"/>
  <c r="Q237" i="39"/>
  <c r="Q238" i="39"/>
  <c r="Q239" i="39"/>
  <c r="Q240" i="39"/>
  <c r="Q241" i="39"/>
  <c r="Q242" i="39"/>
  <c r="Q243" i="39"/>
  <c r="Q244" i="39"/>
  <c r="Q245" i="39"/>
  <c r="Q246" i="39"/>
  <c r="Q247" i="39"/>
  <c r="Q248" i="39"/>
  <c r="Q249" i="39"/>
  <c r="Q250" i="39"/>
  <c r="Q251" i="39"/>
  <c r="Q252" i="39"/>
  <c r="Q253" i="39"/>
  <c r="Q254" i="39"/>
  <c r="Q255" i="39"/>
  <c r="Q256" i="39"/>
  <c r="Q257" i="39"/>
  <c r="Q258" i="39"/>
  <c r="Q259" i="39"/>
  <c r="Q260" i="39"/>
  <c r="Q261" i="39"/>
  <c r="Q262" i="39"/>
  <c r="Q263" i="39"/>
  <c r="Q264" i="39"/>
  <c r="Q265" i="39"/>
  <c r="Q266" i="39"/>
  <c r="Q267" i="39"/>
  <c r="Q268" i="39"/>
  <c r="Q269" i="39"/>
  <c r="Q270" i="39"/>
  <c r="Q271" i="39"/>
  <c r="Q272" i="39"/>
  <c r="Q273" i="39"/>
  <c r="Q274" i="39"/>
  <c r="Q275" i="39"/>
  <c r="Q276" i="39"/>
  <c r="Q277" i="39"/>
  <c r="Q278" i="39"/>
  <c r="Q279" i="39"/>
  <c r="Q280" i="39"/>
  <c r="Q281" i="39"/>
  <c r="Q282" i="39"/>
  <c r="Q283" i="39"/>
  <c r="Q284" i="39"/>
  <c r="Q285" i="39"/>
  <c r="Q286" i="39"/>
  <c r="Q287" i="39"/>
  <c r="Q288" i="39"/>
  <c r="Q289" i="39"/>
  <c r="Q290" i="39"/>
  <c r="Q291" i="39"/>
  <c r="Q292" i="39"/>
  <c r="Q293" i="39"/>
  <c r="Q294" i="39"/>
  <c r="Q295" i="39"/>
  <c r="Q296" i="39"/>
  <c r="Q297" i="39"/>
  <c r="Q298" i="39"/>
  <c r="Q299" i="39"/>
  <c r="Q300" i="39"/>
  <c r="Q301" i="39"/>
  <c r="Q302" i="39"/>
  <c r="Q303" i="39"/>
  <c r="Q304" i="39"/>
  <c r="Q305" i="39"/>
  <c r="Q306" i="39"/>
  <c r="Q307" i="39"/>
  <c r="Q308" i="39"/>
  <c r="Q309" i="39"/>
  <c r="Q310" i="39"/>
  <c r="Q311" i="39"/>
  <c r="Q312" i="39"/>
  <c r="Q313" i="39"/>
  <c r="Q314" i="39"/>
  <c r="Q315" i="39"/>
  <c r="Q316" i="39"/>
  <c r="Q317" i="39"/>
  <c r="Q318" i="39"/>
  <c r="Q319" i="39"/>
  <c r="Q320" i="39"/>
  <c r="Q321" i="39"/>
  <c r="Q322" i="39"/>
  <c r="Q323" i="39"/>
  <c r="Q324" i="39"/>
  <c r="Q325" i="39"/>
  <c r="Q326" i="39"/>
  <c r="Q327" i="39"/>
  <c r="Q328" i="39"/>
  <c r="Q329" i="39"/>
  <c r="Q330" i="39"/>
  <c r="Q331" i="39"/>
  <c r="Q332" i="39"/>
  <c r="Q333" i="39"/>
  <c r="Q334" i="39"/>
  <c r="Q335" i="39"/>
  <c r="Q336" i="39"/>
  <c r="Q337" i="39"/>
  <c r="Q338" i="39"/>
  <c r="Q339" i="39"/>
  <c r="Q340" i="39"/>
  <c r="Q341" i="39"/>
  <c r="Q342" i="39"/>
  <c r="Q343" i="39"/>
  <c r="Q344" i="39"/>
  <c r="Q345" i="39"/>
  <c r="Q346" i="39"/>
  <c r="Q347" i="39"/>
  <c r="Q348" i="39"/>
  <c r="Q349" i="39"/>
  <c r="Q350" i="39"/>
  <c r="Q351" i="39"/>
  <c r="Q352" i="39"/>
  <c r="Q353" i="39"/>
  <c r="Q354" i="39"/>
  <c r="Q355" i="39"/>
  <c r="Q356" i="39"/>
  <c r="Q357" i="39"/>
  <c r="Q358" i="39"/>
  <c r="Q359" i="39"/>
  <c r="Q360" i="39"/>
  <c r="Q361" i="39"/>
  <c r="Q362" i="39"/>
  <c r="Q363" i="39"/>
  <c r="Q364" i="39"/>
  <c r="Q365" i="39"/>
  <c r="Q366" i="39"/>
  <c r="Q367" i="39"/>
  <c r="Q368" i="39"/>
  <c r="Q369" i="39"/>
  <c r="Q370" i="39"/>
  <c r="Q371" i="39"/>
  <c r="Q372" i="39"/>
  <c r="Q373" i="39"/>
  <c r="Q374" i="39"/>
  <c r="Q375" i="39"/>
  <c r="Q376" i="39"/>
  <c r="Q377" i="39"/>
  <c r="Q378" i="39"/>
  <c r="Q379" i="39"/>
  <c r="Q380" i="39"/>
  <c r="Q381" i="39"/>
  <c r="Q382" i="39"/>
  <c r="Q383" i="39"/>
  <c r="Q384" i="39"/>
  <c r="Q385" i="39"/>
  <c r="Q386" i="39"/>
  <c r="Q387" i="39"/>
  <c r="Q388" i="39"/>
  <c r="Q389" i="39"/>
  <c r="Q390" i="39"/>
  <c r="Q391" i="39"/>
  <c r="Q392" i="39"/>
  <c r="Q393" i="39"/>
  <c r="Q394" i="39"/>
  <c r="Q395" i="39"/>
  <c r="Q396" i="39"/>
  <c r="Q397" i="39"/>
  <c r="Q398" i="39"/>
  <c r="Q399" i="39"/>
  <c r="Q400" i="39"/>
  <c r="Q401" i="39"/>
  <c r="Q402" i="39"/>
  <c r="Q403" i="39"/>
  <c r="Q404" i="39"/>
  <c r="Q405" i="39"/>
  <c r="Q406" i="39"/>
  <c r="Q407" i="39"/>
  <c r="Q408" i="39"/>
  <c r="Q409" i="39"/>
  <c r="Q410" i="39"/>
  <c r="Q411" i="39"/>
  <c r="Q412" i="39"/>
  <c r="Q413" i="39"/>
  <c r="Q414" i="39"/>
  <c r="Q415" i="39"/>
  <c r="Q416" i="39"/>
  <c r="Q417" i="39"/>
  <c r="Q418" i="39"/>
  <c r="Q419" i="39"/>
  <c r="Q420" i="39"/>
  <c r="Q421" i="39"/>
  <c r="Q422" i="39"/>
  <c r="Q423" i="39"/>
  <c r="Q424" i="39"/>
  <c r="Q425" i="39"/>
  <c r="Q426" i="39"/>
  <c r="Q427" i="39"/>
  <c r="Q428" i="39"/>
  <c r="Q429" i="39"/>
  <c r="Q430" i="39"/>
  <c r="Q431" i="39"/>
  <c r="Q432" i="39"/>
  <c r="Q433" i="39"/>
  <c r="Q434" i="39"/>
  <c r="Q435" i="39"/>
  <c r="Q436" i="39"/>
  <c r="Q437" i="39"/>
  <c r="Q438" i="39"/>
  <c r="Q439" i="39"/>
  <c r="Q440" i="39"/>
  <c r="Q441" i="39"/>
  <c r="Q442" i="39"/>
  <c r="Q443" i="39"/>
  <c r="Q444" i="39"/>
  <c r="Q445" i="39"/>
  <c r="Q446" i="39"/>
  <c r="Q447" i="39"/>
  <c r="Q448" i="39"/>
  <c r="Q449" i="39"/>
  <c r="Q450" i="39"/>
  <c r="Q451" i="39"/>
  <c r="Q452" i="39"/>
  <c r="Q453" i="39"/>
  <c r="Q454" i="39"/>
  <c r="Q455" i="39"/>
  <c r="Q456" i="39"/>
  <c r="Q457" i="39"/>
  <c r="Q458" i="39"/>
  <c r="Q459" i="39"/>
  <c r="Q460" i="39"/>
  <c r="Q461" i="39"/>
  <c r="Q462" i="39"/>
  <c r="Q463" i="39"/>
  <c r="Q464" i="39"/>
  <c r="Q465" i="39"/>
  <c r="Q466" i="39"/>
  <c r="Q467" i="39"/>
  <c r="Q468" i="39"/>
  <c r="Q469" i="39"/>
  <c r="Q470" i="39"/>
  <c r="Q471" i="39"/>
  <c r="Q472" i="39"/>
  <c r="Q473" i="39"/>
  <c r="Q474" i="39"/>
  <c r="Q475" i="39"/>
  <c r="Q476" i="39"/>
  <c r="Q477" i="39"/>
  <c r="Q478" i="39"/>
  <c r="Q479" i="39"/>
  <c r="Q480" i="39"/>
  <c r="Q481" i="39"/>
  <c r="Q482" i="39"/>
  <c r="Q483" i="39"/>
  <c r="Q484" i="39"/>
  <c r="Q485" i="39"/>
  <c r="Q486" i="39"/>
  <c r="Q487" i="39"/>
  <c r="Q488" i="39"/>
  <c r="Q489" i="39"/>
  <c r="Q490" i="39"/>
  <c r="Q491" i="39"/>
  <c r="Q492" i="39"/>
  <c r="Q493" i="39"/>
  <c r="Q494" i="39"/>
  <c r="Q495" i="39"/>
  <c r="Q496" i="39"/>
  <c r="Q497" i="39"/>
  <c r="Q498" i="39"/>
  <c r="Q499" i="39"/>
  <c r="Q500" i="39"/>
  <c r="Q501" i="39"/>
  <c r="Q502" i="39"/>
  <c r="Q503" i="39"/>
  <c r="Q504" i="39"/>
  <c r="Q505" i="39"/>
  <c r="Q506" i="39"/>
  <c r="Q507" i="39"/>
  <c r="Q508" i="39"/>
  <c r="Q509" i="39"/>
  <c r="Q510" i="39"/>
  <c r="Q511" i="39"/>
  <c r="Q512" i="39"/>
  <c r="Q513" i="39"/>
  <c r="Q514" i="39"/>
  <c r="Q515" i="39"/>
  <c r="Q516" i="39"/>
  <c r="Q517" i="39"/>
  <c r="Q518" i="39"/>
  <c r="Q519" i="39"/>
  <c r="Q520" i="39"/>
  <c r="Q521" i="39"/>
  <c r="Q522" i="39"/>
  <c r="Q523" i="39"/>
  <c r="Q524" i="39"/>
  <c r="Q525" i="39"/>
  <c r="Q526" i="39"/>
  <c r="Q527" i="39"/>
  <c r="Q528" i="39"/>
  <c r="Q529" i="39"/>
  <c r="Q530" i="39"/>
  <c r="Q531" i="39"/>
  <c r="Q532" i="39"/>
  <c r="Q533" i="39"/>
  <c r="Q534" i="39"/>
  <c r="Q535" i="39"/>
  <c r="Q536" i="39"/>
  <c r="Q537" i="39"/>
  <c r="Q538" i="39"/>
  <c r="Q539" i="39"/>
  <c r="Q540" i="39"/>
  <c r="Q541" i="39"/>
  <c r="Q542" i="39"/>
  <c r="Q543" i="39"/>
  <c r="Q544" i="39"/>
  <c r="Q545" i="39"/>
  <c r="Q546" i="39"/>
  <c r="Q547" i="39"/>
  <c r="Q548" i="39"/>
  <c r="Q549" i="39"/>
  <c r="Q550" i="39"/>
  <c r="Q551" i="39"/>
  <c r="Q552" i="39"/>
  <c r="Q553" i="39"/>
  <c r="Q554" i="39"/>
  <c r="Q555" i="39"/>
  <c r="Q556" i="39"/>
  <c r="Q557" i="39"/>
  <c r="Q558" i="39"/>
  <c r="Q559" i="39"/>
  <c r="Q560" i="39"/>
  <c r="Q561" i="39"/>
  <c r="Q562" i="39"/>
  <c r="Q563" i="39"/>
  <c r="Q564" i="39"/>
  <c r="Q565" i="39"/>
  <c r="Q566" i="39"/>
  <c r="Q567" i="39"/>
  <c r="Q568" i="39"/>
  <c r="Q569" i="39"/>
  <c r="Q570" i="39"/>
  <c r="Q571" i="39"/>
  <c r="Q572" i="39"/>
  <c r="Q573" i="39"/>
  <c r="Q574" i="39"/>
  <c r="Q575" i="39"/>
  <c r="Q576" i="39"/>
  <c r="Q577" i="39"/>
  <c r="Q578" i="39"/>
  <c r="Q579" i="39"/>
  <c r="Q580" i="39"/>
  <c r="Q581" i="39"/>
  <c r="Q582" i="39"/>
  <c r="Q583" i="39"/>
  <c r="Q584" i="39"/>
  <c r="Q585" i="39"/>
  <c r="Q586" i="39"/>
  <c r="Q587" i="39"/>
  <c r="Q588" i="39"/>
  <c r="Q589" i="39"/>
  <c r="Q590" i="39"/>
  <c r="Q591" i="39"/>
  <c r="Q592" i="39"/>
  <c r="Q593" i="39"/>
  <c r="Q594" i="39"/>
  <c r="Q595" i="39"/>
  <c r="Q596" i="39"/>
  <c r="Q597" i="39"/>
  <c r="Q598" i="39"/>
  <c r="Q599" i="39"/>
  <c r="Q600" i="39"/>
  <c r="Q601" i="39"/>
  <c r="Q602" i="39"/>
  <c r="Q603" i="39"/>
  <c r="Q604" i="39"/>
  <c r="Q605" i="39"/>
  <c r="Q606" i="39"/>
  <c r="Q607" i="39"/>
  <c r="Q608" i="39"/>
  <c r="Q609" i="39"/>
  <c r="Q610" i="39"/>
  <c r="Q611" i="39"/>
  <c r="Q612" i="39"/>
  <c r="Q613" i="39"/>
  <c r="Q614" i="39"/>
  <c r="Q615" i="39"/>
  <c r="Q616" i="39"/>
  <c r="Q617" i="39"/>
  <c r="Q618" i="39"/>
  <c r="Q619" i="39"/>
  <c r="Q620" i="39"/>
  <c r="Q621" i="39"/>
  <c r="Q622" i="39"/>
  <c r="Q623" i="39"/>
  <c r="Q624" i="39"/>
  <c r="Q625" i="39"/>
  <c r="Q626" i="39"/>
  <c r="Q627" i="39"/>
  <c r="Q628" i="39"/>
  <c r="Q629" i="39"/>
  <c r="Q630" i="39"/>
  <c r="Q631" i="39"/>
  <c r="Q632" i="39"/>
  <c r="Q633" i="39"/>
  <c r="Q634" i="39"/>
  <c r="Q635" i="39"/>
  <c r="Q636" i="39"/>
  <c r="Q637" i="39"/>
  <c r="Q638" i="39"/>
  <c r="Q639" i="39"/>
  <c r="Q640" i="39"/>
  <c r="Q641" i="39"/>
  <c r="Q642" i="39"/>
  <c r="Q643" i="39"/>
  <c r="Q644" i="39"/>
  <c r="Q645" i="39"/>
  <c r="Q646" i="39"/>
  <c r="Q647" i="39"/>
  <c r="Q648" i="39"/>
  <c r="Q649" i="39"/>
  <c r="Q650" i="39"/>
  <c r="Q651" i="39"/>
  <c r="Q652" i="39"/>
  <c r="Q653" i="39"/>
  <c r="Q654" i="39"/>
  <c r="Q655" i="39"/>
  <c r="Q656" i="39"/>
  <c r="Q657" i="39"/>
  <c r="Q658" i="39"/>
  <c r="Q659" i="39"/>
  <c r="Q660" i="39"/>
  <c r="Q661" i="39"/>
  <c r="Q662" i="39"/>
  <c r="Q663" i="39"/>
  <c r="Q664" i="39"/>
  <c r="Q665" i="39"/>
  <c r="Q666" i="39"/>
  <c r="Q667" i="39"/>
  <c r="Q668" i="39"/>
  <c r="Q669" i="39"/>
  <c r="Q670" i="39"/>
  <c r="Q671" i="39"/>
  <c r="Q672" i="39"/>
  <c r="Q673" i="39"/>
  <c r="Q674" i="39"/>
  <c r="Q675" i="39"/>
  <c r="Q676" i="39"/>
  <c r="Q677" i="39"/>
  <c r="Q678" i="39"/>
  <c r="Q679" i="39"/>
  <c r="Q680" i="39"/>
  <c r="Q681" i="39"/>
  <c r="Q682" i="39"/>
  <c r="Q683" i="39"/>
  <c r="Q684" i="39"/>
  <c r="Q685" i="39"/>
  <c r="Q686" i="39"/>
  <c r="Q687" i="39"/>
  <c r="Q688" i="39"/>
  <c r="Q689" i="39"/>
  <c r="Q690" i="39"/>
  <c r="Q691" i="39"/>
  <c r="Q692" i="39"/>
  <c r="Q693" i="39"/>
  <c r="Q694" i="39"/>
  <c r="Q695" i="39"/>
  <c r="Q696" i="39"/>
  <c r="Q697" i="39"/>
  <c r="Q698" i="39"/>
  <c r="Q699" i="39"/>
  <c r="Q700" i="39"/>
  <c r="Q701" i="39"/>
  <c r="Q702" i="39"/>
  <c r="Q703" i="39"/>
  <c r="Q704" i="39"/>
  <c r="Q705" i="39"/>
  <c r="Q706" i="39"/>
  <c r="Q707" i="39"/>
  <c r="Q708" i="39"/>
  <c r="Q709" i="39"/>
  <c r="Q710" i="39"/>
  <c r="Q711" i="39"/>
  <c r="Q712" i="39"/>
  <c r="Q713" i="39"/>
  <c r="Q714" i="39"/>
  <c r="Q715" i="39"/>
  <c r="Q716" i="39"/>
  <c r="Q717" i="39"/>
  <c r="Q718" i="39"/>
  <c r="Q719" i="39"/>
  <c r="Q720" i="39"/>
  <c r="Q721" i="39"/>
  <c r="Q722" i="39"/>
  <c r="Q723" i="39"/>
  <c r="Q724" i="39"/>
  <c r="Q725" i="39"/>
  <c r="Q726" i="39"/>
  <c r="Q727" i="39"/>
  <c r="Q728" i="39"/>
  <c r="Q729" i="39"/>
  <c r="Q730" i="39"/>
  <c r="Q731" i="39"/>
  <c r="Q732" i="39"/>
  <c r="Q733" i="39"/>
  <c r="Q734" i="39"/>
  <c r="Q735" i="39"/>
  <c r="Q736" i="39"/>
  <c r="Q737" i="39"/>
  <c r="Q738" i="39"/>
  <c r="Q739" i="39"/>
  <c r="Q740" i="39"/>
  <c r="Q741" i="39"/>
  <c r="Q742" i="39"/>
  <c r="Q743" i="39"/>
  <c r="Q744" i="39"/>
  <c r="Q745" i="39"/>
  <c r="Q746" i="39"/>
  <c r="Q747" i="39"/>
  <c r="Q748" i="39"/>
  <c r="Q749" i="39"/>
  <c r="Q750" i="39"/>
  <c r="Q751" i="39"/>
  <c r="Q752" i="39"/>
  <c r="Q753" i="39"/>
  <c r="Q754" i="39"/>
  <c r="Q755" i="39"/>
  <c r="Q756" i="39"/>
  <c r="Q757" i="39"/>
  <c r="Q758" i="39"/>
  <c r="Q759" i="39"/>
  <c r="Q760" i="39"/>
  <c r="Q761" i="39"/>
  <c r="Q762" i="39"/>
  <c r="Q763" i="39"/>
  <c r="Q764" i="39"/>
  <c r="Q765" i="39"/>
  <c r="Q766" i="39"/>
  <c r="Q767" i="39"/>
  <c r="Q768" i="39"/>
  <c r="Q769" i="39"/>
  <c r="Q770" i="39"/>
  <c r="Q771" i="39"/>
  <c r="Q772" i="39"/>
  <c r="Q773" i="39"/>
  <c r="Q774" i="39"/>
  <c r="Q775" i="39"/>
  <c r="Q776" i="39"/>
  <c r="Q777" i="39"/>
  <c r="Q778" i="39"/>
  <c r="Q779" i="39"/>
  <c r="Q780" i="39"/>
  <c r="Q781" i="39"/>
  <c r="Q782" i="39"/>
  <c r="Q783" i="39"/>
  <c r="Q784" i="39"/>
  <c r="Q785" i="39"/>
  <c r="Q786" i="39"/>
  <c r="Q787" i="39"/>
  <c r="Q788" i="39"/>
  <c r="Q789" i="39"/>
  <c r="Q790" i="39"/>
  <c r="Q791" i="39"/>
  <c r="Q792" i="39"/>
  <c r="Q793" i="39"/>
  <c r="Q794" i="39"/>
  <c r="Q795" i="39"/>
  <c r="Q796" i="39"/>
  <c r="Q797" i="39"/>
  <c r="Q798" i="39"/>
  <c r="Q799" i="39"/>
  <c r="Q800" i="39"/>
  <c r="Q801" i="39"/>
  <c r="Q802" i="39"/>
  <c r="Q803" i="39"/>
  <c r="Q804" i="39"/>
  <c r="Q805" i="39"/>
  <c r="Q806" i="39"/>
  <c r="Q807" i="39"/>
  <c r="Q808" i="39"/>
  <c r="Q809" i="39"/>
  <c r="Q810" i="39"/>
  <c r="Q811" i="39"/>
  <c r="Q812" i="39"/>
  <c r="Q813" i="39"/>
  <c r="Q814" i="39"/>
  <c r="Q815" i="39"/>
  <c r="Q816" i="39"/>
  <c r="Q817" i="39"/>
  <c r="Q818" i="39"/>
  <c r="Q819" i="39"/>
  <c r="Q820" i="39"/>
  <c r="Q821" i="39"/>
  <c r="Q822" i="39"/>
  <c r="Q823" i="39"/>
  <c r="Q824" i="39"/>
  <c r="Q825" i="39"/>
  <c r="Q826" i="39"/>
  <c r="Q827" i="39"/>
  <c r="Q828" i="39"/>
  <c r="Q829" i="39"/>
  <c r="Q830" i="39"/>
  <c r="Q831" i="39"/>
  <c r="Q832" i="39"/>
  <c r="Q833" i="39"/>
  <c r="Q834" i="39"/>
  <c r="Q835" i="39"/>
  <c r="Q836" i="39"/>
  <c r="Q837" i="39"/>
  <c r="Q838" i="39"/>
  <c r="Q839" i="39"/>
  <c r="Q840" i="39"/>
  <c r="Q841" i="39"/>
  <c r="Q842" i="39"/>
  <c r="Q843" i="39"/>
  <c r="Q844" i="39"/>
  <c r="Q845" i="39"/>
  <c r="Q846" i="39"/>
  <c r="Q847" i="39"/>
  <c r="Q848" i="39"/>
  <c r="Q849" i="39"/>
  <c r="Q850" i="39"/>
  <c r="Q851" i="39"/>
  <c r="Q852" i="39"/>
  <c r="Q853" i="39"/>
  <c r="Q854" i="39"/>
  <c r="Q855" i="39"/>
  <c r="Q856" i="39"/>
  <c r="Q857" i="39"/>
  <c r="Q858" i="39"/>
  <c r="Q859" i="39"/>
  <c r="Q860" i="39"/>
  <c r="Q861" i="39"/>
  <c r="Q862" i="39"/>
  <c r="Q863" i="39"/>
  <c r="Q864" i="39"/>
  <c r="Q865" i="39"/>
  <c r="Q866" i="39"/>
  <c r="Q867" i="39"/>
  <c r="Q868" i="39"/>
  <c r="Q869" i="39"/>
  <c r="Q870" i="39"/>
  <c r="Q871" i="39"/>
  <c r="Q872" i="39"/>
  <c r="Q873" i="39"/>
  <c r="Q874" i="39"/>
  <c r="Q875" i="39"/>
  <c r="Q876" i="39"/>
  <c r="Q877" i="39"/>
  <c r="Q878" i="39"/>
  <c r="Q879" i="39"/>
  <c r="Q880" i="39"/>
  <c r="Q881" i="39"/>
  <c r="Q882" i="39"/>
  <c r="Q883" i="39"/>
  <c r="Q884" i="39"/>
  <c r="Q885" i="39"/>
  <c r="Q886" i="39"/>
  <c r="Q887" i="39"/>
  <c r="Q888" i="39"/>
  <c r="Q889" i="39"/>
  <c r="Q890" i="39"/>
  <c r="Q891" i="39"/>
  <c r="Q892" i="39"/>
  <c r="Q893" i="39"/>
  <c r="Q894" i="39"/>
  <c r="Q895" i="39"/>
  <c r="Q896" i="39"/>
  <c r="Q897" i="39"/>
  <c r="Q898" i="39"/>
  <c r="Q899" i="39"/>
  <c r="Q900" i="39"/>
  <c r="Q901" i="39"/>
  <c r="Q902" i="39"/>
  <c r="Q903" i="39"/>
  <c r="Q904" i="39"/>
  <c r="Q905" i="39"/>
  <c r="Q906" i="39"/>
  <c r="Q907" i="39"/>
  <c r="Q908" i="39"/>
  <c r="Q909" i="39"/>
  <c r="Q910" i="39"/>
  <c r="Q911" i="39"/>
  <c r="Q912" i="39"/>
  <c r="Q913" i="39"/>
  <c r="Q914" i="39"/>
  <c r="Q915" i="39"/>
  <c r="Q916" i="39"/>
  <c r="Q917" i="39"/>
  <c r="Q918" i="39"/>
  <c r="Q919" i="39"/>
  <c r="Q920" i="39"/>
  <c r="Q921" i="39"/>
  <c r="Q922" i="39"/>
  <c r="Q923" i="39"/>
  <c r="Q924" i="39"/>
  <c r="Q925" i="39"/>
  <c r="Q926" i="39"/>
  <c r="Q927" i="39"/>
  <c r="Q928" i="39"/>
  <c r="Q929" i="39"/>
  <c r="Q930" i="39"/>
  <c r="Q931" i="39"/>
  <c r="Q932" i="39"/>
  <c r="Q933" i="39"/>
  <c r="Q934" i="39"/>
  <c r="Q935" i="39"/>
  <c r="Q936" i="39"/>
  <c r="Q937" i="39"/>
  <c r="Q938" i="39"/>
  <c r="Q939" i="39"/>
  <c r="Q940" i="39"/>
  <c r="Q941" i="39"/>
  <c r="Q942" i="39"/>
  <c r="Q943" i="39"/>
  <c r="Q944" i="39"/>
  <c r="Q945" i="39"/>
  <c r="Q946" i="39"/>
  <c r="Q947" i="39"/>
  <c r="Q948" i="39"/>
  <c r="Q949" i="39"/>
  <c r="Q950" i="39"/>
  <c r="Q951" i="39"/>
  <c r="Q952" i="39"/>
  <c r="Q953" i="39"/>
  <c r="Q954" i="39"/>
  <c r="Q955" i="39"/>
  <c r="Q956" i="39"/>
  <c r="Q957" i="39"/>
  <c r="Q958" i="39"/>
  <c r="Q959" i="39"/>
  <c r="Q960" i="39"/>
  <c r="Q961" i="39"/>
  <c r="Q962" i="39"/>
  <c r="Q963" i="39"/>
  <c r="Q964" i="39"/>
  <c r="Q965" i="39"/>
  <c r="Q966" i="39"/>
  <c r="Q967" i="39"/>
  <c r="Q968" i="39"/>
  <c r="Q969" i="39"/>
  <c r="Q970" i="39"/>
  <c r="Q971" i="39"/>
  <c r="Q972" i="39"/>
  <c r="Q973" i="39"/>
  <c r="Q974" i="39"/>
  <c r="Q975" i="39"/>
  <c r="Q976" i="39"/>
  <c r="Q977" i="39"/>
  <c r="Q978" i="39"/>
  <c r="Q979" i="39"/>
  <c r="Q980" i="39"/>
  <c r="Q981" i="39"/>
  <c r="Q982" i="39"/>
  <c r="Q983" i="39"/>
  <c r="Q984" i="39"/>
  <c r="Q985" i="39"/>
  <c r="Q986" i="39"/>
  <c r="Q987" i="39"/>
  <c r="Q988" i="39"/>
  <c r="Q989" i="39"/>
  <c r="Q990" i="39"/>
  <c r="Q991" i="39"/>
  <c r="Q992" i="39"/>
  <c r="Q993" i="39"/>
  <c r="Q994" i="39"/>
  <c r="Q995" i="39"/>
  <c r="Q996" i="39"/>
  <c r="Q997" i="39"/>
  <c r="Q998" i="39"/>
  <c r="Q999" i="39"/>
  <c r="Q1000" i="39"/>
  <c r="Q1001" i="39"/>
  <c r="Q1002" i="39"/>
  <c r="Q1003" i="39"/>
  <c r="Q1004" i="39"/>
  <c r="Q1005" i="39"/>
  <c r="Q1006" i="39"/>
  <c r="Q1007" i="39"/>
  <c r="Q1008" i="39"/>
  <c r="Q1009" i="39"/>
  <c r="Q1010" i="39"/>
  <c r="Q1011" i="39"/>
  <c r="Q1012" i="39"/>
  <c r="Q1013" i="39"/>
  <c r="Q1014" i="39"/>
  <c r="Q1015" i="39"/>
  <c r="Q1016" i="39"/>
  <c r="Q1017" i="39"/>
  <c r="Q1018" i="39"/>
  <c r="Q1019" i="39"/>
  <c r="Q1020" i="39"/>
  <c r="Q1021" i="39"/>
  <c r="Q1022" i="39"/>
  <c r="Q1023" i="39"/>
  <c r="Q1024" i="39"/>
  <c r="Q1025" i="39"/>
  <c r="Q1026" i="39"/>
  <c r="Q1027" i="39"/>
  <c r="Q1028" i="39"/>
  <c r="Q1029" i="39"/>
  <c r="Q1030" i="39"/>
  <c r="Q1031" i="39"/>
  <c r="Q1032" i="39"/>
  <c r="Q1033" i="39"/>
  <c r="Q1034" i="39"/>
  <c r="Q1035" i="39"/>
  <c r="Q1036" i="39"/>
  <c r="Q1037" i="39"/>
  <c r="Q1038" i="39"/>
  <c r="Q1039" i="39"/>
  <c r="Q1040" i="39"/>
  <c r="Q1041" i="39"/>
  <c r="Q1042" i="39"/>
  <c r="Q1043" i="39"/>
  <c r="Q1044" i="39"/>
  <c r="Q1045" i="39"/>
  <c r="Q1046" i="39"/>
  <c r="Q1047" i="39"/>
  <c r="Q1048" i="39"/>
  <c r="Q1049" i="39"/>
  <c r="Q1050" i="39"/>
  <c r="Q1051" i="39"/>
  <c r="Q1052" i="39"/>
  <c r="Q1053" i="39"/>
  <c r="Q1054" i="39"/>
  <c r="Q1055" i="39"/>
  <c r="Q1056" i="39"/>
  <c r="Q1057" i="39"/>
  <c r="Q1058" i="39"/>
  <c r="Q1059" i="39"/>
  <c r="Q1060" i="39"/>
  <c r="Q1061" i="39"/>
  <c r="Q1062" i="39"/>
  <c r="Q1063" i="39"/>
  <c r="Q1064" i="39"/>
  <c r="Q1065" i="39"/>
  <c r="Q1066" i="39"/>
  <c r="Q1067" i="39"/>
  <c r="Q1068" i="39"/>
  <c r="Q1069" i="39"/>
  <c r="Q1070" i="39"/>
  <c r="Q1071" i="39"/>
  <c r="Q1072" i="39"/>
  <c r="Q1073" i="39"/>
  <c r="Q1074" i="39"/>
  <c r="Q1075" i="39"/>
  <c r="Q1076" i="39"/>
  <c r="Q1077" i="39"/>
  <c r="Q1078" i="39"/>
  <c r="Q1079" i="39"/>
  <c r="Q1080" i="39"/>
  <c r="Q1081" i="39"/>
  <c r="Q1082" i="39"/>
  <c r="Q1083" i="39"/>
  <c r="Q1084" i="39"/>
  <c r="Q1085" i="39"/>
  <c r="Q1086" i="39"/>
  <c r="Q1087" i="39"/>
  <c r="Q1088" i="39"/>
  <c r="Q1089" i="39"/>
  <c r="Q1090" i="39"/>
  <c r="Q1091" i="39"/>
  <c r="Q1092" i="39"/>
  <c r="Q1093" i="39"/>
  <c r="Q1094" i="39"/>
  <c r="Q1095" i="39"/>
  <c r="Q1096" i="39"/>
  <c r="Q1097" i="39"/>
  <c r="Q1098" i="39"/>
  <c r="Q1099" i="39"/>
  <c r="Q1100" i="39"/>
  <c r="Q1101" i="39"/>
  <c r="Q1102" i="39"/>
  <c r="Q1103" i="39"/>
  <c r="Q1104" i="39"/>
  <c r="Q1105" i="39"/>
  <c r="Q1106" i="39"/>
  <c r="Q1107" i="39"/>
  <c r="Q1108" i="39"/>
  <c r="Q1109" i="39"/>
  <c r="Q1110" i="39"/>
  <c r="Q1111" i="39"/>
  <c r="Q1112" i="39"/>
  <c r="Q1113" i="39"/>
  <c r="Q1114" i="39"/>
  <c r="Q1115" i="39"/>
  <c r="Q1116" i="39"/>
  <c r="Q1117" i="39"/>
  <c r="Q1118" i="39"/>
  <c r="Q1119" i="39"/>
  <c r="Q1120" i="39"/>
  <c r="Q1121" i="39"/>
  <c r="Q1122" i="39"/>
  <c r="Q1123" i="39"/>
  <c r="Q1124" i="39"/>
  <c r="Q1125" i="39"/>
  <c r="Q1126" i="39"/>
  <c r="Q1127" i="39"/>
  <c r="Q1128" i="39"/>
  <c r="Q1129" i="39"/>
  <c r="Q1130" i="39"/>
  <c r="Q1131" i="39"/>
  <c r="Q1132" i="39"/>
  <c r="Q1133" i="39"/>
  <c r="Q1134" i="39"/>
  <c r="Q1135" i="39"/>
  <c r="Q1136" i="39"/>
  <c r="Q1137" i="39"/>
  <c r="Q1138" i="39"/>
  <c r="Q1139" i="39"/>
  <c r="Q1140" i="39"/>
  <c r="Q1141" i="39"/>
  <c r="Q1142" i="39"/>
  <c r="Q1143" i="39"/>
  <c r="Q1144" i="39"/>
  <c r="Q1145" i="39"/>
  <c r="Q1146" i="39"/>
  <c r="Q1147" i="39"/>
  <c r="Q1148" i="39"/>
  <c r="Q1149" i="39"/>
  <c r="Q1150" i="39"/>
  <c r="Q1151" i="39"/>
  <c r="Q1152" i="39"/>
  <c r="Q1153" i="39"/>
  <c r="Q1154" i="39"/>
  <c r="Q1155" i="39"/>
  <c r="Q1156" i="39"/>
  <c r="Q1157" i="39"/>
  <c r="Q1158" i="39"/>
  <c r="Q1159" i="39"/>
  <c r="Q1160" i="39"/>
  <c r="Q1161" i="39"/>
  <c r="Q1162" i="39"/>
  <c r="Q1163" i="39"/>
  <c r="Q1164" i="39"/>
  <c r="Q1165" i="39"/>
  <c r="Q1166" i="39"/>
  <c r="Q1167" i="39"/>
  <c r="Q1168" i="39"/>
  <c r="Q1169" i="39"/>
  <c r="Q1170" i="39"/>
  <c r="Q1171" i="39"/>
  <c r="Q1172" i="39"/>
  <c r="Q1173" i="39"/>
  <c r="Q1174" i="39"/>
  <c r="Q1175" i="39"/>
  <c r="Q1176" i="39"/>
  <c r="Q1177" i="39"/>
  <c r="Q1178" i="39"/>
  <c r="Q1179" i="39"/>
  <c r="Q1180" i="39"/>
  <c r="Q1181" i="39"/>
  <c r="Q1182" i="39"/>
  <c r="Q1183" i="39"/>
  <c r="Q1184" i="39"/>
  <c r="Q1185" i="39"/>
  <c r="Q1186" i="39"/>
  <c r="Q1187" i="39"/>
  <c r="Q1188" i="39"/>
  <c r="Q1189" i="39"/>
  <c r="Q1190" i="39"/>
  <c r="Q1191" i="39"/>
  <c r="Q1192" i="39"/>
  <c r="Q1193" i="39"/>
  <c r="Q1194" i="39"/>
  <c r="Q1195" i="39"/>
  <c r="Q1196" i="39"/>
  <c r="Q1197" i="39"/>
  <c r="Q1198" i="39"/>
  <c r="Q1199" i="39"/>
  <c r="Q1200" i="39"/>
  <c r="Q1201" i="39"/>
  <c r="Q1202" i="39"/>
  <c r="Q1203" i="39"/>
  <c r="Q1204" i="39"/>
  <c r="Q1205" i="39"/>
  <c r="Q1206" i="39"/>
  <c r="Q1207" i="39"/>
  <c r="Q1208" i="39"/>
  <c r="Q1209" i="39"/>
  <c r="Q1210" i="39"/>
  <c r="Q1211" i="39"/>
  <c r="Q1212" i="39"/>
  <c r="Q1213" i="39"/>
  <c r="Q1214" i="39"/>
  <c r="Q1215" i="39"/>
  <c r="Q1216" i="39"/>
  <c r="Q1217" i="39"/>
  <c r="Q1218" i="39"/>
  <c r="Q1219" i="39"/>
  <c r="Q1220" i="39"/>
  <c r="Q1221" i="39"/>
  <c r="Q1222" i="39"/>
  <c r="Q1223" i="39"/>
  <c r="Q1224" i="39"/>
  <c r="Q1225" i="39"/>
  <c r="Q1226" i="39"/>
  <c r="Q1227" i="39"/>
  <c r="Q1228" i="39"/>
  <c r="Q1229" i="39"/>
  <c r="Q1230" i="39"/>
  <c r="Q1231" i="39"/>
  <c r="Q1232" i="39"/>
  <c r="Q1233" i="39"/>
  <c r="Q1234" i="39"/>
  <c r="Q1235" i="39"/>
  <c r="Q1236" i="39"/>
  <c r="Q1237" i="39"/>
  <c r="Q1238" i="39"/>
  <c r="Q1239" i="39"/>
  <c r="Q1240" i="39"/>
  <c r="Q1241" i="39"/>
  <c r="Q1242" i="39"/>
  <c r="Q1243" i="39"/>
  <c r="Q1244" i="39"/>
  <c r="Q1245" i="39"/>
  <c r="Q1246" i="39"/>
  <c r="Q1247" i="39"/>
  <c r="Q1248" i="39"/>
  <c r="Q1249" i="39"/>
  <c r="Q1250" i="39"/>
  <c r="Q1251" i="39"/>
  <c r="Q1252" i="39"/>
  <c r="Q1253" i="39"/>
  <c r="Q1254" i="39"/>
  <c r="Q1255" i="39"/>
  <c r="Q1256" i="39"/>
  <c r="Q1257" i="39"/>
  <c r="Q1258" i="39"/>
  <c r="Q1259" i="39"/>
  <c r="Q1260" i="39"/>
  <c r="Q1261" i="39"/>
  <c r="Q1262" i="39"/>
  <c r="Q1263" i="39"/>
  <c r="Q1264" i="39"/>
  <c r="Q1265" i="39"/>
  <c r="Q1266" i="39"/>
  <c r="Q1267" i="39"/>
  <c r="Q1268" i="39"/>
  <c r="Q1269" i="39"/>
  <c r="Q1270" i="39"/>
  <c r="Q1271" i="39"/>
  <c r="Q1272" i="39"/>
  <c r="Q1273" i="39"/>
  <c r="Q1274" i="39"/>
  <c r="Q1275" i="39"/>
  <c r="Q1276" i="39"/>
  <c r="Q1277" i="39"/>
  <c r="Q1278" i="39"/>
  <c r="Q1279" i="39"/>
  <c r="Q1280" i="39"/>
  <c r="Q1281" i="39"/>
  <c r="Q1282" i="39"/>
  <c r="Q1283" i="39"/>
  <c r="Q1284" i="39"/>
  <c r="Q1285" i="39"/>
  <c r="Q1286" i="39"/>
  <c r="Q1287" i="39"/>
  <c r="Q1288" i="39"/>
  <c r="Q1289" i="39"/>
  <c r="Q1290" i="39"/>
  <c r="Q1291" i="39"/>
  <c r="Q1292" i="39"/>
  <c r="Q1293" i="39"/>
  <c r="Q1294" i="39"/>
  <c r="Q1295" i="39"/>
  <c r="Q1296" i="39"/>
  <c r="Q1297" i="39"/>
  <c r="Q1298" i="39"/>
  <c r="Q1299" i="39"/>
  <c r="Q1300" i="39"/>
  <c r="Q1301" i="39"/>
  <c r="Q1302" i="39"/>
  <c r="Q1303" i="39"/>
  <c r="Q1304" i="39"/>
  <c r="Q1305" i="39"/>
  <c r="Q1306" i="39"/>
  <c r="Q1307" i="39"/>
  <c r="Q1308" i="39"/>
  <c r="Q1309" i="39"/>
  <c r="Q1310" i="39"/>
  <c r="Q1311" i="39"/>
  <c r="Q1312" i="39"/>
  <c r="Q1313" i="39"/>
  <c r="Q1314" i="39"/>
  <c r="Q1315" i="39"/>
  <c r="Q1316" i="39"/>
  <c r="Q1317" i="39"/>
  <c r="Q1318" i="39"/>
  <c r="Q1319" i="39"/>
  <c r="Q1320" i="39"/>
  <c r="Q1321" i="39"/>
  <c r="Q1322" i="39"/>
  <c r="Q1323" i="39"/>
  <c r="Q1324" i="39"/>
  <c r="Q1325" i="39"/>
  <c r="Q1326" i="39"/>
  <c r="Q1327" i="39"/>
  <c r="Q1328" i="39"/>
  <c r="Q1329" i="39"/>
  <c r="Q1330" i="39"/>
  <c r="Q1331" i="39"/>
  <c r="Q1332" i="39"/>
  <c r="Q1333" i="39"/>
  <c r="Q1334" i="39"/>
  <c r="Q1335" i="39"/>
  <c r="Q1336" i="39"/>
  <c r="Q1337" i="39"/>
  <c r="Q1338" i="39"/>
  <c r="Q1339" i="39"/>
  <c r="Q1340" i="39"/>
  <c r="Q1341" i="39"/>
  <c r="Q1342" i="39"/>
  <c r="Q1343" i="39"/>
  <c r="Q1344" i="39"/>
  <c r="Q1345" i="39"/>
  <c r="Q1346" i="39"/>
  <c r="Q1347" i="39"/>
  <c r="Q1348" i="39"/>
  <c r="Q1349" i="39"/>
  <c r="Q1350" i="39"/>
  <c r="Q1351" i="39"/>
  <c r="Q1352" i="39"/>
  <c r="Q1353" i="39"/>
  <c r="Q1354" i="39"/>
  <c r="Q1355" i="39"/>
  <c r="Q1356" i="39"/>
  <c r="Q1357" i="39"/>
  <c r="Q1358" i="39"/>
  <c r="Q1359" i="39"/>
  <c r="Q1360" i="39"/>
  <c r="Q1361" i="39"/>
  <c r="Q1362" i="39"/>
  <c r="Q1363" i="39"/>
  <c r="Q1364" i="39"/>
  <c r="Q1365" i="39"/>
  <c r="Q1366" i="39"/>
  <c r="Q1367" i="39"/>
  <c r="Q1368" i="39"/>
  <c r="Q1369" i="39"/>
  <c r="Q1370" i="39"/>
  <c r="Q1371" i="39"/>
  <c r="Q1372" i="39"/>
  <c r="Q1373" i="39"/>
  <c r="Q1374" i="39"/>
  <c r="Q1375" i="39"/>
  <c r="Q1376" i="39"/>
  <c r="Q1377" i="39"/>
  <c r="Q1378" i="39"/>
  <c r="Q1379" i="39"/>
  <c r="Q1380" i="39"/>
  <c r="Q1381" i="39"/>
  <c r="Q1382" i="39"/>
  <c r="Q1383" i="39"/>
  <c r="Q1384" i="39"/>
  <c r="Q1385" i="39"/>
  <c r="Q1386" i="39"/>
  <c r="Q1387" i="39"/>
  <c r="Q1388" i="39"/>
  <c r="Q1389" i="39"/>
  <c r="Q1390" i="39"/>
  <c r="Q1391" i="39"/>
  <c r="Q1392" i="39"/>
  <c r="Q1393" i="39"/>
  <c r="Q1394" i="39"/>
  <c r="Q1395" i="39"/>
  <c r="Q1396" i="39"/>
  <c r="Q1397" i="39"/>
  <c r="Q1398" i="39"/>
  <c r="Q1399" i="39"/>
  <c r="Q1400" i="39"/>
  <c r="Q1401" i="39"/>
  <c r="Q1402" i="39"/>
  <c r="Q1403" i="39"/>
  <c r="Q1404" i="39"/>
  <c r="Q1405" i="39"/>
  <c r="Q1406" i="39"/>
  <c r="Q1407" i="39"/>
  <c r="Q1408" i="39"/>
  <c r="Q1409" i="39"/>
  <c r="Q1410" i="39"/>
  <c r="Q1411" i="39"/>
  <c r="Q1412" i="39"/>
  <c r="Q1413" i="39"/>
  <c r="Q1414" i="39"/>
  <c r="Q1415" i="39"/>
  <c r="Q1416" i="39"/>
  <c r="Q1417" i="39"/>
  <c r="Q1418" i="39"/>
  <c r="Q1419" i="39"/>
  <c r="Q1420" i="39"/>
  <c r="Q1421" i="39"/>
  <c r="Q1422" i="39"/>
  <c r="Q1423" i="39"/>
  <c r="Q1424" i="39"/>
  <c r="Q1425" i="39"/>
  <c r="Q1426" i="39"/>
  <c r="Q1427" i="39"/>
  <c r="Q1428" i="39"/>
  <c r="Q1429" i="39"/>
  <c r="Q1430" i="39"/>
  <c r="Q1431" i="39"/>
  <c r="Q1432" i="39"/>
  <c r="Q1433" i="39"/>
  <c r="Q1434" i="39"/>
  <c r="Q1435" i="39"/>
  <c r="Q1436" i="39"/>
  <c r="Q1437" i="39"/>
  <c r="Q1438" i="39"/>
  <c r="Q1439" i="39"/>
  <c r="Q1440" i="39"/>
  <c r="Q1441" i="39"/>
  <c r="Q1442" i="39"/>
  <c r="Q1443" i="39"/>
  <c r="Q1444" i="39"/>
  <c r="Q1445" i="39"/>
  <c r="Q1446" i="39"/>
  <c r="Q1447" i="39"/>
  <c r="Q1448" i="39"/>
  <c r="Q1449" i="39"/>
  <c r="Q1450" i="39"/>
  <c r="Q1451" i="39"/>
  <c r="Q1452" i="39"/>
  <c r="Q1453" i="39"/>
  <c r="Q1454" i="39"/>
  <c r="Q1455" i="39"/>
  <c r="Q1456" i="39"/>
  <c r="Q1457" i="39"/>
  <c r="Q1458" i="39"/>
  <c r="Q1459" i="39"/>
  <c r="Q1460" i="39"/>
  <c r="Q1461" i="39"/>
  <c r="Q1462" i="39"/>
  <c r="Q1463" i="39"/>
  <c r="Q1464" i="39"/>
  <c r="Q1465" i="39"/>
  <c r="Q1466" i="39"/>
  <c r="Q1467" i="39"/>
  <c r="Q1468" i="39"/>
  <c r="Q1469" i="39"/>
  <c r="Q1470" i="39"/>
  <c r="Q1471" i="39"/>
  <c r="Q1472" i="39"/>
  <c r="Q1473" i="39"/>
  <c r="Q1474" i="39"/>
  <c r="Q1475" i="39"/>
  <c r="Q1476" i="39"/>
  <c r="Q1477" i="39"/>
  <c r="Q1478" i="39"/>
  <c r="Q1479" i="39"/>
  <c r="Q1480" i="39"/>
  <c r="Q1481" i="39"/>
  <c r="Q1482" i="39"/>
  <c r="Q1483" i="39"/>
  <c r="Q1484" i="39"/>
  <c r="Q1485" i="39"/>
  <c r="Q1486" i="39"/>
  <c r="Q1487" i="39"/>
  <c r="Q1488" i="39"/>
  <c r="Q1489" i="39"/>
  <c r="Q1490" i="39"/>
  <c r="Q1491" i="39"/>
  <c r="Q1492" i="39"/>
  <c r="Q1493" i="39"/>
  <c r="Q1494" i="39"/>
  <c r="Q1495" i="39"/>
  <c r="Q1496" i="39"/>
  <c r="Q1497" i="39"/>
  <c r="Q1498" i="39"/>
  <c r="Q1499" i="39"/>
  <c r="Q1500" i="39"/>
  <c r="Q1501" i="39"/>
  <c r="Q1502" i="39"/>
  <c r="Q1503" i="39"/>
  <c r="Q1504" i="39"/>
  <c r="Q1505" i="39"/>
  <c r="Q1506" i="39"/>
  <c r="Q1507" i="39"/>
  <c r="Q1508" i="39"/>
  <c r="Q1509" i="39"/>
  <c r="Q1510" i="39"/>
  <c r="Q1511" i="39"/>
  <c r="Q1512" i="39"/>
  <c r="Q1513" i="39"/>
  <c r="Q1514" i="39"/>
  <c r="Q1515" i="39"/>
  <c r="Q1516" i="39"/>
  <c r="Q1517" i="39"/>
  <c r="Q1518" i="39"/>
  <c r="Q1519" i="39"/>
  <c r="Q1520" i="39"/>
  <c r="Q1521" i="39"/>
  <c r="Q1522" i="39"/>
  <c r="Q1523" i="39"/>
  <c r="Q1524" i="39"/>
  <c r="Q1525" i="39"/>
  <c r="Q1526" i="39"/>
  <c r="Q1527" i="39"/>
  <c r="Q1528" i="39"/>
  <c r="Q1529" i="39"/>
  <c r="Q1530" i="39"/>
  <c r="Q1531" i="39"/>
  <c r="Q1532" i="39"/>
  <c r="Q1533" i="39"/>
  <c r="Q1534" i="39"/>
  <c r="Q1535" i="39"/>
  <c r="Q1536" i="39"/>
  <c r="Q1537" i="39"/>
  <c r="Q1538" i="39"/>
  <c r="Q1539" i="39"/>
  <c r="Q1540" i="39"/>
  <c r="Q1541" i="39"/>
  <c r="Q1542" i="39"/>
  <c r="Q1543" i="39"/>
  <c r="Q1544" i="39"/>
  <c r="Q1545" i="39"/>
  <c r="Q1546" i="39"/>
  <c r="Q1547" i="39"/>
  <c r="Q1548" i="39"/>
  <c r="Q1549" i="39"/>
  <c r="Q1550" i="39"/>
  <c r="Q1551" i="39"/>
  <c r="Q1552" i="39"/>
  <c r="Q1553" i="39"/>
  <c r="Q1554" i="39"/>
  <c r="Q1555" i="39"/>
  <c r="Q1556" i="39"/>
  <c r="Q1557" i="39"/>
  <c r="Q1558" i="39"/>
  <c r="Q1559" i="39"/>
  <c r="Q1560" i="39"/>
  <c r="Q1561" i="39"/>
  <c r="Q1562" i="39"/>
  <c r="Q1563" i="39"/>
  <c r="Q1564" i="39"/>
  <c r="Q1565" i="39"/>
  <c r="Q1566" i="39"/>
  <c r="Q1567" i="39"/>
  <c r="Q1568" i="39"/>
  <c r="Q1569" i="39"/>
  <c r="Q1570" i="39"/>
  <c r="Q1571" i="39"/>
  <c r="Q1572" i="39"/>
  <c r="Q1573" i="39"/>
  <c r="Q1574" i="39"/>
  <c r="Q1575" i="39"/>
  <c r="Q1576" i="39"/>
  <c r="Q1577" i="39"/>
  <c r="Q1578" i="39"/>
  <c r="Q1579" i="39"/>
  <c r="Q1580" i="39"/>
  <c r="Q1581" i="39"/>
  <c r="Q1582" i="39"/>
  <c r="Q1583" i="39"/>
  <c r="Q1584" i="39"/>
  <c r="Q1585" i="39"/>
  <c r="Q1586" i="39"/>
  <c r="Q1587" i="39"/>
  <c r="Q1588" i="39"/>
  <c r="Q1589" i="39"/>
  <c r="Q1590" i="39"/>
  <c r="Q1591" i="39"/>
  <c r="Q1592" i="39"/>
  <c r="Q1593" i="39"/>
  <c r="Q1594" i="39"/>
  <c r="Q1595" i="39"/>
  <c r="Q1596" i="39"/>
  <c r="Q1597" i="39"/>
  <c r="Q1598" i="39"/>
  <c r="Q1599" i="39"/>
  <c r="Q1600" i="39"/>
  <c r="Q1601" i="39"/>
  <c r="Q1602" i="39"/>
  <c r="Q1603" i="39"/>
  <c r="Q1604" i="39"/>
  <c r="Q1605" i="39"/>
  <c r="Q1606" i="39"/>
  <c r="Q1607" i="39"/>
  <c r="Q1608" i="39"/>
  <c r="Q1609" i="39"/>
  <c r="Q1610" i="39"/>
  <c r="Q1611" i="39"/>
  <c r="Q1612" i="39"/>
  <c r="Q1613" i="39"/>
  <c r="Q1614" i="39"/>
  <c r="Q1615" i="39"/>
  <c r="Q1616" i="39"/>
  <c r="Q1617" i="39"/>
  <c r="Q1618" i="39"/>
  <c r="Q1619" i="39"/>
  <c r="Q1620" i="39"/>
  <c r="Q1621" i="39"/>
  <c r="Q1622" i="39"/>
  <c r="Q1623" i="39"/>
  <c r="Q1624" i="39"/>
  <c r="Q1625" i="39"/>
  <c r="Q1626" i="39"/>
  <c r="Q1627" i="39"/>
  <c r="Q1628" i="39"/>
  <c r="Q1629" i="39"/>
  <c r="Q1630" i="39"/>
  <c r="Q1631" i="39"/>
  <c r="Q1632" i="39"/>
  <c r="Q1633" i="39"/>
  <c r="Q1634" i="39"/>
  <c r="Q1635" i="39"/>
  <c r="Q1636" i="39"/>
  <c r="Q1637" i="39"/>
  <c r="Q1638" i="39"/>
  <c r="Q1639" i="39"/>
  <c r="Q1640" i="39"/>
  <c r="Q1641" i="39"/>
  <c r="Q1642" i="39"/>
  <c r="Q1643" i="39"/>
  <c r="Q1644" i="39"/>
  <c r="Q1645" i="39"/>
  <c r="Q1646" i="39"/>
  <c r="Q1647" i="39"/>
  <c r="Q1648" i="39"/>
  <c r="Q1649" i="39"/>
  <c r="Q1650" i="39"/>
  <c r="Q1651" i="39"/>
  <c r="Q1652" i="39"/>
  <c r="Q1653" i="39"/>
  <c r="Q1654" i="39"/>
  <c r="Q1655" i="39"/>
  <c r="Q1656" i="39"/>
  <c r="Q1657" i="39"/>
  <c r="Q1658" i="39"/>
  <c r="Q1659" i="39"/>
  <c r="Q1660" i="39"/>
  <c r="Q1661" i="39"/>
  <c r="Q1662" i="39"/>
  <c r="Q1663" i="39"/>
  <c r="Q1664" i="39"/>
  <c r="Q1665" i="39"/>
  <c r="Q1666" i="39"/>
  <c r="Q1667" i="39"/>
  <c r="Q1668" i="39"/>
  <c r="Q1669" i="39"/>
  <c r="Q1670" i="39"/>
  <c r="Q1671" i="39"/>
  <c r="Q1672" i="39"/>
  <c r="Q1673" i="39"/>
  <c r="Q1674" i="39"/>
  <c r="Q1675" i="39"/>
  <c r="Q1676" i="39"/>
  <c r="Q1677" i="39"/>
  <c r="Q1678" i="39"/>
  <c r="Q1679" i="39"/>
  <c r="Q1680" i="39"/>
  <c r="Q1681" i="39"/>
  <c r="Q1682" i="39"/>
  <c r="Q1683" i="39"/>
  <c r="Q1684" i="39"/>
  <c r="Q1685" i="39"/>
  <c r="Q1686" i="39"/>
  <c r="Q1687" i="39"/>
  <c r="Q1688" i="39"/>
  <c r="Q1689" i="39"/>
  <c r="Q1690" i="39"/>
  <c r="Q1691" i="39"/>
  <c r="Q1692" i="39"/>
  <c r="Q1693" i="39"/>
  <c r="Q1694" i="39"/>
  <c r="Q1695" i="39"/>
  <c r="Q1696" i="39"/>
  <c r="Q1697" i="39"/>
  <c r="Q1698" i="39"/>
  <c r="Q1699" i="39"/>
  <c r="Q1700" i="39"/>
  <c r="Q1701" i="39"/>
  <c r="Q1702" i="39"/>
  <c r="Q1703" i="39"/>
  <c r="Q1704" i="39"/>
  <c r="Q1705" i="39"/>
  <c r="Q1706" i="39"/>
  <c r="Q1707" i="39"/>
  <c r="Q1708" i="39"/>
  <c r="Q1709" i="39"/>
  <c r="Q1710" i="39"/>
  <c r="Q1711" i="39"/>
  <c r="Q1712" i="39"/>
  <c r="Q1713" i="39"/>
  <c r="Q1714" i="39"/>
  <c r="Q1715" i="39"/>
  <c r="Q1716" i="39"/>
  <c r="Q1717" i="39"/>
  <c r="Q1718" i="39"/>
  <c r="Q1719" i="39"/>
  <c r="Q1720" i="39"/>
  <c r="Q1721" i="39"/>
  <c r="Q1722" i="39"/>
  <c r="Q1723" i="39"/>
  <c r="Q1724" i="39"/>
  <c r="Q1725" i="39"/>
  <c r="Q1726" i="39"/>
  <c r="Q1727" i="39"/>
  <c r="Q1728" i="39"/>
  <c r="Q1729" i="39"/>
  <c r="Q1730" i="39"/>
  <c r="Q1731" i="39"/>
  <c r="Q1732" i="39"/>
  <c r="Q1733" i="39"/>
  <c r="Q1734" i="39"/>
  <c r="Q1735" i="39"/>
  <c r="Q1736" i="39"/>
  <c r="Q1737" i="39"/>
  <c r="Q1738" i="39"/>
  <c r="Q1739" i="39"/>
  <c r="Q1740" i="39"/>
  <c r="Q1741" i="39"/>
  <c r="Q1742" i="39"/>
  <c r="Q1743" i="39"/>
  <c r="Q1744" i="39"/>
  <c r="Q1745" i="39"/>
  <c r="Q1746" i="39"/>
  <c r="Q1747" i="39"/>
  <c r="Q1748" i="39"/>
  <c r="Q1749" i="39"/>
  <c r="Q1750" i="39"/>
  <c r="Q1751" i="39"/>
  <c r="Q1752" i="39"/>
  <c r="Q1753" i="39"/>
  <c r="Q1754" i="39"/>
  <c r="Q1755" i="39"/>
  <c r="Q1756" i="39"/>
  <c r="Q1757" i="39"/>
  <c r="Q1758" i="39"/>
  <c r="Q1759" i="39"/>
  <c r="Q1760" i="39"/>
  <c r="Q1761" i="39"/>
  <c r="Q1762" i="39"/>
  <c r="Q1763" i="39"/>
  <c r="Q1764" i="39"/>
  <c r="Q1765" i="39"/>
  <c r="Q1766" i="39"/>
  <c r="Q1767" i="39"/>
  <c r="Q1768" i="39"/>
  <c r="Q1769" i="39"/>
  <c r="Q1770" i="39"/>
  <c r="Q1771" i="39"/>
  <c r="Q1772" i="39"/>
  <c r="Q1773" i="39"/>
  <c r="Q1774" i="39"/>
  <c r="Q1775" i="39"/>
  <c r="Q1776" i="39"/>
  <c r="Q1777" i="39"/>
  <c r="Q1778" i="39"/>
  <c r="Q1779" i="39"/>
  <c r="Q1780" i="39"/>
  <c r="Q1781" i="39"/>
  <c r="Q1782" i="39"/>
  <c r="Q1783" i="39"/>
  <c r="Q1784" i="39"/>
  <c r="P3" i="39"/>
  <c r="P4" i="39"/>
  <c r="P5" i="39"/>
  <c r="P6" i="39"/>
  <c r="P7" i="39"/>
  <c r="P8" i="39"/>
  <c r="P9" i="39"/>
  <c r="P10" i="39"/>
  <c r="P11" i="39"/>
  <c r="P12" i="39"/>
  <c r="P13" i="39"/>
  <c r="P14" i="39"/>
  <c r="P15" i="39"/>
  <c r="P16" i="39"/>
  <c r="P17" i="39"/>
  <c r="P18" i="39"/>
  <c r="P19" i="39"/>
  <c r="P20" i="39"/>
  <c r="P21" i="39"/>
  <c r="P22" i="39"/>
  <c r="P23" i="39"/>
  <c r="P24" i="39"/>
  <c r="P25" i="39"/>
  <c r="P26" i="39"/>
  <c r="P27" i="39"/>
  <c r="P28" i="39"/>
  <c r="P29" i="39"/>
  <c r="P30" i="39"/>
  <c r="P31" i="39"/>
  <c r="P32" i="39"/>
  <c r="P33" i="39"/>
  <c r="P34" i="39"/>
  <c r="P35" i="39"/>
  <c r="P36" i="39"/>
  <c r="P37" i="39"/>
  <c r="P38" i="39"/>
  <c r="P39" i="39"/>
  <c r="P40" i="39"/>
  <c r="P41" i="39"/>
  <c r="P42" i="39"/>
  <c r="P43" i="39"/>
  <c r="P44" i="39"/>
  <c r="P45" i="39"/>
  <c r="P46" i="39"/>
  <c r="P47" i="39"/>
  <c r="P48" i="39"/>
  <c r="P49" i="39"/>
  <c r="P50" i="39"/>
  <c r="P51" i="39"/>
  <c r="P52" i="39"/>
  <c r="P53" i="39"/>
  <c r="P54" i="39"/>
  <c r="P55" i="39"/>
  <c r="P56" i="39"/>
  <c r="P57" i="39"/>
  <c r="P58" i="39"/>
  <c r="P59" i="39"/>
  <c r="P60" i="39"/>
  <c r="P61" i="39"/>
  <c r="P62" i="39"/>
  <c r="P63" i="39"/>
  <c r="P64" i="39"/>
  <c r="P65" i="39"/>
  <c r="P66" i="39"/>
  <c r="P67" i="39"/>
  <c r="P68" i="39"/>
  <c r="P69" i="39"/>
  <c r="P70" i="39"/>
  <c r="P71" i="39"/>
  <c r="P72" i="39"/>
  <c r="P73" i="39"/>
  <c r="P74" i="39"/>
  <c r="P75" i="39"/>
  <c r="P76" i="39"/>
  <c r="P77" i="39"/>
  <c r="P78" i="39"/>
  <c r="P79" i="39"/>
  <c r="P80" i="39"/>
  <c r="P81" i="39"/>
  <c r="P82" i="39"/>
  <c r="P83" i="39"/>
  <c r="P84" i="39"/>
  <c r="P85" i="39"/>
  <c r="P86" i="39"/>
  <c r="P87" i="39"/>
  <c r="P88" i="39"/>
  <c r="P89" i="39"/>
  <c r="P90" i="39"/>
  <c r="P91" i="39"/>
  <c r="P92" i="39"/>
  <c r="P93" i="39"/>
  <c r="P94" i="39"/>
  <c r="P95" i="39"/>
  <c r="P96" i="39"/>
  <c r="P97" i="39"/>
  <c r="P98" i="39"/>
  <c r="P99" i="39"/>
  <c r="P100" i="39"/>
  <c r="P101" i="39"/>
  <c r="P102" i="39"/>
  <c r="P103" i="39"/>
  <c r="P104" i="39"/>
  <c r="P105" i="39"/>
  <c r="P106" i="39"/>
  <c r="P107" i="39"/>
  <c r="P108" i="39"/>
  <c r="P109" i="39"/>
  <c r="P110" i="39"/>
  <c r="P111" i="39"/>
  <c r="P112" i="39"/>
  <c r="P113" i="39"/>
  <c r="P114" i="39"/>
  <c r="P115" i="39"/>
  <c r="P116" i="39"/>
  <c r="P117" i="39"/>
  <c r="P118" i="39"/>
  <c r="P119" i="39"/>
  <c r="P120" i="39"/>
  <c r="P121" i="39"/>
  <c r="P122" i="39"/>
  <c r="P123" i="39"/>
  <c r="P124" i="39"/>
  <c r="P125" i="39"/>
  <c r="P126" i="39"/>
  <c r="P127" i="39"/>
  <c r="P128" i="39"/>
  <c r="P129" i="39"/>
  <c r="P130" i="39"/>
  <c r="P131" i="39"/>
  <c r="P132" i="39"/>
  <c r="P133" i="39"/>
  <c r="P134" i="39"/>
  <c r="P135" i="39"/>
  <c r="P136" i="39"/>
  <c r="P137" i="39"/>
  <c r="P138" i="39"/>
  <c r="P139" i="39"/>
  <c r="P140" i="39"/>
  <c r="P141" i="39"/>
  <c r="P142" i="39"/>
  <c r="P143" i="39"/>
  <c r="P144" i="39"/>
  <c r="P145" i="39"/>
  <c r="P146" i="39"/>
  <c r="P147" i="39"/>
  <c r="P148" i="39"/>
  <c r="P149" i="39"/>
  <c r="P150" i="39"/>
  <c r="P151" i="39"/>
  <c r="P152" i="39"/>
  <c r="P153" i="39"/>
  <c r="P154" i="39"/>
  <c r="P155" i="39"/>
  <c r="P156" i="39"/>
  <c r="P157" i="39"/>
  <c r="P158" i="39"/>
  <c r="P159" i="39"/>
  <c r="P160" i="39"/>
  <c r="P161" i="39"/>
  <c r="P162" i="39"/>
  <c r="P163" i="39"/>
  <c r="P164" i="39"/>
  <c r="P165" i="39"/>
  <c r="P166" i="39"/>
  <c r="P167" i="39"/>
  <c r="P168" i="39"/>
  <c r="P169" i="39"/>
  <c r="P170" i="39"/>
  <c r="P171" i="39"/>
  <c r="P172" i="39"/>
  <c r="P173" i="39"/>
  <c r="P174" i="39"/>
  <c r="P175" i="39"/>
  <c r="P176" i="39"/>
  <c r="P177" i="39"/>
  <c r="P178" i="39"/>
  <c r="P179" i="39"/>
  <c r="P180" i="39"/>
  <c r="P181" i="39"/>
  <c r="P182" i="39"/>
  <c r="P183" i="39"/>
  <c r="P184" i="39"/>
  <c r="P185" i="39"/>
  <c r="P186" i="39"/>
  <c r="P187" i="39"/>
  <c r="P188" i="39"/>
  <c r="P189" i="39"/>
  <c r="P190" i="39"/>
  <c r="P191" i="39"/>
  <c r="P192" i="39"/>
  <c r="P193" i="39"/>
  <c r="P194" i="39"/>
  <c r="P195" i="39"/>
  <c r="P196" i="39"/>
  <c r="P197" i="39"/>
  <c r="P198" i="39"/>
  <c r="P199" i="39"/>
  <c r="P200" i="39"/>
  <c r="P201" i="39"/>
  <c r="P202" i="39"/>
  <c r="P203" i="39"/>
  <c r="P204" i="39"/>
  <c r="P205" i="39"/>
  <c r="P206" i="39"/>
  <c r="P207" i="39"/>
  <c r="P208" i="39"/>
  <c r="P209" i="39"/>
  <c r="P210" i="39"/>
  <c r="P211" i="39"/>
  <c r="P212" i="39"/>
  <c r="P213" i="39"/>
  <c r="P214" i="39"/>
  <c r="P215" i="39"/>
  <c r="P216" i="39"/>
  <c r="P217" i="39"/>
  <c r="P218" i="39"/>
  <c r="P219" i="39"/>
  <c r="P220" i="39"/>
  <c r="P221" i="39"/>
  <c r="P222" i="39"/>
  <c r="P223" i="39"/>
  <c r="P224" i="39"/>
  <c r="P225" i="39"/>
  <c r="P226" i="39"/>
  <c r="P227" i="39"/>
  <c r="P228" i="39"/>
  <c r="P229" i="39"/>
  <c r="P230" i="39"/>
  <c r="P231" i="39"/>
  <c r="P232" i="39"/>
  <c r="P233" i="39"/>
  <c r="P234" i="39"/>
  <c r="P235" i="39"/>
  <c r="P236" i="39"/>
  <c r="P237" i="39"/>
  <c r="P238" i="39"/>
  <c r="P239" i="39"/>
  <c r="P240" i="39"/>
  <c r="P241" i="39"/>
  <c r="P242" i="39"/>
  <c r="P243" i="39"/>
  <c r="P244" i="39"/>
  <c r="P245" i="39"/>
  <c r="P246" i="39"/>
  <c r="P247" i="39"/>
  <c r="P248" i="39"/>
  <c r="P249" i="39"/>
  <c r="P250" i="39"/>
  <c r="P251" i="39"/>
  <c r="P252" i="39"/>
  <c r="P253" i="39"/>
  <c r="P254" i="39"/>
  <c r="P255" i="39"/>
  <c r="P256" i="39"/>
  <c r="P257" i="39"/>
  <c r="P258" i="39"/>
  <c r="P259" i="39"/>
  <c r="P260" i="39"/>
  <c r="P261" i="39"/>
  <c r="P262" i="39"/>
  <c r="P263" i="39"/>
  <c r="P264" i="39"/>
  <c r="P265" i="39"/>
  <c r="P266" i="39"/>
  <c r="P267" i="39"/>
  <c r="P268" i="39"/>
  <c r="P269" i="39"/>
  <c r="P270" i="39"/>
  <c r="P271" i="39"/>
  <c r="P272" i="39"/>
  <c r="P273" i="39"/>
  <c r="P274" i="39"/>
  <c r="P275" i="39"/>
  <c r="P276" i="39"/>
  <c r="P277" i="39"/>
  <c r="P278" i="39"/>
  <c r="P279" i="39"/>
  <c r="P280" i="39"/>
  <c r="P281" i="39"/>
  <c r="P282" i="39"/>
  <c r="P283" i="39"/>
  <c r="P284" i="39"/>
  <c r="P285" i="39"/>
  <c r="P286" i="39"/>
  <c r="P287" i="39"/>
  <c r="P288" i="39"/>
  <c r="P289" i="39"/>
  <c r="P290" i="39"/>
  <c r="P291" i="39"/>
  <c r="P292" i="39"/>
  <c r="P293" i="39"/>
  <c r="P294" i="39"/>
  <c r="P295" i="39"/>
  <c r="P296" i="39"/>
  <c r="P297" i="39"/>
  <c r="P298" i="39"/>
  <c r="P299" i="39"/>
  <c r="P300" i="39"/>
  <c r="P301" i="39"/>
  <c r="P302" i="39"/>
  <c r="P303" i="39"/>
  <c r="P304" i="39"/>
  <c r="P305" i="39"/>
  <c r="P306" i="39"/>
  <c r="P307" i="39"/>
  <c r="P308" i="39"/>
  <c r="P309" i="39"/>
  <c r="P310" i="39"/>
  <c r="P311" i="39"/>
  <c r="P312" i="39"/>
  <c r="P313" i="39"/>
  <c r="P314" i="39"/>
  <c r="P315" i="39"/>
  <c r="P316" i="39"/>
  <c r="P317" i="39"/>
  <c r="P318" i="39"/>
  <c r="P319" i="39"/>
  <c r="P320" i="39"/>
  <c r="P321" i="39"/>
  <c r="P322" i="39"/>
  <c r="P323" i="39"/>
  <c r="P324" i="39"/>
  <c r="P325" i="39"/>
  <c r="P326" i="39"/>
  <c r="P327" i="39"/>
  <c r="P328" i="39"/>
  <c r="P329" i="39"/>
  <c r="P330" i="39"/>
  <c r="P331" i="39"/>
  <c r="P332" i="39"/>
  <c r="P333" i="39"/>
  <c r="P334" i="39"/>
  <c r="P335" i="39"/>
  <c r="P336" i="39"/>
  <c r="P337" i="39"/>
  <c r="P338" i="39"/>
  <c r="P339" i="39"/>
  <c r="P340" i="39"/>
  <c r="P341" i="39"/>
  <c r="P342" i="39"/>
  <c r="P343" i="39"/>
  <c r="P344" i="39"/>
  <c r="P345" i="39"/>
  <c r="P346" i="39"/>
  <c r="P347" i="39"/>
  <c r="P348" i="39"/>
  <c r="P349" i="39"/>
  <c r="P350" i="39"/>
  <c r="P351" i="39"/>
  <c r="P352" i="39"/>
  <c r="P353" i="39"/>
  <c r="P354" i="39"/>
  <c r="P355" i="39"/>
  <c r="P356" i="39"/>
  <c r="P357" i="39"/>
  <c r="P358" i="39"/>
  <c r="P359" i="39"/>
  <c r="P360" i="39"/>
  <c r="P361" i="39"/>
  <c r="P362" i="39"/>
  <c r="P363" i="39"/>
  <c r="P364" i="39"/>
  <c r="P365" i="39"/>
  <c r="P366" i="39"/>
  <c r="P367" i="39"/>
  <c r="P368" i="39"/>
  <c r="P369" i="39"/>
  <c r="P370" i="39"/>
  <c r="P371" i="39"/>
  <c r="P372" i="39"/>
  <c r="P373" i="39"/>
  <c r="P374" i="39"/>
  <c r="P375" i="39"/>
  <c r="P376" i="39"/>
  <c r="P377" i="39"/>
  <c r="P378" i="39"/>
  <c r="P379" i="39"/>
  <c r="P380" i="39"/>
  <c r="P381" i="39"/>
  <c r="P382" i="39"/>
  <c r="P383" i="39"/>
  <c r="P384" i="39"/>
  <c r="P385" i="39"/>
  <c r="P386" i="39"/>
  <c r="P387" i="39"/>
  <c r="P388" i="39"/>
  <c r="P389" i="39"/>
  <c r="P390" i="39"/>
  <c r="P391" i="39"/>
  <c r="P392" i="39"/>
  <c r="P393" i="39"/>
  <c r="P394" i="39"/>
  <c r="P395" i="39"/>
  <c r="P396" i="39"/>
  <c r="P397" i="39"/>
  <c r="P398" i="39"/>
  <c r="P399" i="39"/>
  <c r="P400" i="39"/>
  <c r="P401" i="39"/>
  <c r="P402" i="39"/>
  <c r="P403" i="39"/>
  <c r="P404" i="39"/>
  <c r="P405" i="39"/>
  <c r="P406" i="39"/>
  <c r="P407" i="39"/>
  <c r="P408" i="39"/>
  <c r="P409" i="39"/>
  <c r="P410" i="39"/>
  <c r="P411" i="39"/>
  <c r="P412" i="39"/>
  <c r="P413" i="39"/>
  <c r="P414" i="39"/>
  <c r="P415" i="39"/>
  <c r="P416" i="39"/>
  <c r="P417" i="39"/>
  <c r="P418" i="39"/>
  <c r="P419" i="39"/>
  <c r="P420" i="39"/>
  <c r="P421" i="39"/>
  <c r="P422" i="39"/>
  <c r="P423" i="39"/>
  <c r="P424" i="39"/>
  <c r="P425" i="39"/>
  <c r="P426" i="39"/>
  <c r="P427" i="39"/>
  <c r="P428" i="39"/>
  <c r="P429" i="39"/>
  <c r="P430" i="39"/>
  <c r="P431" i="39"/>
  <c r="P432" i="39"/>
  <c r="P433" i="39"/>
  <c r="P434" i="39"/>
  <c r="P435" i="39"/>
  <c r="P436" i="39"/>
  <c r="P437" i="39"/>
  <c r="P438" i="39"/>
  <c r="P439" i="39"/>
  <c r="P440" i="39"/>
  <c r="P441" i="39"/>
  <c r="P442" i="39"/>
  <c r="P443" i="39"/>
  <c r="P444" i="39"/>
  <c r="P445" i="39"/>
  <c r="P446" i="39"/>
  <c r="P447" i="39"/>
  <c r="P448" i="39"/>
  <c r="P449" i="39"/>
  <c r="P450" i="39"/>
  <c r="P451" i="39"/>
  <c r="P452" i="39"/>
  <c r="P453" i="39"/>
  <c r="P454" i="39"/>
  <c r="P455" i="39"/>
  <c r="P456" i="39"/>
  <c r="P457" i="39"/>
  <c r="P458" i="39"/>
  <c r="P459" i="39"/>
  <c r="P460" i="39"/>
  <c r="P461" i="39"/>
  <c r="P462" i="39"/>
  <c r="P463" i="39"/>
  <c r="P464" i="39"/>
  <c r="P465" i="39"/>
  <c r="P466" i="39"/>
  <c r="P467" i="39"/>
  <c r="P468" i="39"/>
  <c r="P469" i="39"/>
  <c r="P470" i="39"/>
  <c r="P471" i="39"/>
  <c r="P472" i="39"/>
  <c r="P473" i="39"/>
  <c r="P474" i="39"/>
  <c r="P475" i="39"/>
  <c r="P476" i="39"/>
  <c r="P477" i="39"/>
  <c r="P478" i="39"/>
  <c r="P479" i="39"/>
  <c r="P480" i="39"/>
  <c r="P481" i="39"/>
  <c r="P482" i="39"/>
  <c r="P483" i="39"/>
  <c r="P484" i="39"/>
  <c r="P485" i="39"/>
  <c r="P486" i="39"/>
  <c r="P487" i="39"/>
  <c r="P488" i="39"/>
  <c r="P489" i="39"/>
  <c r="P490" i="39"/>
  <c r="P491" i="39"/>
  <c r="P492" i="39"/>
  <c r="P493" i="39"/>
  <c r="P494" i="39"/>
  <c r="P495" i="39"/>
  <c r="P496" i="39"/>
  <c r="P497" i="39"/>
  <c r="P498" i="39"/>
  <c r="P499" i="39"/>
  <c r="P500" i="39"/>
  <c r="P501" i="39"/>
  <c r="P502" i="39"/>
  <c r="P503" i="39"/>
  <c r="P504" i="39"/>
  <c r="P505" i="39"/>
  <c r="P506" i="39"/>
  <c r="P507" i="39"/>
  <c r="P508" i="39"/>
  <c r="P509" i="39"/>
  <c r="P510" i="39"/>
  <c r="P511" i="39"/>
  <c r="P512" i="39"/>
  <c r="P513" i="39"/>
  <c r="P514" i="39"/>
  <c r="P515" i="39"/>
  <c r="P516" i="39"/>
  <c r="P517" i="39"/>
  <c r="P518" i="39"/>
  <c r="P519" i="39"/>
  <c r="P520" i="39"/>
  <c r="P521" i="39"/>
  <c r="P522" i="39"/>
  <c r="P523" i="39"/>
  <c r="P524" i="39"/>
  <c r="P525" i="39"/>
  <c r="P526" i="39"/>
  <c r="P527" i="39"/>
  <c r="P528" i="39"/>
  <c r="P529" i="39"/>
  <c r="P530" i="39"/>
  <c r="P531" i="39"/>
  <c r="P532" i="39"/>
  <c r="P533" i="39"/>
  <c r="P534" i="39"/>
  <c r="P535" i="39"/>
  <c r="P536" i="39"/>
  <c r="P537" i="39"/>
  <c r="P538" i="39"/>
  <c r="P539" i="39"/>
  <c r="P540" i="39"/>
  <c r="P541" i="39"/>
  <c r="P542" i="39"/>
  <c r="P543" i="39"/>
  <c r="P544" i="39"/>
  <c r="P545" i="39"/>
  <c r="P546" i="39"/>
  <c r="P547" i="39"/>
  <c r="P548" i="39"/>
  <c r="P549" i="39"/>
  <c r="P550" i="39"/>
  <c r="P551" i="39"/>
  <c r="P552" i="39"/>
  <c r="P553" i="39"/>
  <c r="P554" i="39"/>
  <c r="P555" i="39"/>
  <c r="P556" i="39"/>
  <c r="P557" i="39"/>
  <c r="P558" i="39"/>
  <c r="P559" i="39"/>
  <c r="P560" i="39"/>
  <c r="P561" i="39"/>
  <c r="P562" i="39"/>
  <c r="P563" i="39"/>
  <c r="P564" i="39"/>
  <c r="P565" i="39"/>
  <c r="P566" i="39"/>
  <c r="P567" i="39"/>
  <c r="P568" i="39"/>
  <c r="P569" i="39"/>
  <c r="P570" i="39"/>
  <c r="P571" i="39"/>
  <c r="P572" i="39"/>
  <c r="P573" i="39"/>
  <c r="P574" i="39"/>
  <c r="P575" i="39"/>
  <c r="P576" i="39"/>
  <c r="P577" i="39"/>
  <c r="P578" i="39"/>
  <c r="P579" i="39"/>
  <c r="P580" i="39"/>
  <c r="P581" i="39"/>
  <c r="P582" i="39"/>
  <c r="P583" i="39"/>
  <c r="P584" i="39"/>
  <c r="P585" i="39"/>
  <c r="P586" i="39"/>
  <c r="P587" i="39"/>
  <c r="P588" i="39"/>
  <c r="P589" i="39"/>
  <c r="P590" i="39"/>
  <c r="P591" i="39"/>
  <c r="P592" i="39"/>
  <c r="P593" i="39"/>
  <c r="P594" i="39"/>
  <c r="P595" i="39"/>
  <c r="P596" i="39"/>
  <c r="P597" i="39"/>
  <c r="P598" i="39"/>
  <c r="P599" i="39"/>
  <c r="P600" i="39"/>
  <c r="P601" i="39"/>
  <c r="P602" i="39"/>
  <c r="P603" i="39"/>
  <c r="P604" i="39"/>
  <c r="P605" i="39"/>
  <c r="P606" i="39"/>
  <c r="P607" i="39"/>
  <c r="P608" i="39"/>
  <c r="P609" i="39"/>
  <c r="P610" i="39"/>
  <c r="P611" i="39"/>
  <c r="P612" i="39"/>
  <c r="P613" i="39"/>
  <c r="P614" i="39"/>
  <c r="P615" i="39"/>
  <c r="P616" i="39"/>
  <c r="P617" i="39"/>
  <c r="P618" i="39"/>
  <c r="P619" i="39"/>
  <c r="P620" i="39"/>
  <c r="P621" i="39"/>
  <c r="P622" i="39"/>
  <c r="P623" i="39"/>
  <c r="P624" i="39"/>
  <c r="P625" i="39"/>
  <c r="P626" i="39"/>
  <c r="P627" i="39"/>
  <c r="P628" i="39"/>
  <c r="P629" i="39"/>
  <c r="P630" i="39"/>
  <c r="P631" i="39"/>
  <c r="P632" i="39"/>
  <c r="P633" i="39"/>
  <c r="P634" i="39"/>
  <c r="P635" i="39"/>
  <c r="P636" i="39"/>
  <c r="P637" i="39"/>
  <c r="P638" i="39"/>
  <c r="P639" i="39"/>
  <c r="P640" i="39"/>
  <c r="P641" i="39"/>
  <c r="P642" i="39"/>
  <c r="P643" i="39"/>
  <c r="P644" i="39"/>
  <c r="P645" i="39"/>
  <c r="P646" i="39"/>
  <c r="P647" i="39"/>
  <c r="P648" i="39"/>
  <c r="P649" i="39"/>
  <c r="P650" i="39"/>
  <c r="P651" i="39"/>
  <c r="P652" i="39"/>
  <c r="P653" i="39"/>
  <c r="P654" i="39"/>
  <c r="P655" i="39"/>
  <c r="P656" i="39"/>
  <c r="P657" i="39"/>
  <c r="P658" i="39"/>
  <c r="P659" i="39"/>
  <c r="P660" i="39"/>
  <c r="P661" i="39"/>
  <c r="P662" i="39"/>
  <c r="P663" i="39"/>
  <c r="P664" i="39"/>
  <c r="P665" i="39"/>
  <c r="P666" i="39"/>
  <c r="P667" i="39"/>
  <c r="P668" i="39"/>
  <c r="P669" i="39"/>
  <c r="P670" i="39"/>
  <c r="P671" i="39"/>
  <c r="P672" i="39"/>
  <c r="P673" i="39"/>
  <c r="P674" i="39"/>
  <c r="P675" i="39"/>
  <c r="P676" i="39"/>
  <c r="P677" i="39"/>
  <c r="P678" i="39"/>
  <c r="P679" i="39"/>
  <c r="P680" i="39"/>
  <c r="P681" i="39"/>
  <c r="P682" i="39"/>
  <c r="P683" i="39"/>
  <c r="P684" i="39"/>
  <c r="P685" i="39"/>
  <c r="P686" i="39"/>
  <c r="P687" i="39"/>
  <c r="P688" i="39"/>
  <c r="P689" i="39"/>
  <c r="P690" i="39"/>
  <c r="P691" i="39"/>
  <c r="P692" i="39"/>
  <c r="P693" i="39"/>
  <c r="P694" i="39"/>
  <c r="P695" i="39"/>
  <c r="P696" i="39"/>
  <c r="P697" i="39"/>
  <c r="P698" i="39"/>
  <c r="P699" i="39"/>
  <c r="P700" i="39"/>
  <c r="P701" i="39"/>
  <c r="P702" i="39"/>
  <c r="P703" i="39"/>
  <c r="P704" i="39"/>
  <c r="P705" i="39"/>
  <c r="P706" i="39"/>
  <c r="P707" i="39"/>
  <c r="P708" i="39"/>
  <c r="P709" i="39"/>
  <c r="P710" i="39"/>
  <c r="P711" i="39"/>
  <c r="P712" i="39"/>
  <c r="P713" i="39"/>
  <c r="P714" i="39"/>
  <c r="P715" i="39"/>
  <c r="P716" i="39"/>
  <c r="P717" i="39"/>
  <c r="P718" i="39"/>
  <c r="P719" i="39"/>
  <c r="P720" i="39"/>
  <c r="P721" i="39"/>
  <c r="P722" i="39"/>
  <c r="P723" i="39"/>
  <c r="P724" i="39"/>
  <c r="P725" i="39"/>
  <c r="P726" i="39"/>
  <c r="P727" i="39"/>
  <c r="P728" i="39"/>
  <c r="P729" i="39"/>
  <c r="P730" i="39"/>
  <c r="P731" i="39"/>
  <c r="P732" i="39"/>
  <c r="P733" i="39"/>
  <c r="P734" i="39"/>
  <c r="P735" i="39"/>
  <c r="P736" i="39"/>
  <c r="P737" i="39"/>
  <c r="P738" i="39"/>
  <c r="P739" i="39"/>
  <c r="P740" i="39"/>
  <c r="P741" i="39"/>
  <c r="P742" i="39"/>
  <c r="P743" i="39"/>
  <c r="P744" i="39"/>
  <c r="P745" i="39"/>
  <c r="P746" i="39"/>
  <c r="P747" i="39"/>
  <c r="P748" i="39"/>
  <c r="P749" i="39"/>
  <c r="P750" i="39"/>
  <c r="P751" i="39"/>
  <c r="P752" i="39"/>
  <c r="P753" i="39"/>
  <c r="P754" i="39"/>
  <c r="P755" i="39"/>
  <c r="P756" i="39"/>
  <c r="P757" i="39"/>
  <c r="P758" i="39"/>
  <c r="P759" i="39"/>
  <c r="P760" i="39"/>
  <c r="P761" i="39"/>
  <c r="P762" i="39"/>
  <c r="P763" i="39"/>
  <c r="P764" i="39"/>
  <c r="P765" i="39"/>
  <c r="P766" i="39"/>
  <c r="P767" i="39"/>
  <c r="P768" i="39"/>
  <c r="P769" i="39"/>
  <c r="P770" i="39"/>
  <c r="P771" i="39"/>
  <c r="P772" i="39"/>
  <c r="P773" i="39"/>
  <c r="P774" i="39"/>
  <c r="P775" i="39"/>
  <c r="P776" i="39"/>
  <c r="P777" i="39"/>
  <c r="P778" i="39"/>
  <c r="P779" i="39"/>
  <c r="P780" i="39"/>
  <c r="P781" i="39"/>
  <c r="P782" i="39"/>
  <c r="P783" i="39"/>
  <c r="P784" i="39"/>
  <c r="P785" i="39"/>
  <c r="P786" i="39"/>
  <c r="P787" i="39"/>
  <c r="P788" i="39"/>
  <c r="P789" i="39"/>
  <c r="P790" i="39"/>
  <c r="P791" i="39"/>
  <c r="P792" i="39"/>
  <c r="P793" i="39"/>
  <c r="P794" i="39"/>
  <c r="P795" i="39"/>
  <c r="P796" i="39"/>
  <c r="P797" i="39"/>
  <c r="P798" i="39"/>
  <c r="P799" i="39"/>
  <c r="P800" i="39"/>
  <c r="P801" i="39"/>
  <c r="P802" i="39"/>
  <c r="P803" i="39"/>
  <c r="P804" i="39"/>
  <c r="P805" i="39"/>
  <c r="P806" i="39"/>
  <c r="P807" i="39"/>
  <c r="P808" i="39"/>
  <c r="P809" i="39"/>
  <c r="P810" i="39"/>
  <c r="P811" i="39"/>
  <c r="P812" i="39"/>
  <c r="P813" i="39"/>
  <c r="P814" i="39"/>
  <c r="P815" i="39"/>
  <c r="P816" i="39"/>
  <c r="P817" i="39"/>
  <c r="P818" i="39"/>
  <c r="P819" i="39"/>
  <c r="P820" i="39"/>
  <c r="P821" i="39"/>
  <c r="P822" i="39"/>
  <c r="P823" i="39"/>
  <c r="P824" i="39"/>
  <c r="P825" i="39"/>
  <c r="P826" i="39"/>
  <c r="P827" i="39"/>
  <c r="P828" i="39"/>
  <c r="P829" i="39"/>
  <c r="P830" i="39"/>
  <c r="P831" i="39"/>
  <c r="P832" i="39"/>
  <c r="P833" i="39"/>
  <c r="P834" i="39"/>
  <c r="P835" i="39"/>
  <c r="P836" i="39"/>
  <c r="P837" i="39"/>
  <c r="P838" i="39"/>
  <c r="P839" i="39"/>
  <c r="P840" i="39"/>
  <c r="P841" i="39"/>
  <c r="P842" i="39"/>
  <c r="P843" i="39"/>
  <c r="P844" i="39"/>
  <c r="P845" i="39"/>
  <c r="P846" i="39"/>
  <c r="P847" i="39"/>
  <c r="P848" i="39"/>
  <c r="P849" i="39"/>
  <c r="P850" i="39"/>
  <c r="P851" i="39"/>
  <c r="P852" i="39"/>
  <c r="P853" i="39"/>
  <c r="P854" i="39"/>
  <c r="P855" i="39"/>
  <c r="P856" i="39"/>
  <c r="P857" i="39"/>
  <c r="P858" i="39"/>
  <c r="P859" i="39"/>
  <c r="P860" i="39"/>
  <c r="P861" i="39"/>
  <c r="P862" i="39"/>
  <c r="P863" i="39"/>
  <c r="P864" i="39"/>
  <c r="P865" i="39"/>
  <c r="P866" i="39"/>
  <c r="P867" i="39"/>
  <c r="P868" i="39"/>
  <c r="P869" i="39"/>
  <c r="P870" i="39"/>
  <c r="P871" i="39"/>
  <c r="P872" i="39"/>
  <c r="P873" i="39"/>
  <c r="P874" i="39"/>
  <c r="P875" i="39"/>
  <c r="P876" i="39"/>
  <c r="P877" i="39"/>
  <c r="P878" i="39"/>
  <c r="P879" i="39"/>
  <c r="P880" i="39"/>
  <c r="P881" i="39"/>
  <c r="P882" i="39"/>
  <c r="P883" i="39"/>
  <c r="P884" i="39"/>
  <c r="P885" i="39"/>
  <c r="P886" i="39"/>
  <c r="P887" i="39"/>
  <c r="P888" i="39"/>
  <c r="P889" i="39"/>
  <c r="P890" i="39"/>
  <c r="P891" i="39"/>
  <c r="P892" i="39"/>
  <c r="P893" i="39"/>
  <c r="P894" i="39"/>
  <c r="P895" i="39"/>
  <c r="P896" i="39"/>
  <c r="P897" i="39"/>
  <c r="P898" i="39"/>
  <c r="P899" i="39"/>
  <c r="P900" i="39"/>
  <c r="P901" i="39"/>
  <c r="P902" i="39"/>
  <c r="P903" i="39"/>
  <c r="P904" i="39"/>
  <c r="P905" i="39"/>
  <c r="P906" i="39"/>
  <c r="P907" i="39"/>
  <c r="P908" i="39"/>
  <c r="P909" i="39"/>
  <c r="P910" i="39"/>
  <c r="P911" i="39"/>
  <c r="P912" i="39"/>
  <c r="P913" i="39"/>
  <c r="P914" i="39"/>
  <c r="P915" i="39"/>
  <c r="P916" i="39"/>
  <c r="P917" i="39"/>
  <c r="P918" i="39"/>
  <c r="P919" i="39"/>
  <c r="P920" i="39"/>
  <c r="P921" i="39"/>
  <c r="P922" i="39"/>
  <c r="P923" i="39"/>
  <c r="P924" i="39"/>
  <c r="P925" i="39"/>
  <c r="P926" i="39"/>
  <c r="P927" i="39"/>
  <c r="P928" i="39"/>
  <c r="P929" i="39"/>
  <c r="P930" i="39"/>
  <c r="P931" i="39"/>
  <c r="P932" i="39"/>
  <c r="P933" i="39"/>
  <c r="P934" i="39"/>
  <c r="P935" i="39"/>
  <c r="P936" i="39"/>
  <c r="P937" i="39"/>
  <c r="P938" i="39"/>
  <c r="P939" i="39"/>
  <c r="P940" i="39"/>
  <c r="P941" i="39"/>
  <c r="P942" i="39"/>
  <c r="P943" i="39"/>
  <c r="P944" i="39"/>
  <c r="P945" i="39"/>
  <c r="P946" i="39"/>
  <c r="P947" i="39"/>
  <c r="P948" i="39"/>
  <c r="P949" i="39"/>
  <c r="P950" i="39"/>
  <c r="P951" i="39"/>
  <c r="P952" i="39"/>
  <c r="P953" i="39"/>
  <c r="P954" i="39"/>
  <c r="P955" i="39"/>
  <c r="P956" i="39"/>
  <c r="P957" i="39"/>
  <c r="P958" i="39"/>
  <c r="P959" i="39"/>
  <c r="P960" i="39"/>
  <c r="P961" i="39"/>
  <c r="P962" i="39"/>
  <c r="P963" i="39"/>
  <c r="P964" i="39"/>
  <c r="P965" i="39"/>
  <c r="P966" i="39"/>
  <c r="P967" i="39"/>
  <c r="P968" i="39"/>
  <c r="P969" i="39"/>
  <c r="P970" i="39"/>
  <c r="P971" i="39"/>
  <c r="P972" i="39"/>
  <c r="P973" i="39"/>
  <c r="P974" i="39"/>
  <c r="P975" i="39"/>
  <c r="P976" i="39"/>
  <c r="P977" i="39"/>
  <c r="P978" i="39"/>
  <c r="P979" i="39"/>
  <c r="P980" i="39"/>
  <c r="P981" i="39"/>
  <c r="P982" i="39"/>
  <c r="P983" i="39"/>
  <c r="P984" i="39"/>
  <c r="P985" i="39"/>
  <c r="P986" i="39"/>
  <c r="P987" i="39"/>
  <c r="P988" i="39"/>
  <c r="P989" i="39"/>
  <c r="P990" i="39"/>
  <c r="P991" i="39"/>
  <c r="P992" i="39"/>
  <c r="P993" i="39"/>
  <c r="P994" i="39"/>
  <c r="P995" i="39"/>
  <c r="P996" i="39"/>
  <c r="P997" i="39"/>
  <c r="P998" i="39"/>
  <c r="P999" i="39"/>
  <c r="P1000" i="39"/>
  <c r="P1001" i="39"/>
  <c r="P1002" i="39"/>
  <c r="P1003" i="39"/>
  <c r="P1004" i="39"/>
  <c r="P1005" i="39"/>
  <c r="P1006" i="39"/>
  <c r="P1007" i="39"/>
  <c r="P1008" i="39"/>
  <c r="P1009" i="39"/>
  <c r="P1010" i="39"/>
  <c r="P1011" i="39"/>
  <c r="P1012" i="39"/>
  <c r="P1013" i="39"/>
  <c r="P1014" i="39"/>
  <c r="P1015" i="39"/>
  <c r="P1016" i="39"/>
  <c r="P1017" i="39"/>
  <c r="P1018" i="39"/>
  <c r="P1019" i="39"/>
  <c r="P1020" i="39"/>
  <c r="P1021" i="39"/>
  <c r="P1022" i="39"/>
  <c r="P1023" i="39"/>
  <c r="P1024" i="39"/>
  <c r="P1025" i="39"/>
  <c r="P1026" i="39"/>
  <c r="P1027" i="39"/>
  <c r="P1028" i="39"/>
  <c r="P1029" i="39"/>
  <c r="P1030" i="39"/>
  <c r="P1031" i="39"/>
  <c r="P1032" i="39"/>
  <c r="P1033" i="39"/>
  <c r="P1034" i="39"/>
  <c r="P1035" i="39"/>
  <c r="P1036" i="39"/>
  <c r="P1037" i="39"/>
  <c r="P1038" i="39"/>
  <c r="P1039" i="39"/>
  <c r="P1040" i="39"/>
  <c r="P1041" i="39"/>
  <c r="P1042" i="39"/>
  <c r="P1043" i="39"/>
  <c r="P1044" i="39"/>
  <c r="P1045" i="39"/>
  <c r="P1046" i="39"/>
  <c r="P1047" i="39"/>
  <c r="P1048" i="39"/>
  <c r="P1049" i="39"/>
  <c r="P1050" i="39"/>
  <c r="P1051" i="39"/>
  <c r="P1052" i="39"/>
  <c r="P1053" i="39"/>
  <c r="P1054" i="39"/>
  <c r="P1055" i="39"/>
  <c r="P1056" i="39"/>
  <c r="P1057" i="39"/>
  <c r="P1058" i="39"/>
  <c r="P1059" i="39"/>
  <c r="P1060" i="39"/>
  <c r="P1061" i="39"/>
  <c r="P1062" i="39"/>
  <c r="P1063" i="39"/>
  <c r="P1064" i="39"/>
  <c r="P1065" i="39"/>
  <c r="P1066" i="39"/>
  <c r="P1067" i="39"/>
  <c r="P1068" i="39"/>
  <c r="P1069" i="39"/>
  <c r="P1070" i="39"/>
  <c r="P1071" i="39"/>
  <c r="P1072" i="39"/>
  <c r="P1073" i="39"/>
  <c r="P1074" i="39"/>
  <c r="P1075" i="39"/>
  <c r="P1076" i="39"/>
  <c r="P1077" i="39"/>
  <c r="P1078" i="39"/>
  <c r="P1079" i="39"/>
  <c r="P1080" i="39"/>
  <c r="P1081" i="39"/>
  <c r="P1082" i="39"/>
  <c r="P1083" i="39"/>
  <c r="P1084" i="39"/>
  <c r="P1085" i="39"/>
  <c r="P1086" i="39"/>
  <c r="P1087" i="39"/>
  <c r="P1088" i="39"/>
  <c r="P1089" i="39"/>
  <c r="P1090" i="39"/>
  <c r="P1091" i="39"/>
  <c r="P1092" i="39"/>
  <c r="P1093" i="39"/>
  <c r="P1094" i="39"/>
  <c r="P1095" i="39"/>
  <c r="P1096" i="39"/>
  <c r="P1097" i="39"/>
  <c r="P1098" i="39"/>
  <c r="P1099" i="39"/>
  <c r="P1100" i="39"/>
  <c r="P1101" i="39"/>
  <c r="P1102" i="39"/>
  <c r="P1103" i="39"/>
  <c r="P1104" i="39"/>
  <c r="P1105" i="39"/>
  <c r="P1106" i="39"/>
  <c r="P1107" i="39"/>
  <c r="P1108" i="39"/>
  <c r="P1109" i="39"/>
  <c r="P1110" i="39"/>
  <c r="P1111" i="39"/>
  <c r="P1112" i="39"/>
  <c r="P1113" i="39"/>
  <c r="P1114" i="39"/>
  <c r="P1115" i="39"/>
  <c r="P1116" i="39"/>
  <c r="P1117" i="39"/>
  <c r="P1118" i="39"/>
  <c r="P1119" i="39"/>
  <c r="P1120" i="39"/>
  <c r="P1121" i="39"/>
  <c r="P1122" i="39"/>
  <c r="P1123" i="39"/>
  <c r="P1124" i="39"/>
  <c r="P1125" i="39"/>
  <c r="P1126" i="39"/>
  <c r="P1127" i="39"/>
  <c r="P1128" i="39"/>
  <c r="P1129" i="39"/>
  <c r="P1130" i="39"/>
  <c r="P1131" i="39"/>
  <c r="P1132" i="39"/>
  <c r="P1133" i="39"/>
  <c r="P1134" i="39"/>
  <c r="P1135" i="39"/>
  <c r="P1136" i="39"/>
  <c r="P1137" i="39"/>
  <c r="P1138" i="39"/>
  <c r="P1139" i="39"/>
  <c r="P1140" i="39"/>
  <c r="P1141" i="39"/>
  <c r="P1142" i="39"/>
  <c r="P1143" i="39"/>
  <c r="P1144" i="39"/>
  <c r="P1145" i="39"/>
  <c r="P1146" i="39"/>
  <c r="P1147" i="39"/>
  <c r="P1148" i="39"/>
  <c r="P1149" i="39"/>
  <c r="P1150" i="39"/>
  <c r="P1151" i="39"/>
  <c r="P1152" i="39"/>
  <c r="P1153" i="39"/>
  <c r="P1154" i="39"/>
  <c r="P1155" i="39"/>
  <c r="P1156" i="39"/>
  <c r="P1157" i="39"/>
  <c r="P1158" i="39"/>
  <c r="P1159" i="39"/>
  <c r="P1160" i="39"/>
  <c r="P1161" i="39"/>
  <c r="P1162" i="39"/>
  <c r="P1163" i="39"/>
  <c r="P1164" i="39"/>
  <c r="P1165" i="39"/>
  <c r="P1166" i="39"/>
  <c r="P1167" i="39"/>
  <c r="P1168" i="39"/>
  <c r="P1169" i="39"/>
  <c r="P1170" i="39"/>
  <c r="P1171" i="39"/>
  <c r="P1172" i="39"/>
  <c r="P1173" i="39"/>
  <c r="P1174" i="39"/>
  <c r="P1175" i="39"/>
  <c r="P1176" i="39"/>
  <c r="P1177" i="39"/>
  <c r="P1178" i="39"/>
  <c r="P1179" i="39"/>
  <c r="P1180" i="39"/>
  <c r="P1181" i="39"/>
  <c r="P1182" i="39"/>
  <c r="P1183" i="39"/>
  <c r="P1184" i="39"/>
  <c r="P1185" i="39"/>
  <c r="P1186" i="39"/>
  <c r="P1187" i="39"/>
  <c r="P1188" i="39"/>
  <c r="P1189" i="39"/>
  <c r="P1190" i="39"/>
  <c r="P1191" i="39"/>
  <c r="P1192" i="39"/>
  <c r="P1193" i="39"/>
  <c r="P1194" i="39"/>
  <c r="P1195" i="39"/>
  <c r="P1196" i="39"/>
  <c r="P1197" i="39"/>
  <c r="P1198" i="39"/>
  <c r="P1199" i="39"/>
  <c r="P1200" i="39"/>
  <c r="P1201" i="39"/>
  <c r="P1202" i="39"/>
  <c r="P1203" i="39"/>
  <c r="P1204" i="39"/>
  <c r="P1205" i="39"/>
  <c r="P1206" i="39"/>
  <c r="P1207" i="39"/>
  <c r="P1208" i="39"/>
  <c r="P1209" i="39"/>
  <c r="P1210" i="39"/>
  <c r="P1211" i="39"/>
  <c r="P1212" i="39"/>
  <c r="P1213" i="39"/>
  <c r="P1214" i="39"/>
  <c r="P1215" i="39"/>
  <c r="P1216" i="39"/>
  <c r="P1217" i="39"/>
  <c r="P1218" i="39"/>
  <c r="P1219" i="39"/>
  <c r="P1220" i="39"/>
  <c r="P1221" i="39"/>
  <c r="P1222" i="39"/>
  <c r="P1223" i="39"/>
  <c r="P1224" i="39"/>
  <c r="P1225" i="39"/>
  <c r="P1226" i="39"/>
  <c r="P1227" i="39"/>
  <c r="P1228" i="39"/>
  <c r="P1229" i="39"/>
  <c r="P1230" i="39"/>
  <c r="P1231" i="39"/>
  <c r="P1232" i="39"/>
  <c r="P1233" i="39"/>
  <c r="P1234" i="39"/>
  <c r="P1235" i="39"/>
  <c r="P1236" i="39"/>
  <c r="P1237" i="39"/>
  <c r="P1238" i="39"/>
  <c r="P1239" i="39"/>
  <c r="P1240" i="39"/>
  <c r="P1241" i="39"/>
  <c r="P1242" i="39"/>
  <c r="P1243" i="39"/>
  <c r="P1244" i="39"/>
  <c r="P1245" i="39"/>
  <c r="P1246" i="39"/>
  <c r="P1247" i="39"/>
  <c r="P1248" i="39"/>
  <c r="P1249" i="39"/>
  <c r="P1250" i="39"/>
  <c r="P1251" i="39"/>
  <c r="P1252" i="39"/>
  <c r="P1253" i="39"/>
  <c r="P1254" i="39"/>
  <c r="P1255" i="39"/>
  <c r="P1256" i="39"/>
  <c r="P1257" i="39"/>
  <c r="P1258" i="39"/>
  <c r="P1259" i="39"/>
  <c r="P1260" i="39"/>
  <c r="P1261" i="39"/>
  <c r="P1262" i="39"/>
  <c r="P1263" i="39"/>
  <c r="P1264" i="39"/>
  <c r="P1265" i="39"/>
  <c r="P1266" i="39"/>
  <c r="P1267" i="39"/>
  <c r="P1268" i="39"/>
  <c r="P1269" i="39"/>
  <c r="P1270" i="39"/>
  <c r="P1271" i="39"/>
  <c r="P1272" i="39"/>
  <c r="P1273" i="39"/>
  <c r="P1274" i="39"/>
  <c r="P1275" i="39"/>
  <c r="P1276" i="39"/>
  <c r="P1277" i="39"/>
  <c r="P1278" i="39"/>
  <c r="P1279" i="39"/>
  <c r="P1280" i="39"/>
  <c r="P1281" i="39"/>
  <c r="P1282" i="39"/>
  <c r="P1283" i="39"/>
  <c r="P1284" i="39"/>
  <c r="P1285" i="39"/>
  <c r="P1286" i="39"/>
  <c r="P1287" i="39"/>
  <c r="P1288" i="39"/>
  <c r="P1289" i="39"/>
  <c r="P1290" i="39"/>
  <c r="P1291" i="39"/>
  <c r="P1292" i="39"/>
  <c r="P1293" i="39"/>
  <c r="P1294" i="39"/>
  <c r="P1295" i="39"/>
  <c r="P1296" i="39"/>
  <c r="P1297" i="39"/>
  <c r="P1298" i="39"/>
  <c r="P1299" i="39"/>
  <c r="P1300" i="39"/>
  <c r="P1301" i="39"/>
  <c r="P1302" i="39"/>
  <c r="P1303" i="39"/>
  <c r="P1304" i="39"/>
  <c r="P1305" i="39"/>
  <c r="P1306" i="39"/>
  <c r="P1307" i="39"/>
  <c r="P1308" i="39"/>
  <c r="P1309" i="39"/>
  <c r="P1310" i="39"/>
  <c r="P1311" i="39"/>
  <c r="P1312" i="39"/>
  <c r="P1313" i="39"/>
  <c r="P1314" i="39"/>
  <c r="P1315" i="39"/>
  <c r="P1316" i="39"/>
  <c r="P1317" i="39"/>
  <c r="P1318" i="39"/>
  <c r="P1319" i="39"/>
  <c r="P1320" i="39"/>
  <c r="P1321" i="39"/>
  <c r="P1322" i="39"/>
  <c r="P1323" i="39"/>
  <c r="P1324" i="39"/>
  <c r="P1325" i="39"/>
  <c r="P1326" i="39"/>
  <c r="P1327" i="39"/>
  <c r="P1328" i="39"/>
  <c r="P1329" i="39"/>
  <c r="P1330" i="39"/>
  <c r="P1331" i="39"/>
  <c r="P1332" i="39"/>
  <c r="P1333" i="39"/>
  <c r="P1334" i="39"/>
  <c r="P1335" i="39"/>
  <c r="P1336" i="39"/>
  <c r="P1337" i="39"/>
  <c r="P1338" i="39"/>
  <c r="P1339" i="39"/>
  <c r="P1340" i="39"/>
  <c r="P1341" i="39"/>
  <c r="P1342" i="39"/>
  <c r="P1343" i="39"/>
  <c r="P1344" i="39"/>
  <c r="P1345" i="39"/>
  <c r="P1346" i="39"/>
  <c r="P1347" i="39"/>
  <c r="P1348" i="39"/>
  <c r="P1349" i="39"/>
  <c r="P1350" i="39"/>
  <c r="P1351" i="39"/>
  <c r="P1352" i="39"/>
  <c r="P1353" i="39"/>
  <c r="P1354" i="39"/>
  <c r="P1355" i="39"/>
  <c r="P1356" i="39"/>
  <c r="P1357" i="39"/>
  <c r="P1358" i="39"/>
  <c r="P1359" i="39"/>
  <c r="P1360" i="39"/>
  <c r="P1361" i="39"/>
  <c r="P1362" i="39"/>
  <c r="P1363" i="39"/>
  <c r="P1364" i="39"/>
  <c r="P1365" i="39"/>
  <c r="P1366" i="39"/>
  <c r="P1367" i="39"/>
  <c r="P1368" i="39"/>
  <c r="P1369" i="39"/>
  <c r="P1370" i="39"/>
  <c r="P1371" i="39"/>
  <c r="P1372" i="39"/>
  <c r="P1373" i="39"/>
  <c r="P1374" i="39"/>
  <c r="P1375" i="39"/>
  <c r="P1376" i="39"/>
  <c r="P1377" i="39"/>
  <c r="P1378" i="39"/>
  <c r="P1379" i="39"/>
  <c r="P1380" i="39"/>
  <c r="P1381" i="39"/>
  <c r="P1382" i="39"/>
  <c r="P1383" i="39"/>
  <c r="P1384" i="39"/>
  <c r="P1385" i="39"/>
  <c r="P1386" i="39"/>
  <c r="P1387" i="39"/>
  <c r="P1388" i="39"/>
  <c r="P1389" i="39"/>
  <c r="P1390" i="39"/>
  <c r="P1391" i="39"/>
  <c r="P1392" i="39"/>
  <c r="P1393" i="39"/>
  <c r="P1394" i="39"/>
  <c r="P1395" i="39"/>
  <c r="P1396" i="39"/>
  <c r="P1397" i="39"/>
  <c r="P1398" i="39"/>
  <c r="P1399" i="39"/>
  <c r="P1400" i="39"/>
  <c r="P1401" i="39"/>
  <c r="P1402" i="39"/>
  <c r="P1403" i="39"/>
  <c r="P1404" i="39"/>
  <c r="P1405" i="39"/>
  <c r="P1406" i="39"/>
  <c r="P1407" i="39"/>
  <c r="P1408" i="39"/>
  <c r="P1409" i="39"/>
  <c r="P1410" i="39"/>
  <c r="P1411" i="39"/>
  <c r="P1412" i="39"/>
  <c r="P1413" i="39"/>
  <c r="P1414" i="39"/>
  <c r="P1415" i="39"/>
  <c r="P1416" i="39"/>
  <c r="P1417" i="39"/>
  <c r="P1418" i="39"/>
  <c r="P1419" i="39"/>
  <c r="P1420" i="39"/>
  <c r="P1421" i="39"/>
  <c r="P1422" i="39"/>
  <c r="P1423" i="39"/>
  <c r="P1424" i="39"/>
  <c r="P1425" i="39"/>
  <c r="P1426" i="39"/>
  <c r="P1427" i="39"/>
  <c r="P1428" i="39"/>
  <c r="P1429" i="39"/>
  <c r="P1430" i="39"/>
  <c r="P1431" i="39"/>
  <c r="P1432" i="39"/>
  <c r="P1433" i="39"/>
  <c r="P1434" i="39"/>
  <c r="P1435" i="39"/>
  <c r="P1436" i="39"/>
  <c r="P1437" i="39"/>
  <c r="P1438" i="39"/>
  <c r="P1439" i="39"/>
  <c r="P1440" i="39"/>
  <c r="P1441" i="39"/>
  <c r="P1442" i="39"/>
  <c r="P1443" i="39"/>
  <c r="P1444" i="39"/>
  <c r="P1445" i="39"/>
  <c r="P1446" i="39"/>
  <c r="P1447" i="39"/>
  <c r="P1448" i="39"/>
  <c r="P1449" i="39"/>
  <c r="P1450" i="39"/>
  <c r="P1451" i="39"/>
  <c r="P1452" i="39"/>
  <c r="P1453" i="39"/>
  <c r="P1454" i="39"/>
  <c r="P1455" i="39"/>
  <c r="P1456" i="39"/>
  <c r="P1457" i="39"/>
  <c r="P1458" i="39"/>
  <c r="P1459" i="39"/>
  <c r="P1460" i="39"/>
  <c r="P1461" i="39"/>
  <c r="P1462" i="39"/>
  <c r="P1463" i="39"/>
  <c r="P1464" i="39"/>
  <c r="P1465" i="39"/>
  <c r="P1466" i="39"/>
  <c r="P1467" i="39"/>
  <c r="P1468" i="39"/>
  <c r="P1469" i="39"/>
  <c r="P1470" i="39"/>
  <c r="P1471" i="39"/>
  <c r="P1472" i="39"/>
  <c r="P1473" i="39"/>
  <c r="P1474" i="39"/>
  <c r="P1475" i="39"/>
  <c r="P1476" i="39"/>
  <c r="P1477" i="39"/>
  <c r="P1478" i="39"/>
  <c r="P1479" i="39"/>
  <c r="P1480" i="39"/>
  <c r="P1481" i="39"/>
  <c r="P1482" i="39"/>
  <c r="P1483" i="39"/>
  <c r="P1484" i="39"/>
  <c r="P1485" i="39"/>
  <c r="P1486" i="39"/>
  <c r="P1487" i="39"/>
  <c r="P1488" i="39"/>
  <c r="P1489" i="39"/>
  <c r="P1490" i="39"/>
  <c r="P1491" i="39"/>
  <c r="P1492" i="39"/>
  <c r="P1493" i="39"/>
  <c r="P1494" i="39"/>
  <c r="P1495" i="39"/>
  <c r="P1496" i="39"/>
  <c r="P1497" i="39"/>
  <c r="P1498" i="39"/>
  <c r="P1499" i="39"/>
  <c r="P1500" i="39"/>
  <c r="P1501" i="39"/>
  <c r="P1502" i="39"/>
  <c r="P1503" i="39"/>
  <c r="P1504" i="39"/>
  <c r="P1505" i="39"/>
  <c r="P1506" i="39"/>
  <c r="P1507" i="39"/>
  <c r="P1508" i="39"/>
  <c r="P1509" i="39"/>
  <c r="P1510" i="39"/>
  <c r="P1511" i="39"/>
  <c r="P1512" i="39"/>
  <c r="P1513" i="39"/>
  <c r="P1514" i="39"/>
  <c r="P1515" i="39"/>
  <c r="P1516" i="39"/>
  <c r="P1517" i="39"/>
  <c r="P1518" i="39"/>
  <c r="P1519" i="39"/>
  <c r="P1520" i="39"/>
  <c r="P1521" i="39"/>
  <c r="P1522" i="39"/>
  <c r="P1523" i="39"/>
  <c r="P1524" i="39"/>
  <c r="P1525" i="39"/>
  <c r="P1526" i="39"/>
  <c r="P1527" i="39"/>
  <c r="P1528" i="39"/>
  <c r="P1529" i="39"/>
  <c r="P1530" i="39"/>
  <c r="P1531" i="39"/>
  <c r="P1532" i="39"/>
  <c r="P1533" i="39"/>
  <c r="P1534" i="39"/>
  <c r="P1535" i="39"/>
  <c r="P1536" i="39"/>
  <c r="P1537" i="39"/>
  <c r="P1538" i="39"/>
  <c r="P1539" i="39"/>
  <c r="P1540" i="39"/>
  <c r="P1541" i="39"/>
  <c r="P1542" i="39"/>
  <c r="P1543" i="39"/>
  <c r="P1544" i="39"/>
  <c r="P1545" i="39"/>
  <c r="P1546" i="39"/>
  <c r="P1547" i="39"/>
  <c r="P1548" i="39"/>
  <c r="P1549" i="39"/>
  <c r="P1550" i="39"/>
  <c r="P1551" i="39"/>
  <c r="P1552" i="39"/>
  <c r="P1553" i="39"/>
  <c r="P1554" i="39"/>
  <c r="P1555" i="39"/>
  <c r="P1556" i="39"/>
  <c r="P1557" i="39"/>
  <c r="P1558" i="39"/>
  <c r="P1559" i="39"/>
  <c r="P1560" i="39"/>
  <c r="P1561" i="39"/>
  <c r="P1562" i="39"/>
  <c r="P1563" i="39"/>
  <c r="P1564" i="39"/>
  <c r="P1565" i="39"/>
  <c r="P1566" i="39"/>
  <c r="P1567" i="39"/>
  <c r="P1568" i="39"/>
  <c r="P1569" i="39"/>
  <c r="P1570" i="39"/>
  <c r="P1571" i="39"/>
  <c r="P1572" i="39"/>
  <c r="P1573" i="39"/>
  <c r="P1574" i="39"/>
  <c r="P1575" i="39"/>
  <c r="P1576" i="39"/>
  <c r="P1577" i="39"/>
  <c r="P1578" i="39"/>
  <c r="P1579" i="39"/>
  <c r="P1580" i="39"/>
  <c r="P1581" i="39"/>
  <c r="P1582" i="39"/>
  <c r="P1583" i="39"/>
  <c r="P1584" i="39"/>
  <c r="P1585" i="39"/>
  <c r="P1586" i="39"/>
  <c r="P1587" i="39"/>
  <c r="P1588" i="39"/>
  <c r="P1589" i="39"/>
  <c r="P1590" i="39"/>
  <c r="P1591" i="39"/>
  <c r="P1592" i="39"/>
  <c r="P1593" i="39"/>
  <c r="P1594" i="39"/>
  <c r="P1595" i="39"/>
  <c r="P1596" i="39"/>
  <c r="P1597" i="39"/>
  <c r="P1598" i="39"/>
  <c r="P1599" i="39"/>
  <c r="P1600" i="39"/>
  <c r="P1601" i="39"/>
  <c r="P1602" i="39"/>
  <c r="P1603" i="39"/>
  <c r="P1604" i="39"/>
  <c r="P1605" i="39"/>
  <c r="P1606" i="39"/>
  <c r="P1607" i="39"/>
  <c r="P1608" i="39"/>
  <c r="P1609" i="39"/>
  <c r="P1610" i="39"/>
  <c r="P1611" i="39"/>
  <c r="P1612" i="39"/>
  <c r="P1613" i="39"/>
  <c r="P1614" i="39"/>
  <c r="P1615" i="39"/>
  <c r="P1616" i="39"/>
  <c r="P1617" i="39"/>
  <c r="P1618" i="39"/>
  <c r="P1619" i="39"/>
  <c r="P1620" i="39"/>
  <c r="P1621" i="39"/>
  <c r="P1622" i="39"/>
  <c r="P1623" i="39"/>
  <c r="P1624" i="39"/>
  <c r="P1625" i="39"/>
  <c r="P1626" i="39"/>
  <c r="P1627" i="39"/>
  <c r="P1628" i="39"/>
  <c r="P1629" i="39"/>
  <c r="P1630" i="39"/>
  <c r="P1631" i="39"/>
  <c r="P1632" i="39"/>
  <c r="P1633" i="39"/>
  <c r="P1634" i="39"/>
  <c r="P1635" i="39"/>
  <c r="P1636" i="39"/>
  <c r="P1637" i="39"/>
  <c r="P1638" i="39"/>
  <c r="P1639" i="39"/>
  <c r="P1640" i="39"/>
  <c r="P1641" i="39"/>
  <c r="P1642" i="39"/>
  <c r="P1643" i="39"/>
  <c r="P1644" i="39"/>
  <c r="P1645" i="39"/>
  <c r="P1646" i="39"/>
  <c r="P1647" i="39"/>
  <c r="P1648" i="39"/>
  <c r="P1649" i="39"/>
  <c r="P1650" i="39"/>
  <c r="P1651" i="39"/>
  <c r="P1652" i="39"/>
  <c r="P1653" i="39"/>
  <c r="P1654" i="39"/>
  <c r="P1655" i="39"/>
  <c r="P1656" i="39"/>
  <c r="P1657" i="39"/>
  <c r="P1658" i="39"/>
  <c r="P1659" i="39"/>
  <c r="P1660" i="39"/>
  <c r="P1661" i="39"/>
  <c r="P1662" i="39"/>
  <c r="P1663" i="39"/>
  <c r="P1664" i="39"/>
  <c r="P1665" i="39"/>
  <c r="P1666" i="39"/>
  <c r="P1667" i="39"/>
  <c r="P1668" i="39"/>
  <c r="P1669" i="39"/>
  <c r="P1670" i="39"/>
  <c r="P1671" i="39"/>
  <c r="P1672" i="39"/>
  <c r="P1673" i="39"/>
  <c r="P1674" i="39"/>
  <c r="P1675" i="39"/>
  <c r="P1676" i="39"/>
  <c r="P1677" i="39"/>
  <c r="P1678" i="39"/>
  <c r="P1679" i="39"/>
  <c r="P1680" i="39"/>
  <c r="P1681" i="39"/>
  <c r="P1682" i="39"/>
  <c r="P1683" i="39"/>
  <c r="P1684" i="39"/>
  <c r="P1685" i="39"/>
  <c r="P1686" i="39"/>
  <c r="P1687" i="39"/>
  <c r="P1688" i="39"/>
  <c r="P1689" i="39"/>
  <c r="P1690" i="39"/>
  <c r="P1691" i="39"/>
  <c r="P1692" i="39"/>
  <c r="P1693" i="39"/>
  <c r="P1694" i="39"/>
  <c r="P1695" i="39"/>
  <c r="P1696" i="39"/>
  <c r="P1697" i="39"/>
  <c r="P1698" i="39"/>
  <c r="P1699" i="39"/>
  <c r="P1700" i="39"/>
  <c r="P1701" i="39"/>
  <c r="P1702" i="39"/>
  <c r="P1703" i="39"/>
  <c r="P1704" i="39"/>
  <c r="P1705" i="39"/>
  <c r="P1706" i="39"/>
  <c r="P1707" i="39"/>
  <c r="P1708" i="39"/>
  <c r="P1709" i="39"/>
  <c r="P1710" i="39"/>
  <c r="P1711" i="39"/>
  <c r="P1712" i="39"/>
  <c r="P1713" i="39"/>
  <c r="P1714" i="39"/>
  <c r="P1715" i="39"/>
  <c r="P1716" i="39"/>
  <c r="P1717" i="39"/>
  <c r="P1718" i="39"/>
  <c r="P1719" i="39"/>
  <c r="P1720" i="39"/>
  <c r="P1721" i="39"/>
  <c r="P1722" i="39"/>
  <c r="P1723" i="39"/>
  <c r="P1724" i="39"/>
  <c r="P1725" i="39"/>
  <c r="P1726" i="39"/>
  <c r="P1727" i="39"/>
  <c r="P1728" i="39"/>
  <c r="P1729" i="39"/>
  <c r="P1730" i="39"/>
  <c r="P1731" i="39"/>
  <c r="P1732" i="39"/>
  <c r="P1733" i="39"/>
  <c r="P1734" i="39"/>
  <c r="P1735" i="39"/>
  <c r="P1736" i="39"/>
  <c r="P1737" i="39"/>
  <c r="P1738" i="39"/>
  <c r="P1739" i="39"/>
  <c r="P1740" i="39"/>
  <c r="P1741" i="39"/>
  <c r="P1742" i="39"/>
  <c r="P1743" i="39"/>
  <c r="P1744" i="39"/>
  <c r="P1745" i="39"/>
  <c r="P1746" i="39"/>
  <c r="P1747" i="39"/>
  <c r="P1748" i="39"/>
  <c r="P1749" i="39"/>
  <c r="P1750" i="39"/>
  <c r="P1751" i="39"/>
  <c r="P1752" i="39"/>
  <c r="P1753" i="39"/>
  <c r="P1754" i="39"/>
  <c r="P1755" i="39"/>
  <c r="P1756" i="39"/>
  <c r="P1757" i="39"/>
  <c r="P1758" i="39"/>
  <c r="P1759" i="39"/>
  <c r="P1760" i="39"/>
  <c r="P1761" i="39"/>
  <c r="P1762" i="39"/>
  <c r="P1763" i="39"/>
  <c r="P1764" i="39"/>
  <c r="P1765" i="39"/>
  <c r="P1766" i="39"/>
  <c r="P1767" i="39"/>
  <c r="P1768" i="39"/>
  <c r="P1769" i="39"/>
  <c r="P1770" i="39"/>
  <c r="P1771" i="39"/>
  <c r="P1772" i="39"/>
  <c r="P1773" i="39"/>
  <c r="P1774" i="39"/>
  <c r="P1775" i="39"/>
  <c r="P1776" i="39"/>
  <c r="P1777" i="39"/>
  <c r="P1778" i="39"/>
  <c r="P1779" i="39"/>
  <c r="P1780" i="39"/>
  <c r="P1781" i="39"/>
  <c r="P1782" i="39"/>
  <c r="P1783" i="39"/>
  <c r="P1784" i="39"/>
  <c r="S2" i="39"/>
  <c r="R2" i="39"/>
  <c r="Q2" i="39"/>
  <c r="P2" i="39"/>
  <c r="D28" i="46"/>
  <c r="D27" i="46"/>
  <c r="D26" i="46"/>
  <c r="D24" i="46"/>
  <c r="D23" i="46"/>
  <c r="A26" i="46"/>
  <c r="A24" i="46"/>
  <c r="A23" i="46"/>
  <c r="B8" i="46"/>
  <c r="L2" i="46" a="1"/>
  <c r="L2" i="46" s="1"/>
  <c r="B20" i="46" s="1"/>
  <c r="A20" i="46"/>
  <c r="A19" i="46"/>
  <c r="B14" i="46" s="1"/>
  <c r="A18" i="46"/>
  <c r="G16" i="46"/>
  <c r="I16" i="46" s="1"/>
  <c r="F16" i="46"/>
  <c r="H16" i="46" s="1"/>
  <c r="A24" i="44"/>
  <c r="A23" i="44"/>
  <c r="B8" i="44"/>
  <c r="L2" i="44" a="1"/>
  <c r="L2" i="44" s="1"/>
  <c r="B19" i="44" s="1"/>
  <c r="A19" i="44"/>
  <c r="A18" i="44"/>
  <c r="G16" i="44"/>
  <c r="I16" i="44" s="1"/>
  <c r="F16" i="44"/>
  <c r="H16" i="44" s="1"/>
  <c r="B8" i="42"/>
  <c r="A18" i="42"/>
  <c r="L2" i="42" a="1"/>
  <c r="L2" i="42" s="1"/>
  <c r="B18" i="42" s="1"/>
  <c r="G16" i="42"/>
  <c r="I16" i="42" s="1"/>
  <c r="F16" i="42"/>
  <c r="H16" i="42" s="1"/>
  <c r="B8" i="40"/>
  <c r="A18" i="40"/>
  <c r="L2" i="40" a="1"/>
  <c r="L2" i="40" s="1"/>
  <c r="B18" i="40" s="1"/>
  <c r="G16" i="40"/>
  <c r="I16" i="40" s="1"/>
  <c r="F16" i="40"/>
  <c r="H16" i="40" s="1"/>
  <c r="F3" i="39"/>
  <c r="G3" i="39" s="1"/>
  <c r="F4" i="39"/>
  <c r="G4" i="39" s="1"/>
  <c r="F5" i="39"/>
  <c r="G5" i="39" s="1"/>
  <c r="F6" i="39"/>
  <c r="G6" i="39" s="1"/>
  <c r="F7" i="39"/>
  <c r="G7" i="39" s="1"/>
  <c r="F8" i="39"/>
  <c r="G8" i="39" s="1"/>
  <c r="F9" i="39"/>
  <c r="G9" i="39" s="1"/>
  <c r="F10" i="39"/>
  <c r="G10" i="39" s="1"/>
  <c r="F11" i="39"/>
  <c r="G11" i="39" s="1"/>
  <c r="F12" i="39"/>
  <c r="G12" i="39" s="1"/>
  <c r="F13" i="39"/>
  <c r="G13" i="39" s="1"/>
  <c r="F14" i="39"/>
  <c r="G14" i="39" s="1"/>
  <c r="F15" i="39"/>
  <c r="G15" i="39" s="1"/>
  <c r="F16" i="39"/>
  <c r="G16" i="39" s="1"/>
  <c r="F17" i="39"/>
  <c r="G17" i="39" s="1"/>
  <c r="F18" i="39"/>
  <c r="G18" i="39" s="1"/>
  <c r="F19" i="39"/>
  <c r="G19" i="39" s="1"/>
  <c r="F20" i="39"/>
  <c r="G20" i="39" s="1"/>
  <c r="F21" i="39"/>
  <c r="G21" i="39" s="1"/>
  <c r="F22" i="39"/>
  <c r="G22" i="39" s="1"/>
  <c r="F23" i="39"/>
  <c r="G23" i="39" s="1"/>
  <c r="F24" i="39"/>
  <c r="G24" i="39" s="1"/>
  <c r="F25" i="39"/>
  <c r="G25" i="39" s="1"/>
  <c r="F26" i="39"/>
  <c r="G26" i="39" s="1"/>
  <c r="F27" i="39"/>
  <c r="G27" i="39" s="1"/>
  <c r="F28" i="39"/>
  <c r="G28" i="39" s="1"/>
  <c r="F29" i="39"/>
  <c r="G29" i="39" s="1"/>
  <c r="F30" i="39"/>
  <c r="G30" i="39" s="1"/>
  <c r="F31" i="39"/>
  <c r="G31" i="39" s="1"/>
  <c r="F32" i="39"/>
  <c r="G32" i="39" s="1"/>
  <c r="F33" i="39"/>
  <c r="G33" i="39" s="1"/>
  <c r="F34" i="39"/>
  <c r="G34" i="39" s="1"/>
  <c r="F35" i="39"/>
  <c r="G35" i="39" s="1"/>
  <c r="F36" i="39"/>
  <c r="G36" i="39" s="1"/>
  <c r="F37" i="39"/>
  <c r="G37" i="39" s="1"/>
  <c r="F38" i="39"/>
  <c r="G38" i="39" s="1"/>
  <c r="F39" i="39"/>
  <c r="G39" i="39" s="1"/>
  <c r="F40" i="39"/>
  <c r="G40" i="39" s="1"/>
  <c r="F41" i="39"/>
  <c r="G41" i="39" s="1"/>
  <c r="F42" i="39"/>
  <c r="G42" i="39" s="1"/>
  <c r="F43" i="39"/>
  <c r="G43" i="39" s="1"/>
  <c r="F44" i="39"/>
  <c r="G44" i="39" s="1"/>
  <c r="F45" i="39"/>
  <c r="G45" i="39" s="1"/>
  <c r="F46" i="39"/>
  <c r="G46" i="39" s="1"/>
  <c r="F47" i="39"/>
  <c r="G47" i="39" s="1"/>
  <c r="F48" i="39"/>
  <c r="G48" i="39" s="1"/>
  <c r="F49" i="39"/>
  <c r="G49" i="39" s="1"/>
  <c r="F50" i="39"/>
  <c r="G50" i="39" s="1"/>
  <c r="F51" i="39"/>
  <c r="G51" i="39" s="1"/>
  <c r="F52" i="39"/>
  <c r="G52" i="39" s="1"/>
  <c r="F53" i="39"/>
  <c r="G53" i="39" s="1"/>
  <c r="F54" i="39"/>
  <c r="G54" i="39" s="1"/>
  <c r="F55" i="39"/>
  <c r="G55" i="39" s="1"/>
  <c r="F56" i="39"/>
  <c r="G56" i="39" s="1"/>
  <c r="F57" i="39"/>
  <c r="G57" i="39" s="1"/>
  <c r="F58" i="39"/>
  <c r="G58" i="39" s="1"/>
  <c r="F59" i="39"/>
  <c r="G59" i="39" s="1"/>
  <c r="F60" i="39"/>
  <c r="G60" i="39" s="1"/>
  <c r="F61" i="39"/>
  <c r="G61" i="39" s="1"/>
  <c r="F62" i="39"/>
  <c r="G62" i="39" s="1"/>
  <c r="F63" i="39"/>
  <c r="G63" i="39" s="1"/>
  <c r="F64" i="39"/>
  <c r="G64" i="39" s="1"/>
  <c r="F65" i="39"/>
  <c r="G65" i="39" s="1"/>
  <c r="F66" i="39"/>
  <c r="G66" i="39" s="1"/>
  <c r="F67" i="39"/>
  <c r="G67" i="39" s="1"/>
  <c r="F68" i="39"/>
  <c r="G68" i="39" s="1"/>
  <c r="F69" i="39"/>
  <c r="G69" i="39" s="1"/>
  <c r="F70" i="39"/>
  <c r="G70" i="39" s="1"/>
  <c r="F71" i="39"/>
  <c r="G71" i="39" s="1"/>
  <c r="F72" i="39"/>
  <c r="G72" i="39" s="1"/>
  <c r="F73" i="39"/>
  <c r="G73" i="39" s="1"/>
  <c r="F74" i="39"/>
  <c r="G74" i="39" s="1"/>
  <c r="F75" i="39"/>
  <c r="G75" i="39" s="1"/>
  <c r="F76" i="39"/>
  <c r="G76" i="39" s="1"/>
  <c r="F77" i="39"/>
  <c r="G77" i="39" s="1"/>
  <c r="F78" i="39"/>
  <c r="G78" i="39" s="1"/>
  <c r="F79" i="39"/>
  <c r="G79" i="39" s="1"/>
  <c r="F80" i="39"/>
  <c r="G80" i="39" s="1"/>
  <c r="F81" i="39"/>
  <c r="G81" i="39" s="1"/>
  <c r="F82" i="39"/>
  <c r="G82" i="39" s="1"/>
  <c r="F83" i="39"/>
  <c r="G83" i="39" s="1"/>
  <c r="F84" i="39"/>
  <c r="G84" i="39" s="1"/>
  <c r="F85" i="39"/>
  <c r="G85" i="39" s="1"/>
  <c r="F86" i="39"/>
  <c r="G86" i="39" s="1"/>
  <c r="F87" i="39"/>
  <c r="G87" i="39" s="1"/>
  <c r="F88" i="39"/>
  <c r="G88" i="39" s="1"/>
  <c r="F89" i="39"/>
  <c r="G89" i="39" s="1"/>
  <c r="F90" i="39"/>
  <c r="G90" i="39" s="1"/>
  <c r="F91" i="39"/>
  <c r="G91" i="39" s="1"/>
  <c r="F92" i="39"/>
  <c r="G92" i="39" s="1"/>
  <c r="F93" i="39"/>
  <c r="G93" i="39" s="1"/>
  <c r="F94" i="39"/>
  <c r="G94" i="39" s="1"/>
  <c r="F95" i="39"/>
  <c r="G95" i="39" s="1"/>
  <c r="F96" i="39"/>
  <c r="G96" i="39" s="1"/>
  <c r="F97" i="39"/>
  <c r="G97" i="39" s="1"/>
  <c r="F98" i="39"/>
  <c r="G98" i="39" s="1"/>
  <c r="F99" i="39"/>
  <c r="G99" i="39" s="1"/>
  <c r="F100" i="39"/>
  <c r="G100" i="39" s="1"/>
  <c r="F101" i="39"/>
  <c r="G101" i="39" s="1"/>
  <c r="F102" i="39"/>
  <c r="G102" i="39" s="1"/>
  <c r="F103" i="39"/>
  <c r="G103" i="39" s="1"/>
  <c r="F104" i="39"/>
  <c r="G104" i="39" s="1"/>
  <c r="F105" i="39"/>
  <c r="G105" i="39" s="1"/>
  <c r="F106" i="39"/>
  <c r="G106" i="39" s="1"/>
  <c r="F107" i="39"/>
  <c r="G107" i="39" s="1"/>
  <c r="F108" i="39"/>
  <c r="G108" i="39" s="1"/>
  <c r="F109" i="39"/>
  <c r="G109" i="39" s="1"/>
  <c r="F110" i="39"/>
  <c r="G110" i="39" s="1"/>
  <c r="F111" i="39"/>
  <c r="G111" i="39" s="1"/>
  <c r="F112" i="39"/>
  <c r="G112" i="39" s="1"/>
  <c r="F113" i="39"/>
  <c r="G113" i="39" s="1"/>
  <c r="F114" i="39"/>
  <c r="G114" i="39" s="1"/>
  <c r="F115" i="39"/>
  <c r="G115" i="39" s="1"/>
  <c r="F116" i="39"/>
  <c r="G116" i="39" s="1"/>
  <c r="F117" i="39"/>
  <c r="G117" i="39" s="1"/>
  <c r="F118" i="39"/>
  <c r="G118" i="39" s="1"/>
  <c r="F119" i="39"/>
  <c r="G119" i="39" s="1"/>
  <c r="F120" i="39"/>
  <c r="G120" i="39" s="1"/>
  <c r="F121" i="39"/>
  <c r="G121" i="39" s="1"/>
  <c r="F122" i="39"/>
  <c r="G122" i="39" s="1"/>
  <c r="F123" i="39"/>
  <c r="G123" i="39" s="1"/>
  <c r="F124" i="39"/>
  <c r="G124" i="39" s="1"/>
  <c r="F125" i="39"/>
  <c r="G125" i="39" s="1"/>
  <c r="F126" i="39"/>
  <c r="G126" i="39" s="1"/>
  <c r="F127" i="39"/>
  <c r="G127" i="39" s="1"/>
  <c r="F128" i="39"/>
  <c r="G128" i="39" s="1"/>
  <c r="F129" i="39"/>
  <c r="G129" i="39" s="1"/>
  <c r="F130" i="39"/>
  <c r="G130" i="39" s="1"/>
  <c r="F131" i="39"/>
  <c r="G131" i="39" s="1"/>
  <c r="F132" i="39"/>
  <c r="G132" i="39" s="1"/>
  <c r="F133" i="39"/>
  <c r="G133" i="39" s="1"/>
  <c r="F134" i="39"/>
  <c r="G134" i="39" s="1"/>
  <c r="F135" i="39"/>
  <c r="G135" i="39" s="1"/>
  <c r="F136" i="39"/>
  <c r="G136" i="39" s="1"/>
  <c r="F137" i="39"/>
  <c r="G137" i="39" s="1"/>
  <c r="F138" i="39"/>
  <c r="G138" i="39" s="1"/>
  <c r="F139" i="39"/>
  <c r="G139" i="39" s="1"/>
  <c r="F140" i="39"/>
  <c r="G140" i="39" s="1"/>
  <c r="F141" i="39"/>
  <c r="G141" i="39" s="1"/>
  <c r="F142" i="39"/>
  <c r="G142" i="39" s="1"/>
  <c r="F143" i="39"/>
  <c r="G143" i="39" s="1"/>
  <c r="F144" i="39"/>
  <c r="G144" i="39" s="1"/>
  <c r="F145" i="39"/>
  <c r="G145" i="39" s="1"/>
  <c r="F146" i="39"/>
  <c r="G146" i="39" s="1"/>
  <c r="F147" i="39"/>
  <c r="G147" i="39" s="1"/>
  <c r="F148" i="39"/>
  <c r="G148" i="39" s="1"/>
  <c r="F149" i="39"/>
  <c r="G149" i="39" s="1"/>
  <c r="F150" i="39"/>
  <c r="G150" i="39" s="1"/>
  <c r="F151" i="39"/>
  <c r="G151" i="39" s="1"/>
  <c r="F152" i="39"/>
  <c r="G152" i="39" s="1"/>
  <c r="F153" i="39"/>
  <c r="G153" i="39" s="1"/>
  <c r="F154" i="39"/>
  <c r="G154" i="39" s="1"/>
  <c r="F155" i="39"/>
  <c r="G155" i="39" s="1"/>
  <c r="F156" i="39"/>
  <c r="G156" i="39" s="1"/>
  <c r="F157" i="39"/>
  <c r="G157" i="39" s="1"/>
  <c r="F158" i="39"/>
  <c r="G158" i="39" s="1"/>
  <c r="F159" i="39"/>
  <c r="G159" i="39" s="1"/>
  <c r="F160" i="39"/>
  <c r="G160" i="39" s="1"/>
  <c r="F161" i="39"/>
  <c r="G161" i="39" s="1"/>
  <c r="F162" i="39"/>
  <c r="G162" i="39" s="1"/>
  <c r="F163" i="39"/>
  <c r="G163" i="39" s="1"/>
  <c r="F164" i="39"/>
  <c r="G164" i="39" s="1"/>
  <c r="F165" i="39"/>
  <c r="G165" i="39" s="1"/>
  <c r="F166" i="39"/>
  <c r="G166" i="39" s="1"/>
  <c r="F167" i="39"/>
  <c r="G167" i="39" s="1"/>
  <c r="F168" i="39"/>
  <c r="G168" i="39" s="1"/>
  <c r="F169" i="39"/>
  <c r="G169" i="39" s="1"/>
  <c r="F170" i="39"/>
  <c r="G170" i="39" s="1"/>
  <c r="F171" i="39"/>
  <c r="G171" i="39" s="1"/>
  <c r="F172" i="39"/>
  <c r="G172" i="39" s="1"/>
  <c r="F173" i="39"/>
  <c r="G173" i="39" s="1"/>
  <c r="F174" i="39"/>
  <c r="G174" i="39" s="1"/>
  <c r="F175" i="39"/>
  <c r="G175" i="39" s="1"/>
  <c r="F176" i="39"/>
  <c r="G176" i="39" s="1"/>
  <c r="F177" i="39"/>
  <c r="G177" i="39" s="1"/>
  <c r="F178" i="39"/>
  <c r="G178" i="39" s="1"/>
  <c r="F179" i="39"/>
  <c r="G179" i="39" s="1"/>
  <c r="F180" i="39"/>
  <c r="G180" i="39" s="1"/>
  <c r="F181" i="39"/>
  <c r="G181" i="39" s="1"/>
  <c r="F182" i="39"/>
  <c r="G182" i="39" s="1"/>
  <c r="F183" i="39"/>
  <c r="G183" i="39" s="1"/>
  <c r="F184" i="39"/>
  <c r="G184" i="39" s="1"/>
  <c r="F185" i="39"/>
  <c r="G185" i="39" s="1"/>
  <c r="F186" i="39"/>
  <c r="G186" i="39" s="1"/>
  <c r="F187" i="39"/>
  <c r="G187" i="39" s="1"/>
  <c r="F188" i="39"/>
  <c r="G188" i="39" s="1"/>
  <c r="F189" i="39"/>
  <c r="G189" i="39" s="1"/>
  <c r="F190" i="39"/>
  <c r="G190" i="39" s="1"/>
  <c r="F191" i="39"/>
  <c r="G191" i="39" s="1"/>
  <c r="F192" i="39"/>
  <c r="G192" i="39" s="1"/>
  <c r="F193" i="39"/>
  <c r="G193" i="39" s="1"/>
  <c r="F194" i="39"/>
  <c r="G194" i="39" s="1"/>
  <c r="F195" i="39"/>
  <c r="G195" i="39" s="1"/>
  <c r="F196" i="39"/>
  <c r="G196" i="39" s="1"/>
  <c r="F197" i="39"/>
  <c r="G197" i="39" s="1"/>
  <c r="F198" i="39"/>
  <c r="G198" i="39" s="1"/>
  <c r="F199" i="39"/>
  <c r="G199" i="39" s="1"/>
  <c r="F200" i="39"/>
  <c r="G200" i="39" s="1"/>
  <c r="F201" i="39"/>
  <c r="G201" i="39" s="1"/>
  <c r="F202" i="39"/>
  <c r="G202" i="39" s="1"/>
  <c r="F203" i="39"/>
  <c r="G203" i="39" s="1"/>
  <c r="F204" i="39"/>
  <c r="G204" i="39" s="1"/>
  <c r="F205" i="39"/>
  <c r="G205" i="39" s="1"/>
  <c r="F206" i="39"/>
  <c r="G206" i="39" s="1"/>
  <c r="F207" i="39"/>
  <c r="G207" i="39" s="1"/>
  <c r="F208" i="39"/>
  <c r="G208" i="39" s="1"/>
  <c r="F209" i="39"/>
  <c r="G209" i="39" s="1"/>
  <c r="F210" i="39"/>
  <c r="G210" i="39" s="1"/>
  <c r="F211" i="39"/>
  <c r="G211" i="39" s="1"/>
  <c r="F212" i="39"/>
  <c r="G212" i="39" s="1"/>
  <c r="F213" i="39"/>
  <c r="G213" i="39" s="1"/>
  <c r="F214" i="39"/>
  <c r="G214" i="39" s="1"/>
  <c r="F215" i="39"/>
  <c r="G215" i="39" s="1"/>
  <c r="F216" i="39"/>
  <c r="G216" i="39" s="1"/>
  <c r="F217" i="39"/>
  <c r="G217" i="39" s="1"/>
  <c r="F218" i="39"/>
  <c r="G218" i="39" s="1"/>
  <c r="F219" i="39"/>
  <c r="G219" i="39" s="1"/>
  <c r="F220" i="39"/>
  <c r="G220" i="39" s="1"/>
  <c r="F221" i="39"/>
  <c r="G221" i="39" s="1"/>
  <c r="F222" i="39"/>
  <c r="G222" i="39" s="1"/>
  <c r="F223" i="39"/>
  <c r="G223" i="39" s="1"/>
  <c r="F224" i="39"/>
  <c r="G224" i="39" s="1"/>
  <c r="F225" i="39"/>
  <c r="G225" i="39" s="1"/>
  <c r="F226" i="39"/>
  <c r="G226" i="39" s="1"/>
  <c r="F227" i="39"/>
  <c r="G227" i="39" s="1"/>
  <c r="F228" i="39"/>
  <c r="G228" i="39" s="1"/>
  <c r="F229" i="39"/>
  <c r="G229" i="39" s="1"/>
  <c r="F230" i="39"/>
  <c r="G230" i="39" s="1"/>
  <c r="F231" i="39"/>
  <c r="G231" i="39" s="1"/>
  <c r="F232" i="39"/>
  <c r="G232" i="39" s="1"/>
  <c r="F233" i="39"/>
  <c r="G233" i="39" s="1"/>
  <c r="F234" i="39"/>
  <c r="G234" i="39" s="1"/>
  <c r="F235" i="39"/>
  <c r="G235" i="39" s="1"/>
  <c r="F236" i="39"/>
  <c r="G236" i="39" s="1"/>
  <c r="F237" i="39"/>
  <c r="G237" i="39" s="1"/>
  <c r="F238" i="39"/>
  <c r="G238" i="39" s="1"/>
  <c r="F239" i="39"/>
  <c r="G239" i="39" s="1"/>
  <c r="F240" i="39"/>
  <c r="G240" i="39" s="1"/>
  <c r="F241" i="39"/>
  <c r="G241" i="39" s="1"/>
  <c r="F242" i="39"/>
  <c r="G242" i="39" s="1"/>
  <c r="F243" i="39"/>
  <c r="G243" i="39" s="1"/>
  <c r="F244" i="39"/>
  <c r="G244" i="39" s="1"/>
  <c r="F245" i="39"/>
  <c r="G245" i="39" s="1"/>
  <c r="F246" i="39"/>
  <c r="G246" i="39" s="1"/>
  <c r="F247" i="39"/>
  <c r="G247" i="39" s="1"/>
  <c r="F248" i="39"/>
  <c r="G248" i="39" s="1"/>
  <c r="F249" i="39"/>
  <c r="G249" i="39" s="1"/>
  <c r="F250" i="39"/>
  <c r="G250" i="39" s="1"/>
  <c r="F251" i="39"/>
  <c r="G251" i="39" s="1"/>
  <c r="F252" i="39"/>
  <c r="G252" i="39" s="1"/>
  <c r="F253" i="39"/>
  <c r="G253" i="39" s="1"/>
  <c r="F254" i="39"/>
  <c r="G254" i="39" s="1"/>
  <c r="F255" i="39"/>
  <c r="G255" i="39" s="1"/>
  <c r="F256" i="39"/>
  <c r="G256" i="39" s="1"/>
  <c r="F257" i="39"/>
  <c r="G257" i="39" s="1"/>
  <c r="F258" i="39"/>
  <c r="G258" i="39" s="1"/>
  <c r="F259" i="39"/>
  <c r="G259" i="39" s="1"/>
  <c r="F260" i="39"/>
  <c r="G260" i="39" s="1"/>
  <c r="F261" i="39"/>
  <c r="G261" i="39" s="1"/>
  <c r="F262" i="39"/>
  <c r="G262" i="39" s="1"/>
  <c r="F263" i="39"/>
  <c r="G263" i="39" s="1"/>
  <c r="F264" i="39"/>
  <c r="G264" i="39" s="1"/>
  <c r="F265" i="39"/>
  <c r="G265" i="39" s="1"/>
  <c r="F266" i="39"/>
  <c r="G266" i="39" s="1"/>
  <c r="F267" i="39"/>
  <c r="G267" i="39" s="1"/>
  <c r="F268" i="39"/>
  <c r="G268" i="39" s="1"/>
  <c r="F269" i="39"/>
  <c r="G269" i="39" s="1"/>
  <c r="F270" i="39"/>
  <c r="G270" i="39" s="1"/>
  <c r="F271" i="39"/>
  <c r="G271" i="39" s="1"/>
  <c r="F272" i="39"/>
  <c r="G272" i="39" s="1"/>
  <c r="F273" i="39"/>
  <c r="G273" i="39" s="1"/>
  <c r="F274" i="39"/>
  <c r="G274" i="39" s="1"/>
  <c r="F275" i="39"/>
  <c r="G275" i="39" s="1"/>
  <c r="F276" i="39"/>
  <c r="G276" i="39" s="1"/>
  <c r="F277" i="39"/>
  <c r="G277" i="39" s="1"/>
  <c r="F278" i="39"/>
  <c r="G278" i="39" s="1"/>
  <c r="F279" i="39"/>
  <c r="G279" i="39" s="1"/>
  <c r="F280" i="39"/>
  <c r="G280" i="39" s="1"/>
  <c r="F281" i="39"/>
  <c r="G281" i="39" s="1"/>
  <c r="F282" i="39"/>
  <c r="G282" i="39" s="1"/>
  <c r="F283" i="39"/>
  <c r="G283" i="39" s="1"/>
  <c r="F284" i="39"/>
  <c r="G284" i="39" s="1"/>
  <c r="F285" i="39"/>
  <c r="G285" i="39" s="1"/>
  <c r="F286" i="39"/>
  <c r="G286" i="39" s="1"/>
  <c r="F287" i="39"/>
  <c r="G287" i="39" s="1"/>
  <c r="F288" i="39"/>
  <c r="G288" i="39" s="1"/>
  <c r="F289" i="39"/>
  <c r="G289" i="39" s="1"/>
  <c r="F290" i="39"/>
  <c r="G290" i="39" s="1"/>
  <c r="F291" i="39"/>
  <c r="G291" i="39" s="1"/>
  <c r="F292" i="39"/>
  <c r="G292" i="39" s="1"/>
  <c r="F293" i="39"/>
  <c r="G293" i="39" s="1"/>
  <c r="F294" i="39"/>
  <c r="G294" i="39" s="1"/>
  <c r="F295" i="39"/>
  <c r="G295" i="39" s="1"/>
  <c r="F296" i="39"/>
  <c r="G296" i="39" s="1"/>
  <c r="F297" i="39"/>
  <c r="G297" i="39" s="1"/>
  <c r="F298" i="39"/>
  <c r="G298" i="39" s="1"/>
  <c r="F299" i="39"/>
  <c r="G299" i="39" s="1"/>
  <c r="F300" i="39"/>
  <c r="G300" i="39" s="1"/>
  <c r="F301" i="39"/>
  <c r="G301" i="39" s="1"/>
  <c r="F302" i="39"/>
  <c r="G302" i="39" s="1"/>
  <c r="F303" i="39"/>
  <c r="G303" i="39" s="1"/>
  <c r="F304" i="39"/>
  <c r="G304" i="39" s="1"/>
  <c r="F305" i="39"/>
  <c r="G305" i="39" s="1"/>
  <c r="F306" i="39"/>
  <c r="G306" i="39" s="1"/>
  <c r="F307" i="39"/>
  <c r="G307" i="39" s="1"/>
  <c r="F308" i="39"/>
  <c r="G308" i="39" s="1"/>
  <c r="F309" i="39"/>
  <c r="G309" i="39" s="1"/>
  <c r="F310" i="39"/>
  <c r="G310" i="39" s="1"/>
  <c r="F311" i="39"/>
  <c r="G311" i="39" s="1"/>
  <c r="F312" i="39"/>
  <c r="G312" i="39" s="1"/>
  <c r="F313" i="39"/>
  <c r="G313" i="39" s="1"/>
  <c r="F314" i="39"/>
  <c r="G314" i="39" s="1"/>
  <c r="F315" i="39"/>
  <c r="G315" i="39" s="1"/>
  <c r="F316" i="39"/>
  <c r="G316" i="39" s="1"/>
  <c r="F317" i="39"/>
  <c r="G317" i="39" s="1"/>
  <c r="F318" i="39"/>
  <c r="G318" i="39" s="1"/>
  <c r="F319" i="39"/>
  <c r="G319" i="39" s="1"/>
  <c r="F320" i="39"/>
  <c r="G320" i="39" s="1"/>
  <c r="F321" i="39"/>
  <c r="G321" i="39" s="1"/>
  <c r="F322" i="39"/>
  <c r="G322" i="39" s="1"/>
  <c r="F323" i="39"/>
  <c r="G323" i="39" s="1"/>
  <c r="F324" i="39"/>
  <c r="G324" i="39" s="1"/>
  <c r="F325" i="39"/>
  <c r="G325" i="39" s="1"/>
  <c r="F326" i="39"/>
  <c r="G326" i="39" s="1"/>
  <c r="F327" i="39"/>
  <c r="G327" i="39" s="1"/>
  <c r="F328" i="39"/>
  <c r="G328" i="39" s="1"/>
  <c r="F329" i="39"/>
  <c r="G329" i="39" s="1"/>
  <c r="F330" i="39"/>
  <c r="G330" i="39" s="1"/>
  <c r="F331" i="39"/>
  <c r="G331" i="39" s="1"/>
  <c r="F332" i="39"/>
  <c r="G332" i="39" s="1"/>
  <c r="F333" i="39"/>
  <c r="G333" i="39" s="1"/>
  <c r="F334" i="39"/>
  <c r="G334" i="39" s="1"/>
  <c r="F335" i="39"/>
  <c r="G335" i="39" s="1"/>
  <c r="F336" i="39"/>
  <c r="G336" i="39" s="1"/>
  <c r="F337" i="39"/>
  <c r="G337" i="39" s="1"/>
  <c r="F338" i="39"/>
  <c r="G338" i="39" s="1"/>
  <c r="F339" i="39"/>
  <c r="G339" i="39" s="1"/>
  <c r="F340" i="39"/>
  <c r="G340" i="39" s="1"/>
  <c r="F341" i="39"/>
  <c r="G341" i="39" s="1"/>
  <c r="F342" i="39"/>
  <c r="G342" i="39" s="1"/>
  <c r="F343" i="39"/>
  <c r="G343" i="39" s="1"/>
  <c r="F344" i="39"/>
  <c r="G344" i="39" s="1"/>
  <c r="F345" i="39"/>
  <c r="G345" i="39" s="1"/>
  <c r="F346" i="39"/>
  <c r="G346" i="39" s="1"/>
  <c r="F347" i="39"/>
  <c r="G347" i="39" s="1"/>
  <c r="F348" i="39"/>
  <c r="G348" i="39" s="1"/>
  <c r="F349" i="39"/>
  <c r="G349" i="39" s="1"/>
  <c r="F350" i="39"/>
  <c r="G350" i="39" s="1"/>
  <c r="F351" i="39"/>
  <c r="G351" i="39" s="1"/>
  <c r="F352" i="39"/>
  <c r="G352" i="39" s="1"/>
  <c r="F353" i="39"/>
  <c r="G353" i="39" s="1"/>
  <c r="F354" i="39"/>
  <c r="G354" i="39" s="1"/>
  <c r="F355" i="39"/>
  <c r="G355" i="39" s="1"/>
  <c r="F356" i="39"/>
  <c r="G356" i="39" s="1"/>
  <c r="F357" i="39"/>
  <c r="G357" i="39" s="1"/>
  <c r="F358" i="39"/>
  <c r="G358" i="39" s="1"/>
  <c r="F359" i="39"/>
  <c r="G359" i="39" s="1"/>
  <c r="F360" i="39"/>
  <c r="G360" i="39" s="1"/>
  <c r="F361" i="39"/>
  <c r="G361" i="39" s="1"/>
  <c r="F362" i="39"/>
  <c r="G362" i="39" s="1"/>
  <c r="F363" i="39"/>
  <c r="G363" i="39" s="1"/>
  <c r="F364" i="39"/>
  <c r="G364" i="39" s="1"/>
  <c r="F365" i="39"/>
  <c r="G365" i="39" s="1"/>
  <c r="F366" i="39"/>
  <c r="G366" i="39" s="1"/>
  <c r="F367" i="39"/>
  <c r="G367" i="39" s="1"/>
  <c r="F368" i="39"/>
  <c r="G368" i="39" s="1"/>
  <c r="F369" i="39"/>
  <c r="G369" i="39" s="1"/>
  <c r="F370" i="39"/>
  <c r="G370" i="39" s="1"/>
  <c r="F371" i="39"/>
  <c r="G371" i="39" s="1"/>
  <c r="F372" i="39"/>
  <c r="G372" i="39" s="1"/>
  <c r="F373" i="39"/>
  <c r="G373" i="39" s="1"/>
  <c r="F374" i="39"/>
  <c r="G374" i="39" s="1"/>
  <c r="F375" i="39"/>
  <c r="G375" i="39" s="1"/>
  <c r="F376" i="39"/>
  <c r="G376" i="39" s="1"/>
  <c r="F377" i="39"/>
  <c r="G377" i="39" s="1"/>
  <c r="F378" i="39"/>
  <c r="G378" i="39" s="1"/>
  <c r="F379" i="39"/>
  <c r="G379" i="39" s="1"/>
  <c r="F380" i="39"/>
  <c r="G380" i="39" s="1"/>
  <c r="F381" i="39"/>
  <c r="G381" i="39" s="1"/>
  <c r="F382" i="39"/>
  <c r="G382" i="39" s="1"/>
  <c r="F383" i="39"/>
  <c r="G383" i="39" s="1"/>
  <c r="F384" i="39"/>
  <c r="G384" i="39" s="1"/>
  <c r="F385" i="39"/>
  <c r="G385" i="39" s="1"/>
  <c r="F386" i="39"/>
  <c r="G386" i="39" s="1"/>
  <c r="F387" i="39"/>
  <c r="G387" i="39" s="1"/>
  <c r="F388" i="39"/>
  <c r="G388" i="39" s="1"/>
  <c r="F389" i="39"/>
  <c r="G389" i="39" s="1"/>
  <c r="F390" i="39"/>
  <c r="G390" i="39" s="1"/>
  <c r="F391" i="39"/>
  <c r="G391" i="39" s="1"/>
  <c r="F392" i="39"/>
  <c r="G392" i="39" s="1"/>
  <c r="F393" i="39"/>
  <c r="G393" i="39" s="1"/>
  <c r="F394" i="39"/>
  <c r="G394" i="39" s="1"/>
  <c r="F395" i="39"/>
  <c r="G395" i="39" s="1"/>
  <c r="F396" i="39"/>
  <c r="G396" i="39" s="1"/>
  <c r="F397" i="39"/>
  <c r="G397" i="39" s="1"/>
  <c r="F398" i="39"/>
  <c r="G398" i="39" s="1"/>
  <c r="F399" i="39"/>
  <c r="G399" i="39" s="1"/>
  <c r="F400" i="39"/>
  <c r="G400" i="39" s="1"/>
  <c r="F401" i="39"/>
  <c r="G401" i="39" s="1"/>
  <c r="F402" i="39"/>
  <c r="G402" i="39" s="1"/>
  <c r="F403" i="39"/>
  <c r="G403" i="39" s="1"/>
  <c r="F404" i="39"/>
  <c r="G404" i="39" s="1"/>
  <c r="F405" i="39"/>
  <c r="G405" i="39" s="1"/>
  <c r="F406" i="39"/>
  <c r="G406" i="39" s="1"/>
  <c r="F407" i="39"/>
  <c r="G407" i="39" s="1"/>
  <c r="F408" i="39"/>
  <c r="G408" i="39" s="1"/>
  <c r="F409" i="39"/>
  <c r="G409" i="39" s="1"/>
  <c r="F410" i="39"/>
  <c r="G410" i="39" s="1"/>
  <c r="F411" i="39"/>
  <c r="G411" i="39" s="1"/>
  <c r="F412" i="39"/>
  <c r="G412" i="39" s="1"/>
  <c r="F413" i="39"/>
  <c r="G413" i="39" s="1"/>
  <c r="F414" i="39"/>
  <c r="G414" i="39" s="1"/>
  <c r="F415" i="39"/>
  <c r="G415" i="39" s="1"/>
  <c r="F416" i="39"/>
  <c r="G416" i="39" s="1"/>
  <c r="F417" i="39"/>
  <c r="G417" i="39" s="1"/>
  <c r="F418" i="39"/>
  <c r="G418" i="39" s="1"/>
  <c r="F419" i="39"/>
  <c r="G419" i="39" s="1"/>
  <c r="F420" i="39"/>
  <c r="G420" i="39" s="1"/>
  <c r="F421" i="39"/>
  <c r="G421" i="39" s="1"/>
  <c r="F422" i="39"/>
  <c r="G422" i="39" s="1"/>
  <c r="F423" i="39"/>
  <c r="G423" i="39" s="1"/>
  <c r="F424" i="39"/>
  <c r="G424" i="39" s="1"/>
  <c r="F425" i="39"/>
  <c r="G425" i="39" s="1"/>
  <c r="F426" i="39"/>
  <c r="G426" i="39" s="1"/>
  <c r="F427" i="39"/>
  <c r="G427" i="39" s="1"/>
  <c r="F428" i="39"/>
  <c r="G428" i="39" s="1"/>
  <c r="F429" i="39"/>
  <c r="G429" i="39" s="1"/>
  <c r="F430" i="39"/>
  <c r="G430" i="39" s="1"/>
  <c r="F431" i="39"/>
  <c r="G431" i="39" s="1"/>
  <c r="F432" i="39"/>
  <c r="G432" i="39" s="1"/>
  <c r="F433" i="39"/>
  <c r="G433" i="39" s="1"/>
  <c r="F434" i="39"/>
  <c r="G434" i="39" s="1"/>
  <c r="F435" i="39"/>
  <c r="G435" i="39" s="1"/>
  <c r="F436" i="39"/>
  <c r="G436" i="39" s="1"/>
  <c r="F437" i="39"/>
  <c r="G437" i="39" s="1"/>
  <c r="F438" i="39"/>
  <c r="G438" i="39" s="1"/>
  <c r="F439" i="39"/>
  <c r="G439" i="39" s="1"/>
  <c r="F440" i="39"/>
  <c r="G440" i="39" s="1"/>
  <c r="F441" i="39"/>
  <c r="G441" i="39" s="1"/>
  <c r="F442" i="39"/>
  <c r="G442" i="39" s="1"/>
  <c r="F443" i="39"/>
  <c r="G443" i="39" s="1"/>
  <c r="F444" i="39"/>
  <c r="G444" i="39" s="1"/>
  <c r="F445" i="39"/>
  <c r="G445" i="39" s="1"/>
  <c r="F446" i="39"/>
  <c r="G446" i="39" s="1"/>
  <c r="F447" i="39"/>
  <c r="G447" i="39" s="1"/>
  <c r="F448" i="39"/>
  <c r="G448" i="39" s="1"/>
  <c r="F449" i="39"/>
  <c r="G449" i="39" s="1"/>
  <c r="F450" i="39"/>
  <c r="G450" i="39" s="1"/>
  <c r="F451" i="39"/>
  <c r="G451" i="39" s="1"/>
  <c r="F452" i="39"/>
  <c r="G452" i="39" s="1"/>
  <c r="F453" i="39"/>
  <c r="G453" i="39" s="1"/>
  <c r="F454" i="39"/>
  <c r="G454" i="39" s="1"/>
  <c r="F455" i="39"/>
  <c r="G455" i="39" s="1"/>
  <c r="F456" i="39"/>
  <c r="G456" i="39" s="1"/>
  <c r="F457" i="39"/>
  <c r="G457" i="39" s="1"/>
  <c r="F458" i="39"/>
  <c r="G458" i="39" s="1"/>
  <c r="F459" i="39"/>
  <c r="G459" i="39" s="1"/>
  <c r="F460" i="39"/>
  <c r="G460" i="39" s="1"/>
  <c r="F461" i="39"/>
  <c r="G461" i="39" s="1"/>
  <c r="F462" i="39"/>
  <c r="G462" i="39" s="1"/>
  <c r="F463" i="39"/>
  <c r="G463" i="39" s="1"/>
  <c r="F464" i="39"/>
  <c r="G464" i="39" s="1"/>
  <c r="F465" i="39"/>
  <c r="G465" i="39" s="1"/>
  <c r="F466" i="39"/>
  <c r="G466" i="39" s="1"/>
  <c r="F467" i="39"/>
  <c r="G467" i="39" s="1"/>
  <c r="F468" i="39"/>
  <c r="G468" i="39" s="1"/>
  <c r="F469" i="39"/>
  <c r="G469" i="39" s="1"/>
  <c r="F470" i="39"/>
  <c r="G470" i="39" s="1"/>
  <c r="F471" i="39"/>
  <c r="G471" i="39" s="1"/>
  <c r="F472" i="39"/>
  <c r="G472" i="39" s="1"/>
  <c r="F473" i="39"/>
  <c r="G473" i="39" s="1"/>
  <c r="F474" i="39"/>
  <c r="G474" i="39" s="1"/>
  <c r="F475" i="39"/>
  <c r="G475" i="39" s="1"/>
  <c r="F476" i="39"/>
  <c r="G476" i="39" s="1"/>
  <c r="F477" i="39"/>
  <c r="G477" i="39" s="1"/>
  <c r="F478" i="39"/>
  <c r="G478" i="39" s="1"/>
  <c r="F479" i="39"/>
  <c r="G479" i="39" s="1"/>
  <c r="F480" i="39"/>
  <c r="G480" i="39" s="1"/>
  <c r="F481" i="39"/>
  <c r="G481" i="39" s="1"/>
  <c r="F482" i="39"/>
  <c r="G482" i="39" s="1"/>
  <c r="F483" i="39"/>
  <c r="G483" i="39" s="1"/>
  <c r="F484" i="39"/>
  <c r="G484" i="39" s="1"/>
  <c r="F485" i="39"/>
  <c r="G485" i="39" s="1"/>
  <c r="F486" i="39"/>
  <c r="G486" i="39" s="1"/>
  <c r="F487" i="39"/>
  <c r="G487" i="39" s="1"/>
  <c r="F488" i="39"/>
  <c r="G488" i="39" s="1"/>
  <c r="F489" i="39"/>
  <c r="G489" i="39" s="1"/>
  <c r="F490" i="39"/>
  <c r="G490" i="39" s="1"/>
  <c r="F491" i="39"/>
  <c r="G491" i="39" s="1"/>
  <c r="F492" i="39"/>
  <c r="G492" i="39" s="1"/>
  <c r="F493" i="39"/>
  <c r="G493" i="39" s="1"/>
  <c r="F494" i="39"/>
  <c r="G494" i="39" s="1"/>
  <c r="F495" i="39"/>
  <c r="G495" i="39" s="1"/>
  <c r="F496" i="39"/>
  <c r="G496" i="39" s="1"/>
  <c r="F497" i="39"/>
  <c r="G497" i="39" s="1"/>
  <c r="F498" i="39"/>
  <c r="G498" i="39" s="1"/>
  <c r="F499" i="39"/>
  <c r="G499" i="39" s="1"/>
  <c r="F500" i="39"/>
  <c r="G500" i="39" s="1"/>
  <c r="F501" i="39"/>
  <c r="G501" i="39" s="1"/>
  <c r="F502" i="39"/>
  <c r="G502" i="39" s="1"/>
  <c r="F503" i="39"/>
  <c r="G503" i="39" s="1"/>
  <c r="F504" i="39"/>
  <c r="G504" i="39" s="1"/>
  <c r="F505" i="39"/>
  <c r="G505" i="39" s="1"/>
  <c r="F506" i="39"/>
  <c r="G506" i="39" s="1"/>
  <c r="F507" i="39"/>
  <c r="G507" i="39" s="1"/>
  <c r="F508" i="39"/>
  <c r="G508" i="39" s="1"/>
  <c r="F509" i="39"/>
  <c r="G509" i="39" s="1"/>
  <c r="F510" i="39"/>
  <c r="G510" i="39" s="1"/>
  <c r="F511" i="39"/>
  <c r="G511" i="39" s="1"/>
  <c r="F512" i="39"/>
  <c r="G512" i="39" s="1"/>
  <c r="F513" i="39"/>
  <c r="G513" i="39" s="1"/>
  <c r="F514" i="39"/>
  <c r="G514" i="39" s="1"/>
  <c r="F515" i="39"/>
  <c r="G515" i="39" s="1"/>
  <c r="F516" i="39"/>
  <c r="G516" i="39" s="1"/>
  <c r="F517" i="39"/>
  <c r="G517" i="39" s="1"/>
  <c r="F518" i="39"/>
  <c r="G518" i="39" s="1"/>
  <c r="F519" i="39"/>
  <c r="G519" i="39" s="1"/>
  <c r="F520" i="39"/>
  <c r="G520" i="39" s="1"/>
  <c r="F521" i="39"/>
  <c r="G521" i="39" s="1"/>
  <c r="F522" i="39"/>
  <c r="G522" i="39" s="1"/>
  <c r="F523" i="39"/>
  <c r="G523" i="39" s="1"/>
  <c r="F524" i="39"/>
  <c r="G524" i="39" s="1"/>
  <c r="F525" i="39"/>
  <c r="G525" i="39" s="1"/>
  <c r="F526" i="39"/>
  <c r="G526" i="39" s="1"/>
  <c r="F527" i="39"/>
  <c r="G527" i="39" s="1"/>
  <c r="F528" i="39"/>
  <c r="G528" i="39" s="1"/>
  <c r="F529" i="39"/>
  <c r="G529" i="39" s="1"/>
  <c r="F530" i="39"/>
  <c r="G530" i="39" s="1"/>
  <c r="F531" i="39"/>
  <c r="G531" i="39" s="1"/>
  <c r="F532" i="39"/>
  <c r="G532" i="39" s="1"/>
  <c r="F533" i="39"/>
  <c r="G533" i="39" s="1"/>
  <c r="F534" i="39"/>
  <c r="G534" i="39" s="1"/>
  <c r="F535" i="39"/>
  <c r="G535" i="39" s="1"/>
  <c r="F536" i="39"/>
  <c r="G536" i="39" s="1"/>
  <c r="F537" i="39"/>
  <c r="G537" i="39" s="1"/>
  <c r="F538" i="39"/>
  <c r="G538" i="39" s="1"/>
  <c r="F539" i="39"/>
  <c r="G539" i="39" s="1"/>
  <c r="F540" i="39"/>
  <c r="G540" i="39" s="1"/>
  <c r="F541" i="39"/>
  <c r="G541" i="39" s="1"/>
  <c r="F542" i="39"/>
  <c r="G542" i="39" s="1"/>
  <c r="F543" i="39"/>
  <c r="G543" i="39" s="1"/>
  <c r="F544" i="39"/>
  <c r="G544" i="39" s="1"/>
  <c r="F545" i="39"/>
  <c r="G545" i="39" s="1"/>
  <c r="F546" i="39"/>
  <c r="G546" i="39" s="1"/>
  <c r="F547" i="39"/>
  <c r="G547" i="39" s="1"/>
  <c r="F548" i="39"/>
  <c r="G548" i="39" s="1"/>
  <c r="F549" i="39"/>
  <c r="G549" i="39" s="1"/>
  <c r="F550" i="39"/>
  <c r="G550" i="39" s="1"/>
  <c r="F551" i="39"/>
  <c r="G551" i="39" s="1"/>
  <c r="F552" i="39"/>
  <c r="G552" i="39" s="1"/>
  <c r="F553" i="39"/>
  <c r="G553" i="39" s="1"/>
  <c r="F554" i="39"/>
  <c r="G554" i="39" s="1"/>
  <c r="F555" i="39"/>
  <c r="G555" i="39" s="1"/>
  <c r="F556" i="39"/>
  <c r="G556" i="39" s="1"/>
  <c r="F557" i="39"/>
  <c r="G557" i="39" s="1"/>
  <c r="F558" i="39"/>
  <c r="G558" i="39" s="1"/>
  <c r="F559" i="39"/>
  <c r="G559" i="39" s="1"/>
  <c r="F560" i="39"/>
  <c r="G560" i="39" s="1"/>
  <c r="F561" i="39"/>
  <c r="G561" i="39" s="1"/>
  <c r="F562" i="39"/>
  <c r="G562" i="39" s="1"/>
  <c r="F563" i="39"/>
  <c r="G563" i="39" s="1"/>
  <c r="F564" i="39"/>
  <c r="G564" i="39" s="1"/>
  <c r="F565" i="39"/>
  <c r="G565" i="39" s="1"/>
  <c r="F566" i="39"/>
  <c r="G566" i="39" s="1"/>
  <c r="F567" i="39"/>
  <c r="G567" i="39" s="1"/>
  <c r="F568" i="39"/>
  <c r="G568" i="39" s="1"/>
  <c r="F569" i="39"/>
  <c r="G569" i="39" s="1"/>
  <c r="F570" i="39"/>
  <c r="G570" i="39" s="1"/>
  <c r="F571" i="39"/>
  <c r="G571" i="39" s="1"/>
  <c r="F572" i="39"/>
  <c r="G572" i="39" s="1"/>
  <c r="F573" i="39"/>
  <c r="G573" i="39" s="1"/>
  <c r="F574" i="39"/>
  <c r="G574" i="39" s="1"/>
  <c r="F575" i="39"/>
  <c r="G575" i="39" s="1"/>
  <c r="F576" i="39"/>
  <c r="G576" i="39" s="1"/>
  <c r="F577" i="39"/>
  <c r="G577" i="39" s="1"/>
  <c r="F578" i="39"/>
  <c r="G578" i="39" s="1"/>
  <c r="F579" i="39"/>
  <c r="G579" i="39" s="1"/>
  <c r="F580" i="39"/>
  <c r="G580" i="39" s="1"/>
  <c r="F581" i="39"/>
  <c r="G581" i="39" s="1"/>
  <c r="F582" i="39"/>
  <c r="G582" i="39" s="1"/>
  <c r="F583" i="39"/>
  <c r="G583" i="39" s="1"/>
  <c r="F584" i="39"/>
  <c r="G584" i="39" s="1"/>
  <c r="F585" i="39"/>
  <c r="G585" i="39" s="1"/>
  <c r="F586" i="39"/>
  <c r="G586" i="39" s="1"/>
  <c r="F587" i="39"/>
  <c r="G587" i="39" s="1"/>
  <c r="F588" i="39"/>
  <c r="G588" i="39" s="1"/>
  <c r="F589" i="39"/>
  <c r="G589" i="39" s="1"/>
  <c r="F590" i="39"/>
  <c r="G590" i="39" s="1"/>
  <c r="F591" i="39"/>
  <c r="G591" i="39" s="1"/>
  <c r="F592" i="39"/>
  <c r="G592" i="39" s="1"/>
  <c r="F593" i="39"/>
  <c r="G593" i="39" s="1"/>
  <c r="F594" i="39"/>
  <c r="G594" i="39" s="1"/>
  <c r="F595" i="39"/>
  <c r="G595" i="39" s="1"/>
  <c r="F596" i="39"/>
  <c r="G596" i="39" s="1"/>
  <c r="F597" i="39"/>
  <c r="G597" i="39" s="1"/>
  <c r="F598" i="39"/>
  <c r="G598" i="39" s="1"/>
  <c r="F599" i="39"/>
  <c r="G599" i="39" s="1"/>
  <c r="F600" i="39"/>
  <c r="G600" i="39" s="1"/>
  <c r="F601" i="39"/>
  <c r="G601" i="39" s="1"/>
  <c r="F602" i="39"/>
  <c r="G602" i="39" s="1"/>
  <c r="F603" i="39"/>
  <c r="G603" i="39" s="1"/>
  <c r="F604" i="39"/>
  <c r="G604" i="39" s="1"/>
  <c r="F605" i="39"/>
  <c r="G605" i="39" s="1"/>
  <c r="F606" i="39"/>
  <c r="G606" i="39" s="1"/>
  <c r="F607" i="39"/>
  <c r="G607" i="39" s="1"/>
  <c r="F608" i="39"/>
  <c r="G608" i="39" s="1"/>
  <c r="F609" i="39"/>
  <c r="G609" i="39" s="1"/>
  <c r="F610" i="39"/>
  <c r="G610" i="39" s="1"/>
  <c r="F611" i="39"/>
  <c r="G611" i="39" s="1"/>
  <c r="F612" i="39"/>
  <c r="G612" i="39" s="1"/>
  <c r="F613" i="39"/>
  <c r="G613" i="39" s="1"/>
  <c r="F614" i="39"/>
  <c r="G614" i="39" s="1"/>
  <c r="F615" i="39"/>
  <c r="G615" i="39" s="1"/>
  <c r="F616" i="39"/>
  <c r="G616" i="39" s="1"/>
  <c r="F617" i="39"/>
  <c r="G617" i="39" s="1"/>
  <c r="F618" i="39"/>
  <c r="G618" i="39" s="1"/>
  <c r="F619" i="39"/>
  <c r="G619" i="39" s="1"/>
  <c r="F620" i="39"/>
  <c r="G620" i="39" s="1"/>
  <c r="F621" i="39"/>
  <c r="G621" i="39" s="1"/>
  <c r="F622" i="39"/>
  <c r="G622" i="39" s="1"/>
  <c r="F623" i="39"/>
  <c r="G623" i="39" s="1"/>
  <c r="F624" i="39"/>
  <c r="G624" i="39" s="1"/>
  <c r="F625" i="39"/>
  <c r="G625" i="39" s="1"/>
  <c r="F626" i="39"/>
  <c r="G626" i="39" s="1"/>
  <c r="F627" i="39"/>
  <c r="G627" i="39" s="1"/>
  <c r="F628" i="39"/>
  <c r="G628" i="39" s="1"/>
  <c r="F629" i="39"/>
  <c r="G629" i="39" s="1"/>
  <c r="F630" i="39"/>
  <c r="G630" i="39" s="1"/>
  <c r="F631" i="39"/>
  <c r="G631" i="39" s="1"/>
  <c r="F632" i="39"/>
  <c r="G632" i="39" s="1"/>
  <c r="F633" i="39"/>
  <c r="G633" i="39" s="1"/>
  <c r="F634" i="39"/>
  <c r="G634" i="39" s="1"/>
  <c r="F635" i="39"/>
  <c r="G635" i="39" s="1"/>
  <c r="F636" i="39"/>
  <c r="G636" i="39" s="1"/>
  <c r="F637" i="39"/>
  <c r="G637" i="39" s="1"/>
  <c r="F638" i="39"/>
  <c r="G638" i="39" s="1"/>
  <c r="F639" i="39"/>
  <c r="G639" i="39" s="1"/>
  <c r="F640" i="39"/>
  <c r="G640" i="39" s="1"/>
  <c r="F641" i="39"/>
  <c r="G641" i="39" s="1"/>
  <c r="F642" i="39"/>
  <c r="G642" i="39" s="1"/>
  <c r="F643" i="39"/>
  <c r="G643" i="39" s="1"/>
  <c r="F644" i="39"/>
  <c r="G644" i="39" s="1"/>
  <c r="F645" i="39"/>
  <c r="G645" i="39" s="1"/>
  <c r="F646" i="39"/>
  <c r="G646" i="39" s="1"/>
  <c r="F647" i="39"/>
  <c r="G647" i="39" s="1"/>
  <c r="F648" i="39"/>
  <c r="G648" i="39" s="1"/>
  <c r="F649" i="39"/>
  <c r="G649" i="39" s="1"/>
  <c r="F650" i="39"/>
  <c r="G650" i="39" s="1"/>
  <c r="F651" i="39"/>
  <c r="G651" i="39" s="1"/>
  <c r="F652" i="39"/>
  <c r="G652" i="39" s="1"/>
  <c r="F653" i="39"/>
  <c r="G653" i="39" s="1"/>
  <c r="F654" i="39"/>
  <c r="G654" i="39" s="1"/>
  <c r="F655" i="39"/>
  <c r="G655" i="39" s="1"/>
  <c r="F656" i="39"/>
  <c r="G656" i="39" s="1"/>
  <c r="F657" i="39"/>
  <c r="G657" i="39" s="1"/>
  <c r="F658" i="39"/>
  <c r="G658" i="39" s="1"/>
  <c r="F659" i="39"/>
  <c r="G659" i="39" s="1"/>
  <c r="F660" i="39"/>
  <c r="G660" i="39" s="1"/>
  <c r="F661" i="39"/>
  <c r="G661" i="39" s="1"/>
  <c r="F662" i="39"/>
  <c r="G662" i="39" s="1"/>
  <c r="F663" i="39"/>
  <c r="G663" i="39" s="1"/>
  <c r="F664" i="39"/>
  <c r="G664" i="39" s="1"/>
  <c r="F665" i="39"/>
  <c r="G665" i="39" s="1"/>
  <c r="F666" i="39"/>
  <c r="G666" i="39" s="1"/>
  <c r="F667" i="39"/>
  <c r="G667" i="39" s="1"/>
  <c r="F668" i="39"/>
  <c r="G668" i="39" s="1"/>
  <c r="F669" i="39"/>
  <c r="G669" i="39" s="1"/>
  <c r="F670" i="39"/>
  <c r="G670" i="39" s="1"/>
  <c r="F671" i="39"/>
  <c r="G671" i="39" s="1"/>
  <c r="F672" i="39"/>
  <c r="G672" i="39" s="1"/>
  <c r="F673" i="39"/>
  <c r="G673" i="39" s="1"/>
  <c r="F674" i="39"/>
  <c r="G674" i="39" s="1"/>
  <c r="F675" i="39"/>
  <c r="G675" i="39" s="1"/>
  <c r="F676" i="39"/>
  <c r="G676" i="39" s="1"/>
  <c r="F677" i="39"/>
  <c r="G677" i="39" s="1"/>
  <c r="F678" i="39"/>
  <c r="G678" i="39" s="1"/>
  <c r="F679" i="39"/>
  <c r="G679" i="39" s="1"/>
  <c r="F680" i="39"/>
  <c r="G680" i="39" s="1"/>
  <c r="F681" i="39"/>
  <c r="G681" i="39" s="1"/>
  <c r="F682" i="39"/>
  <c r="G682" i="39" s="1"/>
  <c r="F683" i="39"/>
  <c r="G683" i="39" s="1"/>
  <c r="F684" i="39"/>
  <c r="G684" i="39" s="1"/>
  <c r="F685" i="39"/>
  <c r="G685" i="39" s="1"/>
  <c r="F686" i="39"/>
  <c r="G686" i="39" s="1"/>
  <c r="F687" i="39"/>
  <c r="G687" i="39" s="1"/>
  <c r="F688" i="39"/>
  <c r="G688" i="39" s="1"/>
  <c r="F689" i="39"/>
  <c r="G689" i="39" s="1"/>
  <c r="F690" i="39"/>
  <c r="G690" i="39" s="1"/>
  <c r="F691" i="39"/>
  <c r="G691" i="39" s="1"/>
  <c r="F692" i="39"/>
  <c r="G692" i="39" s="1"/>
  <c r="F693" i="39"/>
  <c r="G693" i="39" s="1"/>
  <c r="F694" i="39"/>
  <c r="G694" i="39" s="1"/>
  <c r="F695" i="39"/>
  <c r="G695" i="39" s="1"/>
  <c r="F696" i="39"/>
  <c r="G696" i="39" s="1"/>
  <c r="F697" i="39"/>
  <c r="G697" i="39" s="1"/>
  <c r="F698" i="39"/>
  <c r="G698" i="39" s="1"/>
  <c r="F699" i="39"/>
  <c r="G699" i="39" s="1"/>
  <c r="F700" i="39"/>
  <c r="G700" i="39" s="1"/>
  <c r="F701" i="39"/>
  <c r="G701" i="39" s="1"/>
  <c r="F702" i="39"/>
  <c r="G702" i="39" s="1"/>
  <c r="F703" i="39"/>
  <c r="G703" i="39" s="1"/>
  <c r="F704" i="39"/>
  <c r="G704" i="39" s="1"/>
  <c r="F705" i="39"/>
  <c r="G705" i="39" s="1"/>
  <c r="F706" i="39"/>
  <c r="G706" i="39" s="1"/>
  <c r="F707" i="39"/>
  <c r="G707" i="39" s="1"/>
  <c r="F708" i="39"/>
  <c r="G708" i="39" s="1"/>
  <c r="F709" i="39"/>
  <c r="G709" i="39" s="1"/>
  <c r="F710" i="39"/>
  <c r="G710" i="39" s="1"/>
  <c r="F711" i="39"/>
  <c r="G711" i="39" s="1"/>
  <c r="F712" i="39"/>
  <c r="G712" i="39" s="1"/>
  <c r="F713" i="39"/>
  <c r="G713" i="39" s="1"/>
  <c r="F714" i="39"/>
  <c r="G714" i="39" s="1"/>
  <c r="F715" i="39"/>
  <c r="G715" i="39" s="1"/>
  <c r="F716" i="39"/>
  <c r="G716" i="39" s="1"/>
  <c r="F717" i="39"/>
  <c r="G717" i="39" s="1"/>
  <c r="F718" i="39"/>
  <c r="G718" i="39" s="1"/>
  <c r="F719" i="39"/>
  <c r="G719" i="39" s="1"/>
  <c r="F720" i="39"/>
  <c r="G720" i="39" s="1"/>
  <c r="F721" i="39"/>
  <c r="G721" i="39" s="1"/>
  <c r="F722" i="39"/>
  <c r="G722" i="39" s="1"/>
  <c r="F723" i="39"/>
  <c r="G723" i="39" s="1"/>
  <c r="F724" i="39"/>
  <c r="G724" i="39" s="1"/>
  <c r="F725" i="39"/>
  <c r="G725" i="39" s="1"/>
  <c r="F726" i="39"/>
  <c r="G726" i="39" s="1"/>
  <c r="F727" i="39"/>
  <c r="G727" i="39" s="1"/>
  <c r="F728" i="39"/>
  <c r="G728" i="39" s="1"/>
  <c r="F729" i="39"/>
  <c r="G729" i="39" s="1"/>
  <c r="F730" i="39"/>
  <c r="G730" i="39" s="1"/>
  <c r="F731" i="39"/>
  <c r="G731" i="39" s="1"/>
  <c r="F732" i="39"/>
  <c r="G732" i="39" s="1"/>
  <c r="F733" i="39"/>
  <c r="G733" i="39" s="1"/>
  <c r="F734" i="39"/>
  <c r="G734" i="39" s="1"/>
  <c r="F735" i="39"/>
  <c r="G735" i="39" s="1"/>
  <c r="F736" i="39"/>
  <c r="G736" i="39" s="1"/>
  <c r="F737" i="39"/>
  <c r="G737" i="39" s="1"/>
  <c r="F738" i="39"/>
  <c r="G738" i="39" s="1"/>
  <c r="F739" i="39"/>
  <c r="G739" i="39" s="1"/>
  <c r="F740" i="39"/>
  <c r="G740" i="39" s="1"/>
  <c r="F741" i="39"/>
  <c r="G741" i="39" s="1"/>
  <c r="F742" i="39"/>
  <c r="G742" i="39" s="1"/>
  <c r="F743" i="39"/>
  <c r="G743" i="39" s="1"/>
  <c r="F744" i="39"/>
  <c r="G744" i="39" s="1"/>
  <c r="F745" i="39"/>
  <c r="G745" i="39" s="1"/>
  <c r="F746" i="39"/>
  <c r="G746" i="39" s="1"/>
  <c r="F747" i="39"/>
  <c r="G747" i="39" s="1"/>
  <c r="F748" i="39"/>
  <c r="G748" i="39" s="1"/>
  <c r="F749" i="39"/>
  <c r="G749" i="39" s="1"/>
  <c r="F750" i="39"/>
  <c r="G750" i="39" s="1"/>
  <c r="F751" i="39"/>
  <c r="G751" i="39" s="1"/>
  <c r="F752" i="39"/>
  <c r="G752" i="39" s="1"/>
  <c r="F753" i="39"/>
  <c r="G753" i="39" s="1"/>
  <c r="F754" i="39"/>
  <c r="G754" i="39" s="1"/>
  <c r="F755" i="39"/>
  <c r="G755" i="39" s="1"/>
  <c r="F756" i="39"/>
  <c r="G756" i="39" s="1"/>
  <c r="F757" i="39"/>
  <c r="G757" i="39" s="1"/>
  <c r="F758" i="39"/>
  <c r="G758" i="39" s="1"/>
  <c r="F759" i="39"/>
  <c r="G759" i="39" s="1"/>
  <c r="F760" i="39"/>
  <c r="G760" i="39" s="1"/>
  <c r="F761" i="39"/>
  <c r="G761" i="39" s="1"/>
  <c r="F762" i="39"/>
  <c r="G762" i="39" s="1"/>
  <c r="F763" i="39"/>
  <c r="G763" i="39" s="1"/>
  <c r="F764" i="39"/>
  <c r="G764" i="39" s="1"/>
  <c r="F765" i="39"/>
  <c r="G765" i="39" s="1"/>
  <c r="F766" i="39"/>
  <c r="G766" i="39" s="1"/>
  <c r="F767" i="39"/>
  <c r="G767" i="39" s="1"/>
  <c r="F768" i="39"/>
  <c r="G768" i="39" s="1"/>
  <c r="F769" i="39"/>
  <c r="G769" i="39" s="1"/>
  <c r="F770" i="39"/>
  <c r="G770" i="39" s="1"/>
  <c r="F771" i="39"/>
  <c r="G771" i="39" s="1"/>
  <c r="F772" i="39"/>
  <c r="G772" i="39" s="1"/>
  <c r="F773" i="39"/>
  <c r="G773" i="39" s="1"/>
  <c r="F774" i="39"/>
  <c r="G774" i="39" s="1"/>
  <c r="F775" i="39"/>
  <c r="G775" i="39" s="1"/>
  <c r="F776" i="39"/>
  <c r="G776" i="39" s="1"/>
  <c r="F777" i="39"/>
  <c r="G777" i="39" s="1"/>
  <c r="F778" i="39"/>
  <c r="G778" i="39" s="1"/>
  <c r="F779" i="39"/>
  <c r="G779" i="39" s="1"/>
  <c r="F780" i="39"/>
  <c r="G780" i="39" s="1"/>
  <c r="F781" i="39"/>
  <c r="G781" i="39" s="1"/>
  <c r="F782" i="39"/>
  <c r="G782" i="39" s="1"/>
  <c r="F783" i="39"/>
  <c r="G783" i="39" s="1"/>
  <c r="F784" i="39"/>
  <c r="G784" i="39" s="1"/>
  <c r="F785" i="39"/>
  <c r="G785" i="39" s="1"/>
  <c r="F786" i="39"/>
  <c r="G786" i="39" s="1"/>
  <c r="F787" i="39"/>
  <c r="G787" i="39" s="1"/>
  <c r="F788" i="39"/>
  <c r="G788" i="39" s="1"/>
  <c r="F789" i="39"/>
  <c r="G789" i="39" s="1"/>
  <c r="F790" i="39"/>
  <c r="G790" i="39" s="1"/>
  <c r="F791" i="39"/>
  <c r="G791" i="39" s="1"/>
  <c r="F792" i="39"/>
  <c r="G792" i="39" s="1"/>
  <c r="F793" i="39"/>
  <c r="G793" i="39" s="1"/>
  <c r="F794" i="39"/>
  <c r="G794" i="39" s="1"/>
  <c r="F795" i="39"/>
  <c r="G795" i="39" s="1"/>
  <c r="F796" i="39"/>
  <c r="G796" i="39" s="1"/>
  <c r="F797" i="39"/>
  <c r="G797" i="39" s="1"/>
  <c r="F798" i="39"/>
  <c r="G798" i="39" s="1"/>
  <c r="F799" i="39"/>
  <c r="G799" i="39" s="1"/>
  <c r="F800" i="39"/>
  <c r="G800" i="39" s="1"/>
  <c r="F801" i="39"/>
  <c r="G801" i="39" s="1"/>
  <c r="F802" i="39"/>
  <c r="G802" i="39" s="1"/>
  <c r="F803" i="39"/>
  <c r="G803" i="39" s="1"/>
  <c r="F804" i="39"/>
  <c r="G804" i="39" s="1"/>
  <c r="F805" i="39"/>
  <c r="G805" i="39" s="1"/>
  <c r="F806" i="39"/>
  <c r="G806" i="39" s="1"/>
  <c r="F807" i="39"/>
  <c r="G807" i="39" s="1"/>
  <c r="F808" i="39"/>
  <c r="G808" i="39" s="1"/>
  <c r="F809" i="39"/>
  <c r="G809" i="39" s="1"/>
  <c r="F810" i="39"/>
  <c r="G810" i="39" s="1"/>
  <c r="F811" i="39"/>
  <c r="G811" i="39" s="1"/>
  <c r="F812" i="39"/>
  <c r="G812" i="39" s="1"/>
  <c r="F813" i="39"/>
  <c r="G813" i="39" s="1"/>
  <c r="F814" i="39"/>
  <c r="G814" i="39" s="1"/>
  <c r="F815" i="39"/>
  <c r="G815" i="39" s="1"/>
  <c r="F816" i="39"/>
  <c r="G816" i="39" s="1"/>
  <c r="F817" i="39"/>
  <c r="G817" i="39" s="1"/>
  <c r="F818" i="39"/>
  <c r="G818" i="39" s="1"/>
  <c r="F819" i="39"/>
  <c r="G819" i="39" s="1"/>
  <c r="F820" i="39"/>
  <c r="G820" i="39" s="1"/>
  <c r="F821" i="39"/>
  <c r="G821" i="39" s="1"/>
  <c r="F822" i="39"/>
  <c r="G822" i="39" s="1"/>
  <c r="F823" i="39"/>
  <c r="G823" i="39" s="1"/>
  <c r="F824" i="39"/>
  <c r="G824" i="39" s="1"/>
  <c r="F825" i="39"/>
  <c r="G825" i="39" s="1"/>
  <c r="F826" i="39"/>
  <c r="G826" i="39" s="1"/>
  <c r="F827" i="39"/>
  <c r="G827" i="39" s="1"/>
  <c r="F828" i="39"/>
  <c r="G828" i="39" s="1"/>
  <c r="F829" i="39"/>
  <c r="G829" i="39" s="1"/>
  <c r="F830" i="39"/>
  <c r="G830" i="39" s="1"/>
  <c r="F831" i="39"/>
  <c r="G831" i="39" s="1"/>
  <c r="F832" i="39"/>
  <c r="G832" i="39" s="1"/>
  <c r="F833" i="39"/>
  <c r="G833" i="39" s="1"/>
  <c r="F834" i="39"/>
  <c r="G834" i="39" s="1"/>
  <c r="F835" i="39"/>
  <c r="G835" i="39" s="1"/>
  <c r="F836" i="39"/>
  <c r="G836" i="39" s="1"/>
  <c r="F837" i="39"/>
  <c r="G837" i="39" s="1"/>
  <c r="F838" i="39"/>
  <c r="G838" i="39" s="1"/>
  <c r="F839" i="39"/>
  <c r="G839" i="39" s="1"/>
  <c r="F840" i="39"/>
  <c r="G840" i="39" s="1"/>
  <c r="F841" i="39"/>
  <c r="G841" i="39" s="1"/>
  <c r="F842" i="39"/>
  <c r="G842" i="39" s="1"/>
  <c r="F843" i="39"/>
  <c r="G843" i="39" s="1"/>
  <c r="F844" i="39"/>
  <c r="G844" i="39" s="1"/>
  <c r="F845" i="39"/>
  <c r="G845" i="39" s="1"/>
  <c r="F846" i="39"/>
  <c r="G846" i="39" s="1"/>
  <c r="F847" i="39"/>
  <c r="G847" i="39" s="1"/>
  <c r="F848" i="39"/>
  <c r="G848" i="39" s="1"/>
  <c r="F849" i="39"/>
  <c r="G849" i="39" s="1"/>
  <c r="F850" i="39"/>
  <c r="G850" i="39" s="1"/>
  <c r="F851" i="39"/>
  <c r="G851" i="39" s="1"/>
  <c r="F852" i="39"/>
  <c r="G852" i="39" s="1"/>
  <c r="F853" i="39"/>
  <c r="G853" i="39" s="1"/>
  <c r="F854" i="39"/>
  <c r="G854" i="39" s="1"/>
  <c r="F855" i="39"/>
  <c r="G855" i="39" s="1"/>
  <c r="F856" i="39"/>
  <c r="G856" i="39" s="1"/>
  <c r="F857" i="39"/>
  <c r="G857" i="39" s="1"/>
  <c r="F858" i="39"/>
  <c r="G858" i="39" s="1"/>
  <c r="F859" i="39"/>
  <c r="G859" i="39" s="1"/>
  <c r="F860" i="39"/>
  <c r="G860" i="39" s="1"/>
  <c r="F861" i="39"/>
  <c r="G861" i="39" s="1"/>
  <c r="F862" i="39"/>
  <c r="G862" i="39" s="1"/>
  <c r="F863" i="39"/>
  <c r="G863" i="39" s="1"/>
  <c r="F864" i="39"/>
  <c r="G864" i="39" s="1"/>
  <c r="F865" i="39"/>
  <c r="G865" i="39" s="1"/>
  <c r="F866" i="39"/>
  <c r="G866" i="39" s="1"/>
  <c r="F867" i="39"/>
  <c r="G867" i="39" s="1"/>
  <c r="F868" i="39"/>
  <c r="G868" i="39" s="1"/>
  <c r="F869" i="39"/>
  <c r="G869" i="39" s="1"/>
  <c r="F870" i="39"/>
  <c r="G870" i="39" s="1"/>
  <c r="F871" i="39"/>
  <c r="G871" i="39" s="1"/>
  <c r="F872" i="39"/>
  <c r="G872" i="39" s="1"/>
  <c r="F873" i="39"/>
  <c r="G873" i="39" s="1"/>
  <c r="F874" i="39"/>
  <c r="G874" i="39" s="1"/>
  <c r="F875" i="39"/>
  <c r="G875" i="39" s="1"/>
  <c r="F876" i="39"/>
  <c r="G876" i="39" s="1"/>
  <c r="F877" i="39"/>
  <c r="G877" i="39" s="1"/>
  <c r="F878" i="39"/>
  <c r="G878" i="39" s="1"/>
  <c r="F879" i="39"/>
  <c r="G879" i="39" s="1"/>
  <c r="F880" i="39"/>
  <c r="G880" i="39" s="1"/>
  <c r="F881" i="39"/>
  <c r="G881" i="39" s="1"/>
  <c r="F882" i="39"/>
  <c r="G882" i="39" s="1"/>
  <c r="F883" i="39"/>
  <c r="G883" i="39" s="1"/>
  <c r="F884" i="39"/>
  <c r="G884" i="39" s="1"/>
  <c r="F885" i="39"/>
  <c r="G885" i="39" s="1"/>
  <c r="F886" i="39"/>
  <c r="G886" i="39" s="1"/>
  <c r="F887" i="39"/>
  <c r="G887" i="39" s="1"/>
  <c r="F888" i="39"/>
  <c r="G888" i="39" s="1"/>
  <c r="F889" i="39"/>
  <c r="G889" i="39" s="1"/>
  <c r="F890" i="39"/>
  <c r="G890" i="39" s="1"/>
  <c r="F891" i="39"/>
  <c r="G891" i="39" s="1"/>
  <c r="F892" i="39"/>
  <c r="G892" i="39" s="1"/>
  <c r="F893" i="39"/>
  <c r="G893" i="39" s="1"/>
  <c r="F894" i="39"/>
  <c r="G894" i="39" s="1"/>
  <c r="F895" i="39"/>
  <c r="G895" i="39" s="1"/>
  <c r="F896" i="39"/>
  <c r="G896" i="39" s="1"/>
  <c r="F897" i="39"/>
  <c r="G897" i="39" s="1"/>
  <c r="F898" i="39"/>
  <c r="G898" i="39" s="1"/>
  <c r="F899" i="39"/>
  <c r="G899" i="39" s="1"/>
  <c r="F900" i="39"/>
  <c r="G900" i="39" s="1"/>
  <c r="F901" i="39"/>
  <c r="G901" i="39" s="1"/>
  <c r="F902" i="39"/>
  <c r="G902" i="39" s="1"/>
  <c r="F903" i="39"/>
  <c r="G903" i="39" s="1"/>
  <c r="F904" i="39"/>
  <c r="G904" i="39" s="1"/>
  <c r="F905" i="39"/>
  <c r="G905" i="39" s="1"/>
  <c r="F906" i="39"/>
  <c r="G906" i="39" s="1"/>
  <c r="F907" i="39"/>
  <c r="G907" i="39" s="1"/>
  <c r="F908" i="39"/>
  <c r="G908" i="39" s="1"/>
  <c r="F909" i="39"/>
  <c r="G909" i="39" s="1"/>
  <c r="F910" i="39"/>
  <c r="G910" i="39" s="1"/>
  <c r="F911" i="39"/>
  <c r="G911" i="39" s="1"/>
  <c r="F912" i="39"/>
  <c r="G912" i="39" s="1"/>
  <c r="F913" i="39"/>
  <c r="G913" i="39" s="1"/>
  <c r="F914" i="39"/>
  <c r="G914" i="39" s="1"/>
  <c r="F915" i="39"/>
  <c r="G915" i="39" s="1"/>
  <c r="F916" i="39"/>
  <c r="G916" i="39" s="1"/>
  <c r="F917" i="39"/>
  <c r="G917" i="39" s="1"/>
  <c r="F918" i="39"/>
  <c r="G918" i="39" s="1"/>
  <c r="F919" i="39"/>
  <c r="G919" i="39" s="1"/>
  <c r="F920" i="39"/>
  <c r="G920" i="39" s="1"/>
  <c r="F921" i="39"/>
  <c r="G921" i="39" s="1"/>
  <c r="F922" i="39"/>
  <c r="G922" i="39" s="1"/>
  <c r="F923" i="39"/>
  <c r="G923" i="39" s="1"/>
  <c r="F924" i="39"/>
  <c r="G924" i="39" s="1"/>
  <c r="F925" i="39"/>
  <c r="G925" i="39" s="1"/>
  <c r="F926" i="39"/>
  <c r="G926" i="39" s="1"/>
  <c r="F927" i="39"/>
  <c r="G927" i="39" s="1"/>
  <c r="F928" i="39"/>
  <c r="G928" i="39" s="1"/>
  <c r="F929" i="39"/>
  <c r="G929" i="39" s="1"/>
  <c r="F930" i="39"/>
  <c r="G930" i="39" s="1"/>
  <c r="F931" i="39"/>
  <c r="G931" i="39" s="1"/>
  <c r="F932" i="39"/>
  <c r="G932" i="39" s="1"/>
  <c r="F933" i="39"/>
  <c r="G933" i="39" s="1"/>
  <c r="F934" i="39"/>
  <c r="G934" i="39" s="1"/>
  <c r="F935" i="39"/>
  <c r="G935" i="39" s="1"/>
  <c r="F936" i="39"/>
  <c r="G936" i="39" s="1"/>
  <c r="F937" i="39"/>
  <c r="G937" i="39" s="1"/>
  <c r="F938" i="39"/>
  <c r="G938" i="39" s="1"/>
  <c r="F939" i="39"/>
  <c r="G939" i="39" s="1"/>
  <c r="F940" i="39"/>
  <c r="G940" i="39" s="1"/>
  <c r="F941" i="39"/>
  <c r="G941" i="39" s="1"/>
  <c r="F942" i="39"/>
  <c r="G942" i="39" s="1"/>
  <c r="F943" i="39"/>
  <c r="G943" i="39" s="1"/>
  <c r="F944" i="39"/>
  <c r="G944" i="39" s="1"/>
  <c r="F945" i="39"/>
  <c r="G945" i="39" s="1"/>
  <c r="F946" i="39"/>
  <c r="G946" i="39" s="1"/>
  <c r="F947" i="39"/>
  <c r="G947" i="39" s="1"/>
  <c r="F948" i="39"/>
  <c r="G948" i="39" s="1"/>
  <c r="F949" i="39"/>
  <c r="G949" i="39" s="1"/>
  <c r="F950" i="39"/>
  <c r="G950" i="39" s="1"/>
  <c r="F951" i="39"/>
  <c r="G951" i="39" s="1"/>
  <c r="F952" i="39"/>
  <c r="G952" i="39" s="1"/>
  <c r="F953" i="39"/>
  <c r="G953" i="39" s="1"/>
  <c r="F954" i="39"/>
  <c r="G954" i="39" s="1"/>
  <c r="F955" i="39"/>
  <c r="G955" i="39" s="1"/>
  <c r="F956" i="39"/>
  <c r="G956" i="39" s="1"/>
  <c r="F957" i="39"/>
  <c r="G957" i="39" s="1"/>
  <c r="F958" i="39"/>
  <c r="G958" i="39" s="1"/>
  <c r="F959" i="39"/>
  <c r="G959" i="39" s="1"/>
  <c r="F960" i="39"/>
  <c r="G960" i="39" s="1"/>
  <c r="F961" i="39"/>
  <c r="G961" i="39" s="1"/>
  <c r="F962" i="39"/>
  <c r="G962" i="39" s="1"/>
  <c r="F963" i="39"/>
  <c r="G963" i="39" s="1"/>
  <c r="F964" i="39"/>
  <c r="G964" i="39" s="1"/>
  <c r="F965" i="39"/>
  <c r="G965" i="39" s="1"/>
  <c r="F966" i="39"/>
  <c r="G966" i="39" s="1"/>
  <c r="F967" i="39"/>
  <c r="G967" i="39" s="1"/>
  <c r="F968" i="39"/>
  <c r="G968" i="39" s="1"/>
  <c r="F969" i="39"/>
  <c r="G969" i="39" s="1"/>
  <c r="F970" i="39"/>
  <c r="G970" i="39" s="1"/>
  <c r="F971" i="39"/>
  <c r="G971" i="39" s="1"/>
  <c r="F972" i="39"/>
  <c r="G972" i="39" s="1"/>
  <c r="F973" i="39"/>
  <c r="G973" i="39" s="1"/>
  <c r="F974" i="39"/>
  <c r="G974" i="39" s="1"/>
  <c r="F975" i="39"/>
  <c r="G975" i="39" s="1"/>
  <c r="F976" i="39"/>
  <c r="G976" i="39" s="1"/>
  <c r="F977" i="39"/>
  <c r="G977" i="39" s="1"/>
  <c r="F978" i="39"/>
  <c r="G978" i="39" s="1"/>
  <c r="F979" i="39"/>
  <c r="G979" i="39" s="1"/>
  <c r="F980" i="39"/>
  <c r="G980" i="39" s="1"/>
  <c r="F981" i="39"/>
  <c r="G981" i="39" s="1"/>
  <c r="F982" i="39"/>
  <c r="G982" i="39" s="1"/>
  <c r="F983" i="39"/>
  <c r="G983" i="39" s="1"/>
  <c r="F984" i="39"/>
  <c r="G984" i="39" s="1"/>
  <c r="F985" i="39"/>
  <c r="G985" i="39" s="1"/>
  <c r="F986" i="39"/>
  <c r="G986" i="39" s="1"/>
  <c r="F987" i="39"/>
  <c r="G987" i="39" s="1"/>
  <c r="F988" i="39"/>
  <c r="G988" i="39" s="1"/>
  <c r="F989" i="39"/>
  <c r="G989" i="39" s="1"/>
  <c r="F990" i="39"/>
  <c r="G990" i="39" s="1"/>
  <c r="F991" i="39"/>
  <c r="G991" i="39" s="1"/>
  <c r="F992" i="39"/>
  <c r="G992" i="39" s="1"/>
  <c r="F993" i="39"/>
  <c r="G993" i="39" s="1"/>
  <c r="F994" i="39"/>
  <c r="G994" i="39" s="1"/>
  <c r="F995" i="39"/>
  <c r="G995" i="39" s="1"/>
  <c r="F996" i="39"/>
  <c r="G996" i="39" s="1"/>
  <c r="F997" i="39"/>
  <c r="G997" i="39" s="1"/>
  <c r="F998" i="39"/>
  <c r="G998" i="39" s="1"/>
  <c r="F999" i="39"/>
  <c r="G999" i="39" s="1"/>
  <c r="F1000" i="39"/>
  <c r="G1000" i="39" s="1"/>
  <c r="F1001" i="39"/>
  <c r="G1001" i="39" s="1"/>
  <c r="F1002" i="39"/>
  <c r="G1002" i="39" s="1"/>
  <c r="F1003" i="39"/>
  <c r="G1003" i="39" s="1"/>
  <c r="F1004" i="39"/>
  <c r="G1004" i="39" s="1"/>
  <c r="F1005" i="39"/>
  <c r="G1005" i="39" s="1"/>
  <c r="F1006" i="39"/>
  <c r="G1006" i="39" s="1"/>
  <c r="F1007" i="39"/>
  <c r="G1007" i="39" s="1"/>
  <c r="F1008" i="39"/>
  <c r="G1008" i="39" s="1"/>
  <c r="F1009" i="39"/>
  <c r="G1009" i="39" s="1"/>
  <c r="F1010" i="39"/>
  <c r="G1010" i="39" s="1"/>
  <c r="F1011" i="39"/>
  <c r="G1011" i="39" s="1"/>
  <c r="F1012" i="39"/>
  <c r="G1012" i="39" s="1"/>
  <c r="F1013" i="39"/>
  <c r="G1013" i="39" s="1"/>
  <c r="F1014" i="39"/>
  <c r="G1014" i="39" s="1"/>
  <c r="F1015" i="39"/>
  <c r="G1015" i="39" s="1"/>
  <c r="F1016" i="39"/>
  <c r="G1016" i="39" s="1"/>
  <c r="F1017" i="39"/>
  <c r="G1017" i="39" s="1"/>
  <c r="F1018" i="39"/>
  <c r="G1018" i="39" s="1"/>
  <c r="F1019" i="39"/>
  <c r="G1019" i="39" s="1"/>
  <c r="F1020" i="39"/>
  <c r="G1020" i="39" s="1"/>
  <c r="F1021" i="39"/>
  <c r="G1021" i="39" s="1"/>
  <c r="F1022" i="39"/>
  <c r="G1022" i="39" s="1"/>
  <c r="F1023" i="39"/>
  <c r="G1023" i="39" s="1"/>
  <c r="F1024" i="39"/>
  <c r="G1024" i="39" s="1"/>
  <c r="F1025" i="39"/>
  <c r="G1025" i="39" s="1"/>
  <c r="F1026" i="39"/>
  <c r="G1026" i="39" s="1"/>
  <c r="F1027" i="39"/>
  <c r="G1027" i="39" s="1"/>
  <c r="F1028" i="39"/>
  <c r="G1028" i="39" s="1"/>
  <c r="F1029" i="39"/>
  <c r="G1029" i="39" s="1"/>
  <c r="F1030" i="39"/>
  <c r="G1030" i="39" s="1"/>
  <c r="F1031" i="39"/>
  <c r="G1031" i="39" s="1"/>
  <c r="F1032" i="39"/>
  <c r="G1032" i="39" s="1"/>
  <c r="F1033" i="39"/>
  <c r="G1033" i="39" s="1"/>
  <c r="F1034" i="39"/>
  <c r="G1034" i="39" s="1"/>
  <c r="F1035" i="39"/>
  <c r="G1035" i="39" s="1"/>
  <c r="F1036" i="39"/>
  <c r="G1036" i="39" s="1"/>
  <c r="F1037" i="39"/>
  <c r="G1037" i="39" s="1"/>
  <c r="F1038" i="39"/>
  <c r="G1038" i="39" s="1"/>
  <c r="F1039" i="39"/>
  <c r="G1039" i="39" s="1"/>
  <c r="F1040" i="39"/>
  <c r="G1040" i="39" s="1"/>
  <c r="F1041" i="39"/>
  <c r="G1041" i="39" s="1"/>
  <c r="F1042" i="39"/>
  <c r="G1042" i="39" s="1"/>
  <c r="F1043" i="39"/>
  <c r="G1043" i="39" s="1"/>
  <c r="F1044" i="39"/>
  <c r="G1044" i="39" s="1"/>
  <c r="F1045" i="39"/>
  <c r="G1045" i="39" s="1"/>
  <c r="F1046" i="39"/>
  <c r="G1046" i="39" s="1"/>
  <c r="F1047" i="39"/>
  <c r="G1047" i="39" s="1"/>
  <c r="F1048" i="39"/>
  <c r="G1048" i="39" s="1"/>
  <c r="F1049" i="39"/>
  <c r="G1049" i="39" s="1"/>
  <c r="F1050" i="39"/>
  <c r="G1050" i="39" s="1"/>
  <c r="F1051" i="39"/>
  <c r="G1051" i="39" s="1"/>
  <c r="F1052" i="39"/>
  <c r="G1052" i="39" s="1"/>
  <c r="F1053" i="39"/>
  <c r="G1053" i="39" s="1"/>
  <c r="F1054" i="39"/>
  <c r="G1054" i="39" s="1"/>
  <c r="F1055" i="39"/>
  <c r="G1055" i="39" s="1"/>
  <c r="F1056" i="39"/>
  <c r="G1056" i="39" s="1"/>
  <c r="F1057" i="39"/>
  <c r="G1057" i="39" s="1"/>
  <c r="F1058" i="39"/>
  <c r="G1058" i="39" s="1"/>
  <c r="F1059" i="39"/>
  <c r="G1059" i="39" s="1"/>
  <c r="F1060" i="39"/>
  <c r="G1060" i="39" s="1"/>
  <c r="F1061" i="39"/>
  <c r="G1061" i="39" s="1"/>
  <c r="F1062" i="39"/>
  <c r="G1062" i="39" s="1"/>
  <c r="F1063" i="39"/>
  <c r="G1063" i="39" s="1"/>
  <c r="F1064" i="39"/>
  <c r="G1064" i="39" s="1"/>
  <c r="F1065" i="39"/>
  <c r="G1065" i="39" s="1"/>
  <c r="F1066" i="39"/>
  <c r="G1066" i="39" s="1"/>
  <c r="F1067" i="39"/>
  <c r="G1067" i="39" s="1"/>
  <c r="F1068" i="39"/>
  <c r="G1068" i="39" s="1"/>
  <c r="F1069" i="39"/>
  <c r="G1069" i="39" s="1"/>
  <c r="F1070" i="39"/>
  <c r="G1070" i="39" s="1"/>
  <c r="F1071" i="39"/>
  <c r="G1071" i="39" s="1"/>
  <c r="F1072" i="39"/>
  <c r="G1072" i="39" s="1"/>
  <c r="F1073" i="39"/>
  <c r="G1073" i="39" s="1"/>
  <c r="F1074" i="39"/>
  <c r="G1074" i="39" s="1"/>
  <c r="F1075" i="39"/>
  <c r="G1075" i="39" s="1"/>
  <c r="F1076" i="39"/>
  <c r="G1076" i="39" s="1"/>
  <c r="F1077" i="39"/>
  <c r="G1077" i="39" s="1"/>
  <c r="F1078" i="39"/>
  <c r="G1078" i="39" s="1"/>
  <c r="F1079" i="39"/>
  <c r="G1079" i="39" s="1"/>
  <c r="F1080" i="39"/>
  <c r="G1080" i="39" s="1"/>
  <c r="F1081" i="39"/>
  <c r="G1081" i="39" s="1"/>
  <c r="F1082" i="39"/>
  <c r="G1082" i="39" s="1"/>
  <c r="F1083" i="39"/>
  <c r="G1083" i="39" s="1"/>
  <c r="F1084" i="39"/>
  <c r="G1084" i="39" s="1"/>
  <c r="F1085" i="39"/>
  <c r="G1085" i="39" s="1"/>
  <c r="F1086" i="39"/>
  <c r="G1086" i="39" s="1"/>
  <c r="F1087" i="39"/>
  <c r="G1087" i="39" s="1"/>
  <c r="F1088" i="39"/>
  <c r="G1088" i="39" s="1"/>
  <c r="F1089" i="39"/>
  <c r="G1089" i="39" s="1"/>
  <c r="F1090" i="39"/>
  <c r="G1090" i="39" s="1"/>
  <c r="F1091" i="39"/>
  <c r="G1091" i="39" s="1"/>
  <c r="F1092" i="39"/>
  <c r="G1092" i="39" s="1"/>
  <c r="F1093" i="39"/>
  <c r="G1093" i="39" s="1"/>
  <c r="F1094" i="39"/>
  <c r="G1094" i="39" s="1"/>
  <c r="F1095" i="39"/>
  <c r="G1095" i="39" s="1"/>
  <c r="F1096" i="39"/>
  <c r="G1096" i="39" s="1"/>
  <c r="F1097" i="39"/>
  <c r="G1097" i="39" s="1"/>
  <c r="F1098" i="39"/>
  <c r="G1098" i="39" s="1"/>
  <c r="F1099" i="39"/>
  <c r="G1099" i="39" s="1"/>
  <c r="F1100" i="39"/>
  <c r="G1100" i="39" s="1"/>
  <c r="F1101" i="39"/>
  <c r="G1101" i="39" s="1"/>
  <c r="F1102" i="39"/>
  <c r="G1102" i="39" s="1"/>
  <c r="F1103" i="39"/>
  <c r="G1103" i="39" s="1"/>
  <c r="F1104" i="39"/>
  <c r="G1104" i="39" s="1"/>
  <c r="F1105" i="39"/>
  <c r="G1105" i="39" s="1"/>
  <c r="F1106" i="39"/>
  <c r="G1106" i="39" s="1"/>
  <c r="F1107" i="39"/>
  <c r="G1107" i="39" s="1"/>
  <c r="F1108" i="39"/>
  <c r="G1108" i="39" s="1"/>
  <c r="F1109" i="39"/>
  <c r="G1109" i="39" s="1"/>
  <c r="F1110" i="39"/>
  <c r="G1110" i="39" s="1"/>
  <c r="F1111" i="39"/>
  <c r="G1111" i="39" s="1"/>
  <c r="F1112" i="39"/>
  <c r="G1112" i="39" s="1"/>
  <c r="F1113" i="39"/>
  <c r="G1113" i="39" s="1"/>
  <c r="F1114" i="39"/>
  <c r="G1114" i="39" s="1"/>
  <c r="F1115" i="39"/>
  <c r="G1115" i="39" s="1"/>
  <c r="F1116" i="39"/>
  <c r="G1116" i="39" s="1"/>
  <c r="F1117" i="39"/>
  <c r="G1117" i="39" s="1"/>
  <c r="F1118" i="39"/>
  <c r="G1118" i="39" s="1"/>
  <c r="F1119" i="39"/>
  <c r="G1119" i="39" s="1"/>
  <c r="F1120" i="39"/>
  <c r="G1120" i="39" s="1"/>
  <c r="F1121" i="39"/>
  <c r="G1121" i="39" s="1"/>
  <c r="F1122" i="39"/>
  <c r="G1122" i="39" s="1"/>
  <c r="F1123" i="39"/>
  <c r="G1123" i="39" s="1"/>
  <c r="F1124" i="39"/>
  <c r="G1124" i="39" s="1"/>
  <c r="F1125" i="39"/>
  <c r="G1125" i="39" s="1"/>
  <c r="F1126" i="39"/>
  <c r="G1126" i="39" s="1"/>
  <c r="F1127" i="39"/>
  <c r="G1127" i="39" s="1"/>
  <c r="F1128" i="39"/>
  <c r="G1128" i="39" s="1"/>
  <c r="F1129" i="39"/>
  <c r="G1129" i="39" s="1"/>
  <c r="F1130" i="39"/>
  <c r="G1130" i="39" s="1"/>
  <c r="F1131" i="39"/>
  <c r="G1131" i="39" s="1"/>
  <c r="F1132" i="39"/>
  <c r="G1132" i="39" s="1"/>
  <c r="F1133" i="39"/>
  <c r="G1133" i="39" s="1"/>
  <c r="F1134" i="39"/>
  <c r="G1134" i="39" s="1"/>
  <c r="F1135" i="39"/>
  <c r="G1135" i="39" s="1"/>
  <c r="F1136" i="39"/>
  <c r="G1136" i="39" s="1"/>
  <c r="F1137" i="39"/>
  <c r="G1137" i="39" s="1"/>
  <c r="F1138" i="39"/>
  <c r="G1138" i="39" s="1"/>
  <c r="F1139" i="39"/>
  <c r="G1139" i="39" s="1"/>
  <c r="F1140" i="39"/>
  <c r="G1140" i="39" s="1"/>
  <c r="F1141" i="39"/>
  <c r="G1141" i="39" s="1"/>
  <c r="F1142" i="39"/>
  <c r="G1142" i="39" s="1"/>
  <c r="F1143" i="39"/>
  <c r="G1143" i="39" s="1"/>
  <c r="F1144" i="39"/>
  <c r="G1144" i="39" s="1"/>
  <c r="F1145" i="39"/>
  <c r="G1145" i="39" s="1"/>
  <c r="F1146" i="39"/>
  <c r="G1146" i="39" s="1"/>
  <c r="F1147" i="39"/>
  <c r="G1147" i="39" s="1"/>
  <c r="F1148" i="39"/>
  <c r="G1148" i="39" s="1"/>
  <c r="F1149" i="39"/>
  <c r="G1149" i="39" s="1"/>
  <c r="F1150" i="39"/>
  <c r="G1150" i="39" s="1"/>
  <c r="F1151" i="39"/>
  <c r="G1151" i="39" s="1"/>
  <c r="F1152" i="39"/>
  <c r="G1152" i="39" s="1"/>
  <c r="F1153" i="39"/>
  <c r="G1153" i="39" s="1"/>
  <c r="F1154" i="39"/>
  <c r="G1154" i="39" s="1"/>
  <c r="F1155" i="39"/>
  <c r="G1155" i="39" s="1"/>
  <c r="F1156" i="39"/>
  <c r="G1156" i="39" s="1"/>
  <c r="F1157" i="39"/>
  <c r="G1157" i="39" s="1"/>
  <c r="F1158" i="39"/>
  <c r="G1158" i="39" s="1"/>
  <c r="F1159" i="39"/>
  <c r="G1159" i="39" s="1"/>
  <c r="F1160" i="39"/>
  <c r="G1160" i="39" s="1"/>
  <c r="F1161" i="39"/>
  <c r="G1161" i="39" s="1"/>
  <c r="F1162" i="39"/>
  <c r="G1162" i="39" s="1"/>
  <c r="F1163" i="39"/>
  <c r="G1163" i="39" s="1"/>
  <c r="F1164" i="39"/>
  <c r="G1164" i="39" s="1"/>
  <c r="F1165" i="39"/>
  <c r="G1165" i="39" s="1"/>
  <c r="F1166" i="39"/>
  <c r="G1166" i="39" s="1"/>
  <c r="F1167" i="39"/>
  <c r="G1167" i="39" s="1"/>
  <c r="F1168" i="39"/>
  <c r="G1168" i="39" s="1"/>
  <c r="F1169" i="39"/>
  <c r="G1169" i="39" s="1"/>
  <c r="F1170" i="39"/>
  <c r="G1170" i="39" s="1"/>
  <c r="F1171" i="39"/>
  <c r="G1171" i="39" s="1"/>
  <c r="F1172" i="39"/>
  <c r="G1172" i="39" s="1"/>
  <c r="F1173" i="39"/>
  <c r="G1173" i="39" s="1"/>
  <c r="F1174" i="39"/>
  <c r="G1174" i="39" s="1"/>
  <c r="F1175" i="39"/>
  <c r="G1175" i="39" s="1"/>
  <c r="F1176" i="39"/>
  <c r="G1176" i="39" s="1"/>
  <c r="F1177" i="39"/>
  <c r="G1177" i="39" s="1"/>
  <c r="F1178" i="39"/>
  <c r="G1178" i="39" s="1"/>
  <c r="F1179" i="39"/>
  <c r="G1179" i="39" s="1"/>
  <c r="F1180" i="39"/>
  <c r="G1180" i="39" s="1"/>
  <c r="F1181" i="39"/>
  <c r="G1181" i="39" s="1"/>
  <c r="F1182" i="39"/>
  <c r="G1182" i="39" s="1"/>
  <c r="F1183" i="39"/>
  <c r="G1183" i="39" s="1"/>
  <c r="F1184" i="39"/>
  <c r="G1184" i="39" s="1"/>
  <c r="F1185" i="39"/>
  <c r="G1185" i="39" s="1"/>
  <c r="F1186" i="39"/>
  <c r="G1186" i="39" s="1"/>
  <c r="F1187" i="39"/>
  <c r="G1187" i="39" s="1"/>
  <c r="F1188" i="39"/>
  <c r="G1188" i="39" s="1"/>
  <c r="F1189" i="39"/>
  <c r="G1189" i="39" s="1"/>
  <c r="F1190" i="39"/>
  <c r="G1190" i="39" s="1"/>
  <c r="F1191" i="39"/>
  <c r="G1191" i="39" s="1"/>
  <c r="F1192" i="39"/>
  <c r="G1192" i="39" s="1"/>
  <c r="F1193" i="39"/>
  <c r="G1193" i="39" s="1"/>
  <c r="F1194" i="39"/>
  <c r="G1194" i="39" s="1"/>
  <c r="F1195" i="39"/>
  <c r="G1195" i="39" s="1"/>
  <c r="F1196" i="39"/>
  <c r="G1196" i="39" s="1"/>
  <c r="F1197" i="39"/>
  <c r="G1197" i="39" s="1"/>
  <c r="F1198" i="39"/>
  <c r="G1198" i="39" s="1"/>
  <c r="F1199" i="39"/>
  <c r="G1199" i="39" s="1"/>
  <c r="F1200" i="39"/>
  <c r="G1200" i="39" s="1"/>
  <c r="F1201" i="39"/>
  <c r="G1201" i="39" s="1"/>
  <c r="F1202" i="39"/>
  <c r="G1202" i="39" s="1"/>
  <c r="F1203" i="39"/>
  <c r="G1203" i="39" s="1"/>
  <c r="F1204" i="39"/>
  <c r="G1204" i="39" s="1"/>
  <c r="F1205" i="39"/>
  <c r="G1205" i="39" s="1"/>
  <c r="F1206" i="39"/>
  <c r="G1206" i="39" s="1"/>
  <c r="F1207" i="39"/>
  <c r="G1207" i="39" s="1"/>
  <c r="F1208" i="39"/>
  <c r="G1208" i="39" s="1"/>
  <c r="F1209" i="39"/>
  <c r="G1209" i="39" s="1"/>
  <c r="F1210" i="39"/>
  <c r="G1210" i="39" s="1"/>
  <c r="F1211" i="39"/>
  <c r="G1211" i="39" s="1"/>
  <c r="F1212" i="39"/>
  <c r="G1212" i="39" s="1"/>
  <c r="F1213" i="39"/>
  <c r="G1213" i="39" s="1"/>
  <c r="F1214" i="39"/>
  <c r="G1214" i="39" s="1"/>
  <c r="F1215" i="39"/>
  <c r="G1215" i="39" s="1"/>
  <c r="F1216" i="39"/>
  <c r="G1216" i="39" s="1"/>
  <c r="F1217" i="39"/>
  <c r="G1217" i="39" s="1"/>
  <c r="F1218" i="39"/>
  <c r="G1218" i="39" s="1"/>
  <c r="F1219" i="39"/>
  <c r="G1219" i="39" s="1"/>
  <c r="F1220" i="39"/>
  <c r="G1220" i="39" s="1"/>
  <c r="F1221" i="39"/>
  <c r="G1221" i="39" s="1"/>
  <c r="F1222" i="39"/>
  <c r="G1222" i="39" s="1"/>
  <c r="F1223" i="39"/>
  <c r="G1223" i="39" s="1"/>
  <c r="F1224" i="39"/>
  <c r="G1224" i="39" s="1"/>
  <c r="F1225" i="39"/>
  <c r="G1225" i="39" s="1"/>
  <c r="F1226" i="39"/>
  <c r="G1226" i="39" s="1"/>
  <c r="F1227" i="39"/>
  <c r="G1227" i="39" s="1"/>
  <c r="F1228" i="39"/>
  <c r="G1228" i="39" s="1"/>
  <c r="F1229" i="39"/>
  <c r="G1229" i="39" s="1"/>
  <c r="F1230" i="39"/>
  <c r="G1230" i="39" s="1"/>
  <c r="F1231" i="39"/>
  <c r="G1231" i="39" s="1"/>
  <c r="F1232" i="39"/>
  <c r="G1232" i="39" s="1"/>
  <c r="F1233" i="39"/>
  <c r="G1233" i="39" s="1"/>
  <c r="F1234" i="39"/>
  <c r="G1234" i="39" s="1"/>
  <c r="F1235" i="39"/>
  <c r="G1235" i="39" s="1"/>
  <c r="F1236" i="39"/>
  <c r="G1236" i="39" s="1"/>
  <c r="F1237" i="39"/>
  <c r="G1237" i="39" s="1"/>
  <c r="F1238" i="39"/>
  <c r="G1238" i="39" s="1"/>
  <c r="F1239" i="39"/>
  <c r="G1239" i="39" s="1"/>
  <c r="F1240" i="39"/>
  <c r="G1240" i="39" s="1"/>
  <c r="F1241" i="39"/>
  <c r="G1241" i="39" s="1"/>
  <c r="F1242" i="39"/>
  <c r="G1242" i="39" s="1"/>
  <c r="F1243" i="39"/>
  <c r="G1243" i="39" s="1"/>
  <c r="F1244" i="39"/>
  <c r="G1244" i="39" s="1"/>
  <c r="F1245" i="39"/>
  <c r="G1245" i="39" s="1"/>
  <c r="F1246" i="39"/>
  <c r="G1246" i="39" s="1"/>
  <c r="F1247" i="39"/>
  <c r="G1247" i="39" s="1"/>
  <c r="F1248" i="39"/>
  <c r="G1248" i="39" s="1"/>
  <c r="F1249" i="39"/>
  <c r="G1249" i="39" s="1"/>
  <c r="F1250" i="39"/>
  <c r="G1250" i="39" s="1"/>
  <c r="F1251" i="39"/>
  <c r="G1251" i="39" s="1"/>
  <c r="F1252" i="39"/>
  <c r="G1252" i="39" s="1"/>
  <c r="F1253" i="39"/>
  <c r="G1253" i="39" s="1"/>
  <c r="F1254" i="39"/>
  <c r="G1254" i="39" s="1"/>
  <c r="F1255" i="39"/>
  <c r="G1255" i="39" s="1"/>
  <c r="F1256" i="39"/>
  <c r="G1256" i="39" s="1"/>
  <c r="F1257" i="39"/>
  <c r="G1257" i="39" s="1"/>
  <c r="F1258" i="39"/>
  <c r="G1258" i="39" s="1"/>
  <c r="F1259" i="39"/>
  <c r="G1259" i="39" s="1"/>
  <c r="F1260" i="39"/>
  <c r="G1260" i="39" s="1"/>
  <c r="F1261" i="39"/>
  <c r="G1261" i="39" s="1"/>
  <c r="F1262" i="39"/>
  <c r="G1262" i="39" s="1"/>
  <c r="F1263" i="39"/>
  <c r="G1263" i="39" s="1"/>
  <c r="F1264" i="39"/>
  <c r="G1264" i="39" s="1"/>
  <c r="F1265" i="39"/>
  <c r="G1265" i="39" s="1"/>
  <c r="F1266" i="39"/>
  <c r="G1266" i="39" s="1"/>
  <c r="F1267" i="39"/>
  <c r="G1267" i="39" s="1"/>
  <c r="F1268" i="39"/>
  <c r="G1268" i="39" s="1"/>
  <c r="F1269" i="39"/>
  <c r="G1269" i="39" s="1"/>
  <c r="F1270" i="39"/>
  <c r="G1270" i="39" s="1"/>
  <c r="F1271" i="39"/>
  <c r="G1271" i="39" s="1"/>
  <c r="F1272" i="39"/>
  <c r="G1272" i="39" s="1"/>
  <c r="F1273" i="39"/>
  <c r="G1273" i="39" s="1"/>
  <c r="F1274" i="39"/>
  <c r="G1274" i="39" s="1"/>
  <c r="F1275" i="39"/>
  <c r="G1275" i="39" s="1"/>
  <c r="F1276" i="39"/>
  <c r="G1276" i="39" s="1"/>
  <c r="F1277" i="39"/>
  <c r="G1277" i="39" s="1"/>
  <c r="F1278" i="39"/>
  <c r="G1278" i="39" s="1"/>
  <c r="F1279" i="39"/>
  <c r="G1279" i="39" s="1"/>
  <c r="F1280" i="39"/>
  <c r="G1280" i="39" s="1"/>
  <c r="F1281" i="39"/>
  <c r="G1281" i="39" s="1"/>
  <c r="F1282" i="39"/>
  <c r="G1282" i="39" s="1"/>
  <c r="F1283" i="39"/>
  <c r="G1283" i="39" s="1"/>
  <c r="F1284" i="39"/>
  <c r="G1284" i="39" s="1"/>
  <c r="F1285" i="39"/>
  <c r="G1285" i="39" s="1"/>
  <c r="F1286" i="39"/>
  <c r="G1286" i="39" s="1"/>
  <c r="F1287" i="39"/>
  <c r="G1287" i="39" s="1"/>
  <c r="F1288" i="39"/>
  <c r="G1288" i="39" s="1"/>
  <c r="F1289" i="39"/>
  <c r="G1289" i="39" s="1"/>
  <c r="F1290" i="39"/>
  <c r="G1290" i="39" s="1"/>
  <c r="F1291" i="39"/>
  <c r="G1291" i="39" s="1"/>
  <c r="F1292" i="39"/>
  <c r="G1292" i="39" s="1"/>
  <c r="F1293" i="39"/>
  <c r="G1293" i="39" s="1"/>
  <c r="F1294" i="39"/>
  <c r="G1294" i="39" s="1"/>
  <c r="F1295" i="39"/>
  <c r="G1295" i="39" s="1"/>
  <c r="F1296" i="39"/>
  <c r="G1296" i="39" s="1"/>
  <c r="F1297" i="39"/>
  <c r="G1297" i="39" s="1"/>
  <c r="F1298" i="39"/>
  <c r="G1298" i="39" s="1"/>
  <c r="F1299" i="39"/>
  <c r="G1299" i="39" s="1"/>
  <c r="F1300" i="39"/>
  <c r="G1300" i="39" s="1"/>
  <c r="F1301" i="39"/>
  <c r="G1301" i="39" s="1"/>
  <c r="F1302" i="39"/>
  <c r="G1302" i="39" s="1"/>
  <c r="F1303" i="39"/>
  <c r="G1303" i="39" s="1"/>
  <c r="F1304" i="39"/>
  <c r="G1304" i="39" s="1"/>
  <c r="F1305" i="39"/>
  <c r="G1305" i="39" s="1"/>
  <c r="F1306" i="39"/>
  <c r="G1306" i="39" s="1"/>
  <c r="F1307" i="39"/>
  <c r="G1307" i="39" s="1"/>
  <c r="F1308" i="39"/>
  <c r="G1308" i="39" s="1"/>
  <c r="F1309" i="39"/>
  <c r="G1309" i="39" s="1"/>
  <c r="F1310" i="39"/>
  <c r="G1310" i="39" s="1"/>
  <c r="F1311" i="39"/>
  <c r="G1311" i="39" s="1"/>
  <c r="F1312" i="39"/>
  <c r="G1312" i="39" s="1"/>
  <c r="F1313" i="39"/>
  <c r="G1313" i="39" s="1"/>
  <c r="F1314" i="39"/>
  <c r="G1314" i="39" s="1"/>
  <c r="F1315" i="39"/>
  <c r="G1315" i="39" s="1"/>
  <c r="F1316" i="39"/>
  <c r="G1316" i="39" s="1"/>
  <c r="F1317" i="39"/>
  <c r="G1317" i="39" s="1"/>
  <c r="F1318" i="39"/>
  <c r="G1318" i="39" s="1"/>
  <c r="F1319" i="39"/>
  <c r="G1319" i="39" s="1"/>
  <c r="F1320" i="39"/>
  <c r="G1320" i="39" s="1"/>
  <c r="F1321" i="39"/>
  <c r="G1321" i="39" s="1"/>
  <c r="F1322" i="39"/>
  <c r="G1322" i="39" s="1"/>
  <c r="F1323" i="39"/>
  <c r="G1323" i="39" s="1"/>
  <c r="F1324" i="39"/>
  <c r="G1324" i="39" s="1"/>
  <c r="F1325" i="39"/>
  <c r="G1325" i="39" s="1"/>
  <c r="F1326" i="39"/>
  <c r="G1326" i="39" s="1"/>
  <c r="F1327" i="39"/>
  <c r="G1327" i="39" s="1"/>
  <c r="F1328" i="39"/>
  <c r="G1328" i="39" s="1"/>
  <c r="F1329" i="39"/>
  <c r="G1329" i="39" s="1"/>
  <c r="F1330" i="39"/>
  <c r="G1330" i="39" s="1"/>
  <c r="F1331" i="39"/>
  <c r="G1331" i="39" s="1"/>
  <c r="F1332" i="39"/>
  <c r="G1332" i="39" s="1"/>
  <c r="F1333" i="39"/>
  <c r="G1333" i="39" s="1"/>
  <c r="F1334" i="39"/>
  <c r="G1334" i="39" s="1"/>
  <c r="F1335" i="39"/>
  <c r="G1335" i="39" s="1"/>
  <c r="F1336" i="39"/>
  <c r="G1336" i="39" s="1"/>
  <c r="F1337" i="39"/>
  <c r="G1337" i="39" s="1"/>
  <c r="F1338" i="39"/>
  <c r="G1338" i="39" s="1"/>
  <c r="F1339" i="39"/>
  <c r="G1339" i="39" s="1"/>
  <c r="F1340" i="39"/>
  <c r="G1340" i="39" s="1"/>
  <c r="F1341" i="39"/>
  <c r="G1341" i="39" s="1"/>
  <c r="F1342" i="39"/>
  <c r="G1342" i="39" s="1"/>
  <c r="F1343" i="39"/>
  <c r="G1343" i="39" s="1"/>
  <c r="F1344" i="39"/>
  <c r="G1344" i="39" s="1"/>
  <c r="F1345" i="39"/>
  <c r="G1345" i="39" s="1"/>
  <c r="F1346" i="39"/>
  <c r="G1346" i="39" s="1"/>
  <c r="F1347" i="39"/>
  <c r="G1347" i="39" s="1"/>
  <c r="F1348" i="39"/>
  <c r="G1348" i="39" s="1"/>
  <c r="F1349" i="39"/>
  <c r="G1349" i="39" s="1"/>
  <c r="F1350" i="39"/>
  <c r="G1350" i="39" s="1"/>
  <c r="F1351" i="39"/>
  <c r="G1351" i="39" s="1"/>
  <c r="F1352" i="39"/>
  <c r="G1352" i="39" s="1"/>
  <c r="F1353" i="39"/>
  <c r="G1353" i="39" s="1"/>
  <c r="F1354" i="39"/>
  <c r="G1354" i="39" s="1"/>
  <c r="F1355" i="39"/>
  <c r="G1355" i="39" s="1"/>
  <c r="F1356" i="39"/>
  <c r="G1356" i="39" s="1"/>
  <c r="F1357" i="39"/>
  <c r="G1357" i="39" s="1"/>
  <c r="F1358" i="39"/>
  <c r="G1358" i="39" s="1"/>
  <c r="F1359" i="39"/>
  <c r="G1359" i="39" s="1"/>
  <c r="F1360" i="39"/>
  <c r="G1360" i="39" s="1"/>
  <c r="F1361" i="39"/>
  <c r="G1361" i="39" s="1"/>
  <c r="F1362" i="39"/>
  <c r="G1362" i="39" s="1"/>
  <c r="F1363" i="39"/>
  <c r="G1363" i="39" s="1"/>
  <c r="F1364" i="39"/>
  <c r="G1364" i="39" s="1"/>
  <c r="F1365" i="39"/>
  <c r="G1365" i="39" s="1"/>
  <c r="F1366" i="39"/>
  <c r="G1366" i="39" s="1"/>
  <c r="F1367" i="39"/>
  <c r="G1367" i="39" s="1"/>
  <c r="F1368" i="39"/>
  <c r="G1368" i="39" s="1"/>
  <c r="F1369" i="39"/>
  <c r="G1369" i="39" s="1"/>
  <c r="F1370" i="39"/>
  <c r="G1370" i="39" s="1"/>
  <c r="F1371" i="39"/>
  <c r="G1371" i="39" s="1"/>
  <c r="F1372" i="39"/>
  <c r="G1372" i="39" s="1"/>
  <c r="F1373" i="39"/>
  <c r="G1373" i="39" s="1"/>
  <c r="F1374" i="39"/>
  <c r="G1374" i="39" s="1"/>
  <c r="F1375" i="39"/>
  <c r="G1375" i="39" s="1"/>
  <c r="F1376" i="39"/>
  <c r="G1376" i="39" s="1"/>
  <c r="F1377" i="39"/>
  <c r="G1377" i="39" s="1"/>
  <c r="F1378" i="39"/>
  <c r="G1378" i="39" s="1"/>
  <c r="F1379" i="39"/>
  <c r="G1379" i="39" s="1"/>
  <c r="F1380" i="39"/>
  <c r="G1380" i="39" s="1"/>
  <c r="F1381" i="39"/>
  <c r="G1381" i="39" s="1"/>
  <c r="F1382" i="39"/>
  <c r="G1382" i="39" s="1"/>
  <c r="F1383" i="39"/>
  <c r="G1383" i="39" s="1"/>
  <c r="F1384" i="39"/>
  <c r="G1384" i="39" s="1"/>
  <c r="F1385" i="39"/>
  <c r="G1385" i="39" s="1"/>
  <c r="F1386" i="39"/>
  <c r="G1386" i="39" s="1"/>
  <c r="F1387" i="39"/>
  <c r="G1387" i="39" s="1"/>
  <c r="F1388" i="39"/>
  <c r="G1388" i="39" s="1"/>
  <c r="F1389" i="39"/>
  <c r="G1389" i="39" s="1"/>
  <c r="F1390" i="39"/>
  <c r="G1390" i="39" s="1"/>
  <c r="F1391" i="39"/>
  <c r="G1391" i="39" s="1"/>
  <c r="F1392" i="39"/>
  <c r="G1392" i="39" s="1"/>
  <c r="F1393" i="39"/>
  <c r="G1393" i="39" s="1"/>
  <c r="F1394" i="39"/>
  <c r="G1394" i="39" s="1"/>
  <c r="F1395" i="39"/>
  <c r="G1395" i="39" s="1"/>
  <c r="F1396" i="39"/>
  <c r="G1396" i="39" s="1"/>
  <c r="F1397" i="39"/>
  <c r="G1397" i="39" s="1"/>
  <c r="F1398" i="39"/>
  <c r="G1398" i="39" s="1"/>
  <c r="F1399" i="39"/>
  <c r="G1399" i="39" s="1"/>
  <c r="F1400" i="39"/>
  <c r="G1400" i="39" s="1"/>
  <c r="F1401" i="39"/>
  <c r="G1401" i="39" s="1"/>
  <c r="F1402" i="39"/>
  <c r="G1402" i="39" s="1"/>
  <c r="F1403" i="39"/>
  <c r="G1403" i="39" s="1"/>
  <c r="F1404" i="39"/>
  <c r="G1404" i="39" s="1"/>
  <c r="F1405" i="39"/>
  <c r="G1405" i="39" s="1"/>
  <c r="F1406" i="39"/>
  <c r="G1406" i="39" s="1"/>
  <c r="F1407" i="39"/>
  <c r="G1407" i="39" s="1"/>
  <c r="F1408" i="39"/>
  <c r="G1408" i="39" s="1"/>
  <c r="F1409" i="39"/>
  <c r="G1409" i="39" s="1"/>
  <c r="F1410" i="39"/>
  <c r="G1410" i="39" s="1"/>
  <c r="F1411" i="39"/>
  <c r="G1411" i="39" s="1"/>
  <c r="F1412" i="39"/>
  <c r="G1412" i="39" s="1"/>
  <c r="F1413" i="39"/>
  <c r="G1413" i="39" s="1"/>
  <c r="F1414" i="39"/>
  <c r="G1414" i="39" s="1"/>
  <c r="F1415" i="39"/>
  <c r="G1415" i="39" s="1"/>
  <c r="F1416" i="39"/>
  <c r="G1416" i="39" s="1"/>
  <c r="F1417" i="39"/>
  <c r="G1417" i="39" s="1"/>
  <c r="F1418" i="39"/>
  <c r="G1418" i="39" s="1"/>
  <c r="F1419" i="39"/>
  <c r="G1419" i="39" s="1"/>
  <c r="F1420" i="39"/>
  <c r="G1420" i="39" s="1"/>
  <c r="F1421" i="39"/>
  <c r="G1421" i="39" s="1"/>
  <c r="F1422" i="39"/>
  <c r="G1422" i="39" s="1"/>
  <c r="F1423" i="39"/>
  <c r="G1423" i="39" s="1"/>
  <c r="F1424" i="39"/>
  <c r="G1424" i="39" s="1"/>
  <c r="F1425" i="39"/>
  <c r="G1425" i="39" s="1"/>
  <c r="F1426" i="39"/>
  <c r="G1426" i="39" s="1"/>
  <c r="F1427" i="39"/>
  <c r="G1427" i="39" s="1"/>
  <c r="F1428" i="39"/>
  <c r="G1428" i="39" s="1"/>
  <c r="F1429" i="39"/>
  <c r="G1429" i="39" s="1"/>
  <c r="F1430" i="39"/>
  <c r="G1430" i="39" s="1"/>
  <c r="F1431" i="39"/>
  <c r="G1431" i="39" s="1"/>
  <c r="F1432" i="39"/>
  <c r="G1432" i="39" s="1"/>
  <c r="F1433" i="39"/>
  <c r="G1433" i="39" s="1"/>
  <c r="F1434" i="39"/>
  <c r="G1434" i="39" s="1"/>
  <c r="F1435" i="39"/>
  <c r="G1435" i="39" s="1"/>
  <c r="F1436" i="39"/>
  <c r="G1436" i="39" s="1"/>
  <c r="F1437" i="39"/>
  <c r="G1437" i="39" s="1"/>
  <c r="F1438" i="39"/>
  <c r="G1438" i="39" s="1"/>
  <c r="F1439" i="39"/>
  <c r="G1439" i="39" s="1"/>
  <c r="F1440" i="39"/>
  <c r="G1440" i="39" s="1"/>
  <c r="F1441" i="39"/>
  <c r="G1441" i="39" s="1"/>
  <c r="F1442" i="39"/>
  <c r="G1442" i="39" s="1"/>
  <c r="F1443" i="39"/>
  <c r="G1443" i="39" s="1"/>
  <c r="F1444" i="39"/>
  <c r="G1444" i="39" s="1"/>
  <c r="F1445" i="39"/>
  <c r="G1445" i="39" s="1"/>
  <c r="F1446" i="39"/>
  <c r="G1446" i="39" s="1"/>
  <c r="F1447" i="39"/>
  <c r="G1447" i="39" s="1"/>
  <c r="F1448" i="39"/>
  <c r="G1448" i="39" s="1"/>
  <c r="F1449" i="39"/>
  <c r="G1449" i="39" s="1"/>
  <c r="F1450" i="39"/>
  <c r="G1450" i="39" s="1"/>
  <c r="F1451" i="39"/>
  <c r="G1451" i="39" s="1"/>
  <c r="F1452" i="39"/>
  <c r="G1452" i="39" s="1"/>
  <c r="F1453" i="39"/>
  <c r="G1453" i="39" s="1"/>
  <c r="F1454" i="39"/>
  <c r="G1454" i="39" s="1"/>
  <c r="F1455" i="39"/>
  <c r="G1455" i="39" s="1"/>
  <c r="F1456" i="39"/>
  <c r="G1456" i="39" s="1"/>
  <c r="F1457" i="39"/>
  <c r="G1457" i="39" s="1"/>
  <c r="F1458" i="39"/>
  <c r="G1458" i="39" s="1"/>
  <c r="F1459" i="39"/>
  <c r="G1459" i="39" s="1"/>
  <c r="F1460" i="39"/>
  <c r="G1460" i="39" s="1"/>
  <c r="F1461" i="39"/>
  <c r="G1461" i="39" s="1"/>
  <c r="F1462" i="39"/>
  <c r="G1462" i="39" s="1"/>
  <c r="F1463" i="39"/>
  <c r="G1463" i="39" s="1"/>
  <c r="F1464" i="39"/>
  <c r="G1464" i="39" s="1"/>
  <c r="F1465" i="39"/>
  <c r="G1465" i="39" s="1"/>
  <c r="F1466" i="39"/>
  <c r="G1466" i="39" s="1"/>
  <c r="F1467" i="39"/>
  <c r="G1467" i="39" s="1"/>
  <c r="F1468" i="39"/>
  <c r="G1468" i="39" s="1"/>
  <c r="F1469" i="39"/>
  <c r="G1469" i="39" s="1"/>
  <c r="F1470" i="39"/>
  <c r="G1470" i="39" s="1"/>
  <c r="F1471" i="39"/>
  <c r="G1471" i="39" s="1"/>
  <c r="F1472" i="39"/>
  <c r="G1472" i="39" s="1"/>
  <c r="F1473" i="39"/>
  <c r="G1473" i="39" s="1"/>
  <c r="F1474" i="39"/>
  <c r="G1474" i="39" s="1"/>
  <c r="F1475" i="39"/>
  <c r="G1475" i="39" s="1"/>
  <c r="F1476" i="39"/>
  <c r="G1476" i="39" s="1"/>
  <c r="F1477" i="39"/>
  <c r="G1477" i="39" s="1"/>
  <c r="F1478" i="39"/>
  <c r="G1478" i="39" s="1"/>
  <c r="F1479" i="39"/>
  <c r="G1479" i="39" s="1"/>
  <c r="F1480" i="39"/>
  <c r="G1480" i="39" s="1"/>
  <c r="F1481" i="39"/>
  <c r="G1481" i="39" s="1"/>
  <c r="F1482" i="39"/>
  <c r="G1482" i="39" s="1"/>
  <c r="F1483" i="39"/>
  <c r="G1483" i="39" s="1"/>
  <c r="F1484" i="39"/>
  <c r="G1484" i="39" s="1"/>
  <c r="F1485" i="39"/>
  <c r="G1485" i="39" s="1"/>
  <c r="F1486" i="39"/>
  <c r="G1486" i="39" s="1"/>
  <c r="F1487" i="39"/>
  <c r="G1487" i="39" s="1"/>
  <c r="F1488" i="39"/>
  <c r="G1488" i="39" s="1"/>
  <c r="F1489" i="39"/>
  <c r="G1489" i="39" s="1"/>
  <c r="F1490" i="39"/>
  <c r="G1490" i="39" s="1"/>
  <c r="F1491" i="39"/>
  <c r="G1491" i="39" s="1"/>
  <c r="F1492" i="39"/>
  <c r="G1492" i="39" s="1"/>
  <c r="F1493" i="39"/>
  <c r="G1493" i="39" s="1"/>
  <c r="F1494" i="39"/>
  <c r="G1494" i="39" s="1"/>
  <c r="F1495" i="39"/>
  <c r="G1495" i="39" s="1"/>
  <c r="F1496" i="39"/>
  <c r="G1496" i="39" s="1"/>
  <c r="F1497" i="39"/>
  <c r="G1497" i="39" s="1"/>
  <c r="F1498" i="39"/>
  <c r="G1498" i="39" s="1"/>
  <c r="F1499" i="39"/>
  <c r="G1499" i="39" s="1"/>
  <c r="F1500" i="39"/>
  <c r="G1500" i="39" s="1"/>
  <c r="F1501" i="39"/>
  <c r="G1501" i="39" s="1"/>
  <c r="F1502" i="39"/>
  <c r="G1502" i="39" s="1"/>
  <c r="F1503" i="39"/>
  <c r="G1503" i="39" s="1"/>
  <c r="F1504" i="39"/>
  <c r="G1504" i="39" s="1"/>
  <c r="F1505" i="39"/>
  <c r="G1505" i="39" s="1"/>
  <c r="F1506" i="39"/>
  <c r="G1506" i="39" s="1"/>
  <c r="F1507" i="39"/>
  <c r="G1507" i="39" s="1"/>
  <c r="F1508" i="39"/>
  <c r="G1508" i="39" s="1"/>
  <c r="F1509" i="39"/>
  <c r="G1509" i="39" s="1"/>
  <c r="F1510" i="39"/>
  <c r="G1510" i="39" s="1"/>
  <c r="F1511" i="39"/>
  <c r="G1511" i="39" s="1"/>
  <c r="F1512" i="39"/>
  <c r="G1512" i="39" s="1"/>
  <c r="F1513" i="39"/>
  <c r="G1513" i="39" s="1"/>
  <c r="F1514" i="39"/>
  <c r="G1514" i="39" s="1"/>
  <c r="F1515" i="39"/>
  <c r="G1515" i="39" s="1"/>
  <c r="F1516" i="39"/>
  <c r="G1516" i="39" s="1"/>
  <c r="F1517" i="39"/>
  <c r="G1517" i="39" s="1"/>
  <c r="F1518" i="39"/>
  <c r="G1518" i="39" s="1"/>
  <c r="F1519" i="39"/>
  <c r="G1519" i="39" s="1"/>
  <c r="F1520" i="39"/>
  <c r="G1520" i="39" s="1"/>
  <c r="F1521" i="39"/>
  <c r="G1521" i="39" s="1"/>
  <c r="F1522" i="39"/>
  <c r="G1522" i="39" s="1"/>
  <c r="F1523" i="39"/>
  <c r="G1523" i="39" s="1"/>
  <c r="F1524" i="39"/>
  <c r="G1524" i="39" s="1"/>
  <c r="F1525" i="39"/>
  <c r="G1525" i="39" s="1"/>
  <c r="F1526" i="39"/>
  <c r="G1526" i="39" s="1"/>
  <c r="F1527" i="39"/>
  <c r="G1527" i="39" s="1"/>
  <c r="F1528" i="39"/>
  <c r="G1528" i="39" s="1"/>
  <c r="F1529" i="39"/>
  <c r="G1529" i="39" s="1"/>
  <c r="F1530" i="39"/>
  <c r="G1530" i="39" s="1"/>
  <c r="F1531" i="39"/>
  <c r="G1531" i="39" s="1"/>
  <c r="F1532" i="39"/>
  <c r="G1532" i="39" s="1"/>
  <c r="F1533" i="39"/>
  <c r="G1533" i="39" s="1"/>
  <c r="F1534" i="39"/>
  <c r="G1534" i="39" s="1"/>
  <c r="F1535" i="39"/>
  <c r="G1535" i="39" s="1"/>
  <c r="F1536" i="39"/>
  <c r="G1536" i="39" s="1"/>
  <c r="F1537" i="39"/>
  <c r="G1537" i="39" s="1"/>
  <c r="F1538" i="39"/>
  <c r="G1538" i="39" s="1"/>
  <c r="F1539" i="39"/>
  <c r="G1539" i="39" s="1"/>
  <c r="F1540" i="39"/>
  <c r="G1540" i="39" s="1"/>
  <c r="F1541" i="39"/>
  <c r="G1541" i="39" s="1"/>
  <c r="F1542" i="39"/>
  <c r="G1542" i="39" s="1"/>
  <c r="F1543" i="39"/>
  <c r="G1543" i="39" s="1"/>
  <c r="F1544" i="39"/>
  <c r="G1544" i="39" s="1"/>
  <c r="F1545" i="39"/>
  <c r="G1545" i="39" s="1"/>
  <c r="F1546" i="39"/>
  <c r="G1546" i="39" s="1"/>
  <c r="F1547" i="39"/>
  <c r="G1547" i="39" s="1"/>
  <c r="F1548" i="39"/>
  <c r="G1548" i="39" s="1"/>
  <c r="F1549" i="39"/>
  <c r="G1549" i="39" s="1"/>
  <c r="F1550" i="39"/>
  <c r="G1550" i="39" s="1"/>
  <c r="F1551" i="39"/>
  <c r="G1551" i="39" s="1"/>
  <c r="F1552" i="39"/>
  <c r="G1552" i="39" s="1"/>
  <c r="F1553" i="39"/>
  <c r="G1553" i="39" s="1"/>
  <c r="F1554" i="39"/>
  <c r="G1554" i="39" s="1"/>
  <c r="F1555" i="39"/>
  <c r="G1555" i="39" s="1"/>
  <c r="F1556" i="39"/>
  <c r="G1556" i="39" s="1"/>
  <c r="F1557" i="39"/>
  <c r="G1557" i="39" s="1"/>
  <c r="F1558" i="39"/>
  <c r="G1558" i="39" s="1"/>
  <c r="F1559" i="39"/>
  <c r="G1559" i="39" s="1"/>
  <c r="F1560" i="39"/>
  <c r="G1560" i="39" s="1"/>
  <c r="F1561" i="39"/>
  <c r="G1561" i="39" s="1"/>
  <c r="F1562" i="39"/>
  <c r="G1562" i="39" s="1"/>
  <c r="F1563" i="39"/>
  <c r="G1563" i="39" s="1"/>
  <c r="F1564" i="39"/>
  <c r="G1564" i="39" s="1"/>
  <c r="F1565" i="39"/>
  <c r="G1565" i="39" s="1"/>
  <c r="F1566" i="39"/>
  <c r="G1566" i="39" s="1"/>
  <c r="F1567" i="39"/>
  <c r="G1567" i="39" s="1"/>
  <c r="F1568" i="39"/>
  <c r="G1568" i="39" s="1"/>
  <c r="F1569" i="39"/>
  <c r="G1569" i="39" s="1"/>
  <c r="F1570" i="39"/>
  <c r="G1570" i="39" s="1"/>
  <c r="F1571" i="39"/>
  <c r="G1571" i="39" s="1"/>
  <c r="F1572" i="39"/>
  <c r="G1572" i="39" s="1"/>
  <c r="F1573" i="39"/>
  <c r="G1573" i="39" s="1"/>
  <c r="F1574" i="39"/>
  <c r="G1574" i="39" s="1"/>
  <c r="F1575" i="39"/>
  <c r="G1575" i="39" s="1"/>
  <c r="F1576" i="39"/>
  <c r="G1576" i="39" s="1"/>
  <c r="F1577" i="39"/>
  <c r="G1577" i="39" s="1"/>
  <c r="F1578" i="39"/>
  <c r="G1578" i="39" s="1"/>
  <c r="F1579" i="39"/>
  <c r="G1579" i="39" s="1"/>
  <c r="F1580" i="39"/>
  <c r="G1580" i="39" s="1"/>
  <c r="F1581" i="39"/>
  <c r="G1581" i="39" s="1"/>
  <c r="F1582" i="39"/>
  <c r="G1582" i="39" s="1"/>
  <c r="F1583" i="39"/>
  <c r="G1583" i="39" s="1"/>
  <c r="F1584" i="39"/>
  <c r="G1584" i="39" s="1"/>
  <c r="F1585" i="39"/>
  <c r="G1585" i="39" s="1"/>
  <c r="F1586" i="39"/>
  <c r="G1586" i="39" s="1"/>
  <c r="F1587" i="39"/>
  <c r="G1587" i="39" s="1"/>
  <c r="F1588" i="39"/>
  <c r="G1588" i="39" s="1"/>
  <c r="F1589" i="39"/>
  <c r="G1589" i="39" s="1"/>
  <c r="F1590" i="39"/>
  <c r="G1590" i="39" s="1"/>
  <c r="F1591" i="39"/>
  <c r="G1591" i="39" s="1"/>
  <c r="F1592" i="39"/>
  <c r="G1592" i="39" s="1"/>
  <c r="F1593" i="39"/>
  <c r="G1593" i="39" s="1"/>
  <c r="F1594" i="39"/>
  <c r="G1594" i="39" s="1"/>
  <c r="F1595" i="39"/>
  <c r="G1595" i="39" s="1"/>
  <c r="F1596" i="39"/>
  <c r="G1596" i="39" s="1"/>
  <c r="F1597" i="39"/>
  <c r="G1597" i="39" s="1"/>
  <c r="F1598" i="39"/>
  <c r="G1598" i="39" s="1"/>
  <c r="F1599" i="39"/>
  <c r="G1599" i="39" s="1"/>
  <c r="F1600" i="39"/>
  <c r="G1600" i="39" s="1"/>
  <c r="F1601" i="39"/>
  <c r="G1601" i="39" s="1"/>
  <c r="F1602" i="39"/>
  <c r="G1602" i="39" s="1"/>
  <c r="F1603" i="39"/>
  <c r="G1603" i="39" s="1"/>
  <c r="F1604" i="39"/>
  <c r="G1604" i="39" s="1"/>
  <c r="F1605" i="39"/>
  <c r="G1605" i="39" s="1"/>
  <c r="F1606" i="39"/>
  <c r="G1606" i="39" s="1"/>
  <c r="F1607" i="39"/>
  <c r="G1607" i="39" s="1"/>
  <c r="F1608" i="39"/>
  <c r="G1608" i="39" s="1"/>
  <c r="F1609" i="39"/>
  <c r="G1609" i="39" s="1"/>
  <c r="F1610" i="39"/>
  <c r="G1610" i="39" s="1"/>
  <c r="F1611" i="39"/>
  <c r="G1611" i="39" s="1"/>
  <c r="F1612" i="39"/>
  <c r="G1612" i="39" s="1"/>
  <c r="F1613" i="39"/>
  <c r="G1613" i="39" s="1"/>
  <c r="F1614" i="39"/>
  <c r="G1614" i="39" s="1"/>
  <c r="F1615" i="39"/>
  <c r="G1615" i="39" s="1"/>
  <c r="F1616" i="39"/>
  <c r="G1616" i="39" s="1"/>
  <c r="F1617" i="39"/>
  <c r="G1617" i="39" s="1"/>
  <c r="F1618" i="39"/>
  <c r="G1618" i="39" s="1"/>
  <c r="F1619" i="39"/>
  <c r="G1619" i="39" s="1"/>
  <c r="F1620" i="39"/>
  <c r="G1620" i="39" s="1"/>
  <c r="F1621" i="39"/>
  <c r="G1621" i="39" s="1"/>
  <c r="F1622" i="39"/>
  <c r="G1622" i="39" s="1"/>
  <c r="F1623" i="39"/>
  <c r="G1623" i="39" s="1"/>
  <c r="F1624" i="39"/>
  <c r="G1624" i="39" s="1"/>
  <c r="F1625" i="39"/>
  <c r="G1625" i="39" s="1"/>
  <c r="F1626" i="39"/>
  <c r="G1626" i="39" s="1"/>
  <c r="F1627" i="39"/>
  <c r="G1627" i="39" s="1"/>
  <c r="F1628" i="39"/>
  <c r="G1628" i="39" s="1"/>
  <c r="F1629" i="39"/>
  <c r="G1629" i="39" s="1"/>
  <c r="F1630" i="39"/>
  <c r="G1630" i="39" s="1"/>
  <c r="F1631" i="39"/>
  <c r="G1631" i="39" s="1"/>
  <c r="F1632" i="39"/>
  <c r="G1632" i="39" s="1"/>
  <c r="F1633" i="39"/>
  <c r="G1633" i="39" s="1"/>
  <c r="F1634" i="39"/>
  <c r="G1634" i="39" s="1"/>
  <c r="F1635" i="39"/>
  <c r="G1635" i="39" s="1"/>
  <c r="F1636" i="39"/>
  <c r="G1636" i="39" s="1"/>
  <c r="F1637" i="39"/>
  <c r="G1637" i="39" s="1"/>
  <c r="F1638" i="39"/>
  <c r="G1638" i="39" s="1"/>
  <c r="F1639" i="39"/>
  <c r="G1639" i="39" s="1"/>
  <c r="F1640" i="39"/>
  <c r="G1640" i="39" s="1"/>
  <c r="F1641" i="39"/>
  <c r="G1641" i="39" s="1"/>
  <c r="F1642" i="39"/>
  <c r="G1642" i="39" s="1"/>
  <c r="F1643" i="39"/>
  <c r="G1643" i="39" s="1"/>
  <c r="F1644" i="39"/>
  <c r="G1644" i="39" s="1"/>
  <c r="F1645" i="39"/>
  <c r="G1645" i="39" s="1"/>
  <c r="F1646" i="39"/>
  <c r="G1646" i="39" s="1"/>
  <c r="F1647" i="39"/>
  <c r="G1647" i="39" s="1"/>
  <c r="F1648" i="39"/>
  <c r="G1648" i="39" s="1"/>
  <c r="F1649" i="39"/>
  <c r="G1649" i="39" s="1"/>
  <c r="F1650" i="39"/>
  <c r="G1650" i="39" s="1"/>
  <c r="F1651" i="39"/>
  <c r="G1651" i="39" s="1"/>
  <c r="F1652" i="39"/>
  <c r="G1652" i="39" s="1"/>
  <c r="F1653" i="39"/>
  <c r="G1653" i="39" s="1"/>
  <c r="F1654" i="39"/>
  <c r="G1654" i="39" s="1"/>
  <c r="F1655" i="39"/>
  <c r="G1655" i="39" s="1"/>
  <c r="F1656" i="39"/>
  <c r="G1656" i="39" s="1"/>
  <c r="F1657" i="39"/>
  <c r="G1657" i="39" s="1"/>
  <c r="F1658" i="39"/>
  <c r="G1658" i="39" s="1"/>
  <c r="F1659" i="39"/>
  <c r="G1659" i="39" s="1"/>
  <c r="F1660" i="39"/>
  <c r="G1660" i="39" s="1"/>
  <c r="F1661" i="39"/>
  <c r="G1661" i="39" s="1"/>
  <c r="F1662" i="39"/>
  <c r="G1662" i="39" s="1"/>
  <c r="F1663" i="39"/>
  <c r="G1663" i="39" s="1"/>
  <c r="F1664" i="39"/>
  <c r="G1664" i="39" s="1"/>
  <c r="F1665" i="39"/>
  <c r="G1665" i="39" s="1"/>
  <c r="F1666" i="39"/>
  <c r="G1666" i="39" s="1"/>
  <c r="F1667" i="39"/>
  <c r="G1667" i="39" s="1"/>
  <c r="F1668" i="39"/>
  <c r="G1668" i="39" s="1"/>
  <c r="F1669" i="39"/>
  <c r="G1669" i="39" s="1"/>
  <c r="F1670" i="39"/>
  <c r="G1670" i="39" s="1"/>
  <c r="F1671" i="39"/>
  <c r="G1671" i="39" s="1"/>
  <c r="F1672" i="39"/>
  <c r="G1672" i="39" s="1"/>
  <c r="F1673" i="39"/>
  <c r="G1673" i="39" s="1"/>
  <c r="F1674" i="39"/>
  <c r="G1674" i="39" s="1"/>
  <c r="F1675" i="39"/>
  <c r="G1675" i="39" s="1"/>
  <c r="F1676" i="39"/>
  <c r="G1676" i="39" s="1"/>
  <c r="F1677" i="39"/>
  <c r="G1677" i="39" s="1"/>
  <c r="F1678" i="39"/>
  <c r="G1678" i="39" s="1"/>
  <c r="F1679" i="39"/>
  <c r="G1679" i="39" s="1"/>
  <c r="F1680" i="39"/>
  <c r="G1680" i="39" s="1"/>
  <c r="F1681" i="39"/>
  <c r="G1681" i="39" s="1"/>
  <c r="F1682" i="39"/>
  <c r="G1682" i="39" s="1"/>
  <c r="F1683" i="39"/>
  <c r="G1683" i="39" s="1"/>
  <c r="F1684" i="39"/>
  <c r="G1684" i="39" s="1"/>
  <c r="F1685" i="39"/>
  <c r="G1685" i="39" s="1"/>
  <c r="F1686" i="39"/>
  <c r="G1686" i="39" s="1"/>
  <c r="F1687" i="39"/>
  <c r="G1687" i="39" s="1"/>
  <c r="F1688" i="39"/>
  <c r="G1688" i="39" s="1"/>
  <c r="F1689" i="39"/>
  <c r="G1689" i="39" s="1"/>
  <c r="F1690" i="39"/>
  <c r="G1690" i="39" s="1"/>
  <c r="F1691" i="39"/>
  <c r="G1691" i="39" s="1"/>
  <c r="F1692" i="39"/>
  <c r="G1692" i="39" s="1"/>
  <c r="F1693" i="39"/>
  <c r="G1693" i="39" s="1"/>
  <c r="F1694" i="39"/>
  <c r="G1694" i="39" s="1"/>
  <c r="F1695" i="39"/>
  <c r="G1695" i="39" s="1"/>
  <c r="F1696" i="39"/>
  <c r="G1696" i="39" s="1"/>
  <c r="F1697" i="39"/>
  <c r="G1697" i="39" s="1"/>
  <c r="F1698" i="39"/>
  <c r="G1698" i="39" s="1"/>
  <c r="F1699" i="39"/>
  <c r="G1699" i="39" s="1"/>
  <c r="F1700" i="39"/>
  <c r="G1700" i="39" s="1"/>
  <c r="F1701" i="39"/>
  <c r="G1701" i="39" s="1"/>
  <c r="F1702" i="39"/>
  <c r="G1702" i="39" s="1"/>
  <c r="F1703" i="39"/>
  <c r="G1703" i="39" s="1"/>
  <c r="F1704" i="39"/>
  <c r="G1704" i="39" s="1"/>
  <c r="F1705" i="39"/>
  <c r="G1705" i="39" s="1"/>
  <c r="F1706" i="39"/>
  <c r="G1706" i="39" s="1"/>
  <c r="F1707" i="39"/>
  <c r="G1707" i="39" s="1"/>
  <c r="F1708" i="39"/>
  <c r="G1708" i="39" s="1"/>
  <c r="F1709" i="39"/>
  <c r="G1709" i="39" s="1"/>
  <c r="F1710" i="39"/>
  <c r="G1710" i="39" s="1"/>
  <c r="F1711" i="39"/>
  <c r="G1711" i="39" s="1"/>
  <c r="F1712" i="39"/>
  <c r="G1712" i="39" s="1"/>
  <c r="F1713" i="39"/>
  <c r="G1713" i="39" s="1"/>
  <c r="F1714" i="39"/>
  <c r="G1714" i="39" s="1"/>
  <c r="F1715" i="39"/>
  <c r="G1715" i="39" s="1"/>
  <c r="F1716" i="39"/>
  <c r="G1716" i="39" s="1"/>
  <c r="F1717" i="39"/>
  <c r="G1717" i="39" s="1"/>
  <c r="F1718" i="39"/>
  <c r="G1718" i="39" s="1"/>
  <c r="F1719" i="39"/>
  <c r="G1719" i="39" s="1"/>
  <c r="F1720" i="39"/>
  <c r="G1720" i="39" s="1"/>
  <c r="F1721" i="39"/>
  <c r="G1721" i="39" s="1"/>
  <c r="F1722" i="39"/>
  <c r="G1722" i="39" s="1"/>
  <c r="F1723" i="39"/>
  <c r="G1723" i="39" s="1"/>
  <c r="F1724" i="39"/>
  <c r="G1724" i="39" s="1"/>
  <c r="F1725" i="39"/>
  <c r="G1725" i="39" s="1"/>
  <c r="F1726" i="39"/>
  <c r="G1726" i="39" s="1"/>
  <c r="F1727" i="39"/>
  <c r="G1727" i="39" s="1"/>
  <c r="F1728" i="39"/>
  <c r="G1728" i="39" s="1"/>
  <c r="F1729" i="39"/>
  <c r="G1729" i="39" s="1"/>
  <c r="F1730" i="39"/>
  <c r="G1730" i="39" s="1"/>
  <c r="F1731" i="39"/>
  <c r="G1731" i="39" s="1"/>
  <c r="F1732" i="39"/>
  <c r="G1732" i="39" s="1"/>
  <c r="F1733" i="39"/>
  <c r="G1733" i="39" s="1"/>
  <c r="F1734" i="39"/>
  <c r="G1734" i="39" s="1"/>
  <c r="F1735" i="39"/>
  <c r="G1735" i="39" s="1"/>
  <c r="F1736" i="39"/>
  <c r="G1736" i="39" s="1"/>
  <c r="F1737" i="39"/>
  <c r="G1737" i="39" s="1"/>
  <c r="F1738" i="39"/>
  <c r="G1738" i="39" s="1"/>
  <c r="F1739" i="39"/>
  <c r="G1739" i="39" s="1"/>
  <c r="F1740" i="39"/>
  <c r="G1740" i="39" s="1"/>
  <c r="F1741" i="39"/>
  <c r="G1741" i="39" s="1"/>
  <c r="F1742" i="39"/>
  <c r="G1742" i="39" s="1"/>
  <c r="F1743" i="39"/>
  <c r="G1743" i="39" s="1"/>
  <c r="F1744" i="39"/>
  <c r="G1744" i="39" s="1"/>
  <c r="F1745" i="39"/>
  <c r="G1745" i="39" s="1"/>
  <c r="F1746" i="39"/>
  <c r="G1746" i="39" s="1"/>
  <c r="F1747" i="39"/>
  <c r="G1747" i="39" s="1"/>
  <c r="F1748" i="39"/>
  <c r="G1748" i="39" s="1"/>
  <c r="F1749" i="39"/>
  <c r="G1749" i="39" s="1"/>
  <c r="F1750" i="39"/>
  <c r="G1750" i="39" s="1"/>
  <c r="F1751" i="39"/>
  <c r="G1751" i="39" s="1"/>
  <c r="F1752" i="39"/>
  <c r="G1752" i="39" s="1"/>
  <c r="F1753" i="39"/>
  <c r="G1753" i="39" s="1"/>
  <c r="F1754" i="39"/>
  <c r="G1754" i="39" s="1"/>
  <c r="F1755" i="39"/>
  <c r="G1755" i="39" s="1"/>
  <c r="F1756" i="39"/>
  <c r="G1756" i="39" s="1"/>
  <c r="F1757" i="39"/>
  <c r="G1757" i="39" s="1"/>
  <c r="F1758" i="39"/>
  <c r="G1758" i="39" s="1"/>
  <c r="F1759" i="39"/>
  <c r="G1759" i="39" s="1"/>
  <c r="F1760" i="39"/>
  <c r="G1760" i="39" s="1"/>
  <c r="F1761" i="39"/>
  <c r="G1761" i="39" s="1"/>
  <c r="F1762" i="39"/>
  <c r="G1762" i="39" s="1"/>
  <c r="F1763" i="39"/>
  <c r="G1763" i="39" s="1"/>
  <c r="F1764" i="39"/>
  <c r="G1764" i="39" s="1"/>
  <c r="F1765" i="39"/>
  <c r="G1765" i="39" s="1"/>
  <c r="F1766" i="39"/>
  <c r="G1766" i="39" s="1"/>
  <c r="F1767" i="39"/>
  <c r="G1767" i="39" s="1"/>
  <c r="F1768" i="39"/>
  <c r="G1768" i="39" s="1"/>
  <c r="F1769" i="39"/>
  <c r="G1769" i="39" s="1"/>
  <c r="F1770" i="39"/>
  <c r="G1770" i="39" s="1"/>
  <c r="F1771" i="39"/>
  <c r="G1771" i="39" s="1"/>
  <c r="F1772" i="39"/>
  <c r="G1772" i="39" s="1"/>
  <c r="F1773" i="39"/>
  <c r="G1773" i="39" s="1"/>
  <c r="F1774" i="39"/>
  <c r="G1774" i="39" s="1"/>
  <c r="F1775" i="39"/>
  <c r="G1775" i="39" s="1"/>
  <c r="F1776" i="39"/>
  <c r="G1776" i="39" s="1"/>
  <c r="F1777" i="39"/>
  <c r="G1777" i="39" s="1"/>
  <c r="F1778" i="39"/>
  <c r="G1778" i="39" s="1"/>
  <c r="F1779" i="39"/>
  <c r="G1779" i="39" s="1"/>
  <c r="F1780" i="39"/>
  <c r="G1780" i="39" s="1"/>
  <c r="F1781" i="39"/>
  <c r="G1781" i="39" s="1"/>
  <c r="F1782" i="39"/>
  <c r="G1782" i="39" s="1"/>
  <c r="F1783" i="39"/>
  <c r="G1783" i="39" s="1"/>
  <c r="F1784" i="39"/>
  <c r="G1784" i="39" s="1"/>
  <c r="F2" i="39"/>
  <c r="G2" i="39" s="1"/>
  <c r="L11" i="56" l="1"/>
  <c r="L10" i="56"/>
  <c r="B6" i="56"/>
  <c r="O6" i="54"/>
  <c r="M5" i="54"/>
  <c r="B13" i="54" s="1"/>
  <c r="L9" i="54" s="1"/>
  <c r="L10" i="54" s="1"/>
  <c r="F17" i="54" s="1"/>
  <c r="H17" i="54" s="1"/>
  <c r="M3" i="54"/>
  <c r="C21" i="54" s="1"/>
  <c r="N6" i="54"/>
  <c r="P5" i="54"/>
  <c r="L5" i="54"/>
  <c r="E12" i="54" s="1"/>
  <c r="N4" i="54"/>
  <c r="P3" i="54"/>
  <c r="C18" i="54" s="1"/>
  <c r="L11" i="54" s="1"/>
  <c r="L3" i="54"/>
  <c r="C22" i="54" s="1"/>
  <c r="L15" i="54" s="1"/>
  <c r="G22" i="54" s="1"/>
  <c r="I22" i="54" s="1"/>
  <c r="N2" i="54"/>
  <c r="B20" i="54" s="1"/>
  <c r="Q3" i="54"/>
  <c r="C17" i="54" s="1"/>
  <c r="Q6" i="54"/>
  <c r="M6" i="54"/>
  <c r="C13" i="54" s="1"/>
  <c r="D13" i="54" s="1"/>
  <c r="O5" i="54"/>
  <c r="Q4" i="54"/>
  <c r="M4" i="54"/>
  <c r="B7" i="54" s="1"/>
  <c r="O3" i="54"/>
  <c r="C19" i="54" s="1"/>
  <c r="Q2" i="54"/>
  <c r="B17" i="54" s="1"/>
  <c r="M2" i="54"/>
  <c r="B21" i="54" s="1"/>
  <c r="Q5" i="54"/>
  <c r="O4" i="54"/>
  <c r="O2" i="54"/>
  <c r="B19" i="54" s="1"/>
  <c r="P6" i="54"/>
  <c r="L6" i="54"/>
  <c r="C12" i="54" s="1"/>
  <c r="N5" i="54"/>
  <c r="P4" i="54"/>
  <c r="L4" i="54"/>
  <c r="B5" i="54" s="1"/>
  <c r="N3" i="54"/>
  <c r="C20" i="54" s="1"/>
  <c r="L13" i="54" s="1"/>
  <c r="P2" i="54"/>
  <c r="B18" i="54" s="1"/>
  <c r="B14" i="54"/>
  <c r="B12" i="54" s="1"/>
  <c r="C14" i="54"/>
  <c r="B4" i="54" s="1"/>
  <c r="D17" i="54"/>
  <c r="E17" i="54" s="1"/>
  <c r="D20" i="46"/>
  <c r="E20" i="46" s="1"/>
  <c r="O3" i="46"/>
  <c r="C17" i="46" s="1"/>
  <c r="D17" i="46" s="1"/>
  <c r="E17" i="46" s="1"/>
  <c r="M6" i="46"/>
  <c r="C13" i="46" s="1"/>
  <c r="D13" i="46" s="1"/>
  <c r="M5" i="46"/>
  <c r="B13" i="46" s="1"/>
  <c r="L9" i="46" s="1"/>
  <c r="M4" i="46"/>
  <c r="B7" i="46" s="1"/>
  <c r="M3" i="46"/>
  <c r="C19" i="46" s="1"/>
  <c r="L12" i="46" s="1"/>
  <c r="M2" i="46"/>
  <c r="B19" i="46" s="1"/>
  <c r="O6" i="46"/>
  <c r="O5" i="46"/>
  <c r="O4" i="46"/>
  <c r="O2" i="46"/>
  <c r="B17" i="46" s="1"/>
  <c r="N6" i="46"/>
  <c r="N5" i="46"/>
  <c r="N4" i="46"/>
  <c r="N3" i="46"/>
  <c r="C18" i="46" s="1"/>
  <c r="N2" i="46"/>
  <c r="B18" i="46" s="1"/>
  <c r="L6" i="46"/>
  <c r="C12" i="46" s="1"/>
  <c r="L5" i="46"/>
  <c r="E12" i="46" s="1"/>
  <c r="L4" i="46"/>
  <c r="B5" i="46" s="1"/>
  <c r="L3" i="46"/>
  <c r="C20" i="46" s="1"/>
  <c r="C14" i="46"/>
  <c r="B4" i="46" s="1"/>
  <c r="B12" i="46"/>
  <c r="D12" i="46" s="1"/>
  <c r="N5" i="44"/>
  <c r="M4" i="44"/>
  <c r="B7" i="44" s="1"/>
  <c r="L3" i="44"/>
  <c r="C19" i="44" s="1"/>
  <c r="D19" i="44" s="1"/>
  <c r="E19" i="44" s="1"/>
  <c r="N6" i="44"/>
  <c r="M5" i="44"/>
  <c r="B13" i="44" s="1"/>
  <c r="L9" i="44" s="1"/>
  <c r="L11" i="44" s="1"/>
  <c r="L4" i="44"/>
  <c r="B5" i="44" s="1"/>
  <c r="N2" i="44"/>
  <c r="B17" i="44" s="1"/>
  <c r="M6" i="44"/>
  <c r="C13" i="44" s="1"/>
  <c r="L5" i="44"/>
  <c r="E12" i="44" s="1"/>
  <c r="N3" i="44"/>
  <c r="C17" i="44" s="1"/>
  <c r="M2" i="44"/>
  <c r="B18" i="44" s="1"/>
  <c r="L6" i="44"/>
  <c r="C12" i="44" s="1"/>
  <c r="C14" i="44" s="1"/>
  <c r="B4" i="44" s="1"/>
  <c r="N4" i="44"/>
  <c r="M3" i="44"/>
  <c r="C18" i="44" s="1"/>
  <c r="D17" i="44"/>
  <c r="B14" i="44"/>
  <c r="M5" i="42"/>
  <c r="B13" i="42" s="1"/>
  <c r="L5" i="42"/>
  <c r="E12" i="42" s="1"/>
  <c r="F12" i="42" s="1"/>
  <c r="M6" i="42"/>
  <c r="C13" i="42" s="1"/>
  <c r="D13" i="42" s="1"/>
  <c r="M4" i="42"/>
  <c r="B7" i="42" s="1"/>
  <c r="M2" i="42"/>
  <c r="B17" i="42" s="1"/>
  <c r="M3" i="42"/>
  <c r="C17" i="42" s="1"/>
  <c r="L3" i="42"/>
  <c r="C18" i="42" s="1"/>
  <c r="D18" i="42" s="1"/>
  <c r="E18" i="42" s="1"/>
  <c r="L6" i="42"/>
  <c r="L4" i="42"/>
  <c r="B5" i="42" s="1"/>
  <c r="M5" i="40"/>
  <c r="B13" i="40" s="1"/>
  <c r="L5" i="40"/>
  <c r="E12" i="40" s="1"/>
  <c r="F12" i="40" s="1"/>
  <c r="M6" i="40"/>
  <c r="C13" i="40" s="1"/>
  <c r="D13" i="40" s="1"/>
  <c r="M4" i="40"/>
  <c r="B7" i="40" s="1"/>
  <c r="M2" i="40"/>
  <c r="B17" i="40" s="1"/>
  <c r="M3" i="40"/>
  <c r="C17" i="40" s="1"/>
  <c r="L3" i="40"/>
  <c r="C18" i="40" s="1"/>
  <c r="D18" i="40" s="1"/>
  <c r="E18" i="40" s="1"/>
  <c r="L6" i="40"/>
  <c r="L4" i="40"/>
  <c r="B5" i="40" s="1"/>
  <c r="F17" i="56" l="1"/>
  <c r="H17" i="56" s="1"/>
  <c r="G17" i="56"/>
  <c r="I17" i="56" s="1"/>
  <c r="F18" i="56"/>
  <c r="H18" i="56" s="1"/>
  <c r="G18" i="56"/>
  <c r="I18" i="56" s="1"/>
  <c r="G18" i="54"/>
  <c r="I18" i="54" s="1"/>
  <c r="F18" i="54"/>
  <c r="H18" i="54" s="1"/>
  <c r="D18" i="54"/>
  <c r="E18" i="54" s="1"/>
  <c r="F22" i="54"/>
  <c r="H22" i="54" s="1"/>
  <c r="D21" i="54"/>
  <c r="E21" i="54" s="1"/>
  <c r="G21" i="54"/>
  <c r="I21" i="54" s="1"/>
  <c r="D22" i="54"/>
  <c r="E22" i="54" s="1"/>
  <c r="D12" i="54"/>
  <c r="D19" i="54"/>
  <c r="E19" i="54" s="1"/>
  <c r="G20" i="54"/>
  <c r="I20" i="54" s="1"/>
  <c r="D20" i="54"/>
  <c r="E20" i="54" s="1"/>
  <c r="F20" i="54"/>
  <c r="H20" i="54" s="1"/>
  <c r="L12" i="54"/>
  <c r="F19" i="54" s="1"/>
  <c r="H19" i="54" s="1"/>
  <c r="L14" i="54"/>
  <c r="F21" i="54" s="1"/>
  <c r="H21" i="54" s="1"/>
  <c r="G17" i="54"/>
  <c r="I17" i="54" s="1"/>
  <c r="F12" i="54"/>
  <c r="B6" i="54"/>
  <c r="L10" i="46"/>
  <c r="B6" i="46"/>
  <c r="D18" i="46"/>
  <c r="E18" i="46" s="1"/>
  <c r="F18" i="46"/>
  <c r="H18" i="46" s="1"/>
  <c r="L13" i="46"/>
  <c r="L11" i="46"/>
  <c r="G18" i="46" s="1"/>
  <c r="I18" i="46" s="1"/>
  <c r="D19" i="46"/>
  <c r="E19" i="46" s="1"/>
  <c r="F19" i="46"/>
  <c r="H19" i="46" s="1"/>
  <c r="G19" i="46"/>
  <c r="I19" i="46" s="1"/>
  <c r="F12" i="46"/>
  <c r="B12" i="44"/>
  <c r="F12" i="44" s="1"/>
  <c r="E17" i="44"/>
  <c r="D13" i="44"/>
  <c r="B6" i="44"/>
  <c r="L10" i="44"/>
  <c r="F18" i="44"/>
  <c r="H18" i="44" s="1"/>
  <c r="G18" i="44"/>
  <c r="I18" i="44" s="1"/>
  <c r="D18" i="44"/>
  <c r="E18" i="44" s="1"/>
  <c r="L12" i="44"/>
  <c r="D17" i="42"/>
  <c r="E17" i="42" s="1"/>
  <c r="B14" i="42"/>
  <c r="L9" i="42"/>
  <c r="D12" i="42"/>
  <c r="C12" i="42"/>
  <c r="C14" i="42" s="1"/>
  <c r="B4" i="42" s="1"/>
  <c r="D17" i="40"/>
  <c r="E17" i="40" s="1"/>
  <c r="B14" i="40"/>
  <c r="L9" i="40"/>
  <c r="D12" i="40"/>
  <c r="C12" i="40"/>
  <c r="C14" i="40" s="1"/>
  <c r="B4" i="40" s="1"/>
  <c r="G19" i="54" l="1"/>
  <c r="I19" i="54" s="1"/>
  <c r="G20" i="46"/>
  <c r="I20" i="46" s="1"/>
  <c r="F20" i="46"/>
  <c r="H20" i="46" s="1"/>
  <c r="G17" i="46"/>
  <c r="I17" i="46" s="1"/>
  <c r="F17" i="46"/>
  <c r="H17" i="46" s="1"/>
  <c r="D12" i="44"/>
  <c r="F19" i="44"/>
  <c r="H19" i="44" s="1"/>
  <c r="G19" i="44"/>
  <c r="I19" i="44" s="1"/>
  <c r="F17" i="44"/>
  <c r="H17" i="44" s="1"/>
  <c r="G17" i="44"/>
  <c r="I17" i="44" s="1"/>
  <c r="L11" i="42"/>
  <c r="L10" i="42"/>
  <c r="B6" i="42"/>
  <c r="L11" i="40"/>
  <c r="L10" i="40"/>
  <c r="B6" i="40"/>
  <c r="F17" i="42" l="1"/>
  <c r="H17" i="42" s="1"/>
  <c r="G17" i="42"/>
  <c r="I17" i="42" s="1"/>
  <c r="G18" i="42"/>
  <c r="I18" i="42" s="1"/>
  <c r="F18" i="42"/>
  <c r="H18" i="42" s="1"/>
  <c r="F17" i="40"/>
  <c r="H17" i="40" s="1"/>
  <c r="G17" i="40"/>
  <c r="I17" i="40" s="1"/>
  <c r="F18" i="40"/>
  <c r="H18" i="40" s="1"/>
  <c r="G18" i="40"/>
  <c r="I18" i="40" s="1"/>
  <c r="P515" i="1" l="1"/>
  <c r="Q515" i="1"/>
  <c r="R515" i="1"/>
  <c r="S515" i="1"/>
  <c r="P1139" i="1"/>
  <c r="Q1139" i="1"/>
  <c r="R1139" i="1"/>
  <c r="S1139" i="1"/>
  <c r="P1054" i="1"/>
  <c r="Q1054" i="1"/>
  <c r="R1054" i="1"/>
  <c r="S1054" i="1"/>
  <c r="P888" i="1"/>
  <c r="Q888" i="1"/>
  <c r="R888" i="1"/>
  <c r="S888" i="1"/>
  <c r="P1097" i="1"/>
  <c r="Q1097" i="1"/>
  <c r="R1097" i="1"/>
  <c r="S1097" i="1"/>
  <c r="P1434" i="1"/>
  <c r="Q1434" i="1"/>
  <c r="R1434" i="1"/>
  <c r="S1434" i="1"/>
  <c r="P843" i="1"/>
  <c r="Q843" i="1"/>
  <c r="R843" i="1"/>
  <c r="S843" i="1"/>
  <c r="P290" i="1"/>
  <c r="Q290" i="1"/>
  <c r="R290" i="1"/>
  <c r="S290" i="1"/>
  <c r="P1343" i="1"/>
  <c r="Q1343" i="1"/>
  <c r="R1343" i="1"/>
  <c r="S1343" i="1"/>
  <c r="P1354" i="1"/>
  <c r="Q1354" i="1"/>
  <c r="R1354" i="1"/>
  <c r="S1354" i="1"/>
  <c r="P581" i="1"/>
  <c r="Q581" i="1"/>
  <c r="R581" i="1"/>
  <c r="S581" i="1"/>
  <c r="P628" i="1"/>
  <c r="Q628" i="1"/>
  <c r="R628" i="1"/>
  <c r="S628" i="1"/>
  <c r="P721" i="1"/>
  <c r="Q721" i="1"/>
  <c r="R721" i="1"/>
  <c r="S721" i="1"/>
  <c r="P1276" i="1"/>
  <c r="Q1276" i="1"/>
  <c r="R1276" i="1"/>
  <c r="S1276" i="1"/>
  <c r="P826" i="1"/>
  <c r="Q826" i="1"/>
  <c r="R826" i="1"/>
  <c r="S826" i="1"/>
  <c r="P1395" i="1"/>
  <c r="Q1395" i="1"/>
  <c r="R1395" i="1"/>
  <c r="S1395" i="1"/>
  <c r="P1737" i="1"/>
  <c r="Q1737" i="1"/>
  <c r="R1737" i="1"/>
  <c r="S1737" i="1"/>
  <c r="P381" i="1"/>
  <c r="Q381" i="1"/>
  <c r="R381" i="1"/>
  <c r="S381" i="1"/>
  <c r="P1408" i="1"/>
  <c r="Q1408" i="1"/>
  <c r="R1408" i="1"/>
  <c r="S1408" i="1"/>
  <c r="P854" i="1"/>
  <c r="Q854" i="1"/>
  <c r="R854" i="1"/>
  <c r="S854" i="1"/>
  <c r="P1385" i="1"/>
  <c r="Q1385" i="1"/>
  <c r="R1385" i="1"/>
  <c r="S1385" i="1"/>
  <c r="P708" i="1"/>
  <c r="Q708" i="1"/>
  <c r="R708" i="1"/>
  <c r="S708" i="1"/>
  <c r="P938" i="1"/>
  <c r="Q938" i="1"/>
  <c r="R938" i="1"/>
  <c r="S938" i="1"/>
  <c r="P900" i="1"/>
  <c r="Q900" i="1"/>
  <c r="R900" i="1"/>
  <c r="S900" i="1"/>
  <c r="P1705" i="1"/>
  <c r="Q1705" i="1"/>
  <c r="R1705" i="1"/>
  <c r="S1705" i="1"/>
  <c r="P1740" i="1"/>
  <c r="Q1740" i="1"/>
  <c r="R1740" i="1"/>
  <c r="S1740" i="1"/>
  <c r="P1513" i="1"/>
  <c r="Q1513" i="1"/>
  <c r="R1513" i="1"/>
  <c r="S1513" i="1"/>
  <c r="P941" i="1"/>
  <c r="Q941" i="1"/>
  <c r="R941" i="1"/>
  <c r="S941" i="1"/>
  <c r="P126" i="1"/>
  <c r="Q126" i="1"/>
  <c r="R126" i="1"/>
  <c r="S126" i="1"/>
  <c r="P1685" i="1"/>
  <c r="Q1685" i="1"/>
  <c r="R1685" i="1"/>
  <c r="S1685" i="1"/>
  <c r="P1350" i="1"/>
  <c r="Q1350" i="1"/>
  <c r="R1350" i="1"/>
  <c r="S1350" i="1"/>
  <c r="P1303" i="1"/>
  <c r="Q1303" i="1"/>
  <c r="R1303" i="1"/>
  <c r="S1303" i="1"/>
  <c r="P447" i="1"/>
  <c r="Q447" i="1"/>
  <c r="R447" i="1"/>
  <c r="S447" i="1"/>
  <c r="P1191" i="1"/>
  <c r="Q1191" i="1"/>
  <c r="R1191" i="1"/>
  <c r="S1191" i="1"/>
  <c r="P1150" i="1"/>
  <c r="Q1150" i="1"/>
  <c r="R1150" i="1"/>
  <c r="S1150" i="1"/>
  <c r="P1765" i="1"/>
  <c r="Q1765" i="1"/>
  <c r="R1765" i="1"/>
  <c r="S1765" i="1"/>
  <c r="P1236" i="1"/>
  <c r="Q1236" i="1"/>
  <c r="R1236" i="1"/>
  <c r="S1236" i="1"/>
  <c r="P660" i="1"/>
  <c r="Q660" i="1"/>
  <c r="R660" i="1"/>
  <c r="S660" i="1"/>
  <c r="P974" i="1"/>
  <c r="Q974" i="1"/>
  <c r="R974" i="1"/>
  <c r="S974" i="1"/>
  <c r="P1120" i="1"/>
  <c r="Q1120" i="1"/>
  <c r="R1120" i="1"/>
  <c r="S1120" i="1"/>
  <c r="P187" i="1"/>
  <c r="Q187" i="1"/>
  <c r="R187" i="1"/>
  <c r="S187" i="1"/>
  <c r="P1108" i="1"/>
  <c r="Q1108" i="1"/>
  <c r="R1108" i="1"/>
  <c r="S1108" i="1"/>
  <c r="P1677" i="1"/>
  <c r="Q1677" i="1"/>
  <c r="R1677" i="1"/>
  <c r="S1677" i="1"/>
  <c r="P281" i="1"/>
  <c r="Q281" i="1"/>
  <c r="R281" i="1"/>
  <c r="S281" i="1"/>
  <c r="P1489" i="1"/>
  <c r="Q1489" i="1"/>
  <c r="R1489" i="1"/>
  <c r="S1489" i="1"/>
  <c r="P1411" i="1"/>
  <c r="Q1411" i="1"/>
  <c r="R1411" i="1"/>
  <c r="S1411" i="1"/>
  <c r="P1115" i="1"/>
  <c r="Q1115" i="1"/>
  <c r="R1115" i="1"/>
  <c r="S1115" i="1"/>
  <c r="P1589" i="1"/>
  <c r="Q1589" i="1"/>
  <c r="R1589" i="1"/>
  <c r="S1589" i="1"/>
  <c r="P1538" i="1"/>
  <c r="Q1538" i="1"/>
  <c r="R1538" i="1"/>
  <c r="S1538" i="1"/>
  <c r="P800" i="1"/>
  <c r="Q800" i="1"/>
  <c r="R800" i="1"/>
  <c r="S800" i="1"/>
  <c r="P551" i="1"/>
  <c r="Q551" i="1"/>
  <c r="R551" i="1"/>
  <c r="S551" i="1"/>
  <c r="P184" i="1"/>
  <c r="Q184" i="1"/>
  <c r="R184" i="1"/>
  <c r="S184" i="1"/>
  <c r="P1244" i="1"/>
  <c r="Q1244" i="1"/>
  <c r="R1244" i="1"/>
  <c r="S1244" i="1"/>
  <c r="P977" i="1"/>
  <c r="Q977" i="1"/>
  <c r="R977" i="1"/>
  <c r="S977" i="1"/>
  <c r="P785" i="1"/>
  <c r="Q785" i="1"/>
  <c r="R785" i="1"/>
  <c r="S785" i="1"/>
  <c r="P1069" i="1"/>
  <c r="Q1069" i="1"/>
  <c r="R1069" i="1"/>
  <c r="S1069" i="1"/>
  <c r="P873" i="1"/>
  <c r="Q873" i="1"/>
  <c r="R873" i="1"/>
  <c r="S873" i="1"/>
  <c r="P677" i="1"/>
  <c r="Q677" i="1"/>
  <c r="R677" i="1"/>
  <c r="S677" i="1"/>
  <c r="P531" i="1"/>
  <c r="Q531" i="1"/>
  <c r="R531" i="1"/>
  <c r="S531" i="1"/>
  <c r="P885" i="1"/>
  <c r="Q885" i="1"/>
  <c r="R885" i="1"/>
  <c r="S885" i="1"/>
  <c r="P921" i="1"/>
  <c r="Q921" i="1"/>
  <c r="R921" i="1"/>
  <c r="S921" i="1"/>
  <c r="P654" i="1"/>
  <c r="Q654" i="1"/>
  <c r="R654" i="1"/>
  <c r="S654" i="1"/>
  <c r="P1583" i="1"/>
  <c r="Q1583" i="1"/>
  <c r="R1583" i="1"/>
  <c r="S1583" i="1"/>
  <c r="P496" i="1"/>
  <c r="Q496" i="1"/>
  <c r="R496" i="1"/>
  <c r="S496" i="1"/>
  <c r="P466" i="1"/>
  <c r="Q466" i="1"/>
  <c r="R466" i="1"/>
  <c r="S466" i="1"/>
  <c r="P672" i="1"/>
  <c r="Q672" i="1"/>
  <c r="R672" i="1"/>
  <c r="S672" i="1"/>
  <c r="P647" i="1"/>
  <c r="Q647" i="1"/>
  <c r="R647" i="1"/>
  <c r="S647" i="1"/>
  <c r="P1455" i="1"/>
  <c r="Q1455" i="1"/>
  <c r="R1455" i="1"/>
  <c r="S1455" i="1"/>
  <c r="P732" i="1"/>
  <c r="Q732" i="1"/>
  <c r="R732" i="1"/>
  <c r="S732" i="1"/>
  <c r="P1633" i="1"/>
  <c r="Q1633" i="1"/>
  <c r="R1633" i="1"/>
  <c r="S1633" i="1"/>
  <c r="P589" i="1"/>
  <c r="Q589" i="1"/>
  <c r="R589" i="1"/>
  <c r="S589" i="1"/>
  <c r="P146" i="1"/>
  <c r="Q146" i="1"/>
  <c r="R146" i="1"/>
  <c r="S146" i="1"/>
  <c r="P1785" i="1"/>
  <c r="Q1785" i="1"/>
  <c r="R1785" i="1"/>
  <c r="S1785" i="1"/>
  <c r="P1487" i="1"/>
  <c r="Q1487" i="1"/>
  <c r="R1487" i="1"/>
  <c r="S1487" i="1"/>
  <c r="P1503" i="1"/>
  <c r="Q1503" i="1"/>
  <c r="R1503" i="1"/>
  <c r="S1503" i="1"/>
  <c r="P1315" i="1"/>
  <c r="Q1315" i="1"/>
  <c r="R1315" i="1"/>
  <c r="S1315" i="1"/>
  <c r="P1733" i="1"/>
  <c r="Q1733" i="1"/>
  <c r="R1733" i="1"/>
  <c r="S1733" i="1"/>
  <c r="P643" i="1"/>
  <c r="Q643" i="1"/>
  <c r="R643" i="1"/>
  <c r="S643" i="1"/>
  <c r="P1722" i="1"/>
  <c r="Q1722" i="1"/>
  <c r="R1722" i="1"/>
  <c r="S1722" i="1"/>
  <c r="P357" i="1"/>
  <c r="Q357" i="1"/>
  <c r="R357" i="1"/>
  <c r="S357" i="1"/>
  <c r="P881" i="1"/>
  <c r="Q881" i="1"/>
  <c r="R881" i="1"/>
  <c r="S881" i="1"/>
  <c r="P296" i="1"/>
  <c r="Q296" i="1"/>
  <c r="R296" i="1"/>
  <c r="S296" i="1"/>
  <c r="P1372" i="1"/>
  <c r="Q1372" i="1"/>
  <c r="R1372" i="1"/>
  <c r="S1372" i="1"/>
  <c r="P768" i="1"/>
  <c r="Q768" i="1"/>
  <c r="R768" i="1"/>
  <c r="S768" i="1"/>
  <c r="P865" i="1"/>
  <c r="Q865" i="1"/>
  <c r="R865" i="1"/>
  <c r="S865" i="1"/>
  <c r="P1483" i="1"/>
  <c r="Q1483" i="1"/>
  <c r="R1483" i="1"/>
  <c r="S1483" i="1"/>
  <c r="P100" i="1"/>
  <c r="Q100" i="1"/>
  <c r="R100" i="1"/>
  <c r="S100" i="1"/>
  <c r="P377" i="1"/>
  <c r="Q377" i="1"/>
  <c r="R377" i="1"/>
  <c r="S377" i="1"/>
  <c r="P1506" i="1"/>
  <c r="Q1506" i="1"/>
  <c r="R1506" i="1"/>
  <c r="S1506" i="1"/>
  <c r="P1543" i="1"/>
  <c r="Q1543" i="1"/>
  <c r="R1543" i="1"/>
  <c r="S1543" i="1"/>
  <c r="P552" i="1"/>
  <c r="Q552" i="1"/>
  <c r="R552" i="1"/>
  <c r="S552" i="1"/>
  <c r="P1032" i="1"/>
  <c r="Q1032" i="1"/>
  <c r="R1032" i="1"/>
  <c r="S1032" i="1"/>
  <c r="P1657" i="1"/>
  <c r="Q1657" i="1"/>
  <c r="R1657" i="1"/>
  <c r="S1657" i="1"/>
  <c r="P337" i="1"/>
  <c r="Q337" i="1"/>
  <c r="R337" i="1"/>
  <c r="S337" i="1"/>
  <c r="P1404" i="1"/>
  <c r="Q1404" i="1"/>
  <c r="R1404" i="1"/>
  <c r="S1404" i="1"/>
  <c r="P994" i="1"/>
  <c r="Q994" i="1"/>
  <c r="R994" i="1"/>
  <c r="S994" i="1"/>
  <c r="P1393" i="1"/>
  <c r="Q1393" i="1"/>
  <c r="R1393" i="1"/>
  <c r="S1393" i="1"/>
  <c r="P1255" i="1"/>
  <c r="Q1255" i="1"/>
  <c r="R1255" i="1"/>
  <c r="S1255" i="1"/>
  <c r="P1618" i="1"/>
  <c r="Q1618" i="1"/>
  <c r="R1618" i="1"/>
  <c r="S1618" i="1"/>
  <c r="P995" i="1"/>
  <c r="Q995" i="1"/>
  <c r="R995" i="1"/>
  <c r="S995" i="1"/>
  <c r="P815" i="1"/>
  <c r="Q815" i="1"/>
  <c r="R815" i="1"/>
  <c r="S815" i="1"/>
  <c r="P379" i="1"/>
  <c r="Q379" i="1"/>
  <c r="R379" i="1"/>
  <c r="S379" i="1"/>
  <c r="P739" i="1"/>
  <c r="Q739" i="1"/>
  <c r="R739" i="1"/>
  <c r="S739" i="1"/>
  <c r="P1302" i="1"/>
  <c r="Q1302" i="1"/>
  <c r="R1302" i="1"/>
  <c r="S1302" i="1"/>
  <c r="P1438" i="1"/>
  <c r="Q1438" i="1"/>
  <c r="R1438" i="1"/>
  <c r="S1438" i="1"/>
  <c r="P321" i="1"/>
  <c r="Q321" i="1"/>
  <c r="R321" i="1"/>
  <c r="S321" i="1"/>
  <c r="P45" i="1"/>
  <c r="Q45" i="1"/>
  <c r="R45" i="1"/>
  <c r="S45" i="1"/>
  <c r="P1626" i="1"/>
  <c r="Q1626" i="1"/>
  <c r="R1626" i="1"/>
  <c r="S1626" i="1"/>
  <c r="P241" i="1"/>
  <c r="Q241" i="1"/>
  <c r="R241" i="1"/>
  <c r="S241" i="1"/>
  <c r="P494" i="1"/>
  <c r="Q494" i="1"/>
  <c r="R494" i="1"/>
  <c r="S494" i="1"/>
  <c r="P1040" i="1"/>
  <c r="Q1040" i="1"/>
  <c r="R1040" i="1"/>
  <c r="S1040" i="1"/>
  <c r="P1039" i="1"/>
  <c r="Q1039" i="1"/>
  <c r="R1039" i="1"/>
  <c r="S1039" i="1"/>
  <c r="P918" i="1"/>
  <c r="Q918" i="1"/>
  <c r="R918" i="1"/>
  <c r="S918" i="1"/>
  <c r="P1556" i="1"/>
  <c r="Q1556" i="1"/>
  <c r="R1556" i="1"/>
  <c r="S1556" i="1"/>
  <c r="P1159" i="1"/>
  <c r="Q1159" i="1"/>
  <c r="R1159" i="1"/>
  <c r="S1159" i="1"/>
  <c r="P809" i="1"/>
  <c r="Q809" i="1"/>
  <c r="R809" i="1"/>
  <c r="S809" i="1"/>
  <c r="P1494" i="1"/>
  <c r="Q1494" i="1"/>
  <c r="R1494" i="1"/>
  <c r="S1494" i="1"/>
  <c r="P1505" i="1"/>
  <c r="Q1505" i="1"/>
  <c r="R1505" i="1"/>
  <c r="S1505" i="1"/>
  <c r="P1287" i="1"/>
  <c r="Q1287" i="1"/>
  <c r="R1287" i="1"/>
  <c r="S1287" i="1"/>
  <c r="P49" i="1"/>
  <c r="Q49" i="1"/>
  <c r="R49" i="1"/>
  <c r="S49" i="1"/>
  <c r="P1410" i="1"/>
  <c r="Q1410" i="1"/>
  <c r="R1410" i="1"/>
  <c r="S1410" i="1"/>
  <c r="P483" i="1"/>
  <c r="Q483" i="1"/>
  <c r="R483" i="1"/>
  <c r="S483" i="1"/>
  <c r="P1568" i="1"/>
  <c r="Q1568" i="1"/>
  <c r="R1568" i="1"/>
  <c r="S1568" i="1"/>
  <c r="P1651" i="1"/>
  <c r="Q1651" i="1"/>
  <c r="R1651" i="1"/>
  <c r="S1651" i="1"/>
  <c r="P1402" i="1"/>
  <c r="Q1402" i="1"/>
  <c r="R1402" i="1"/>
  <c r="S1402" i="1"/>
  <c r="P1699" i="1"/>
  <c r="Q1699" i="1"/>
  <c r="R1699" i="1"/>
  <c r="S1699" i="1"/>
  <c r="P1658" i="1"/>
  <c r="Q1658" i="1"/>
  <c r="R1658" i="1"/>
  <c r="S1658" i="1"/>
  <c r="P1177" i="1"/>
  <c r="Q1177" i="1"/>
  <c r="R1177" i="1"/>
  <c r="S1177" i="1"/>
  <c r="P697" i="1"/>
  <c r="Q697" i="1"/>
  <c r="R697" i="1"/>
  <c r="S697" i="1"/>
  <c r="P339" i="1"/>
  <c r="Q339" i="1"/>
  <c r="R339" i="1"/>
  <c r="S339" i="1"/>
  <c r="P472" i="1"/>
  <c r="Q472" i="1"/>
  <c r="R472" i="1"/>
  <c r="S472" i="1"/>
  <c r="P1095" i="1"/>
  <c r="Q1095" i="1"/>
  <c r="R1095" i="1"/>
  <c r="S1095" i="1"/>
  <c r="P961" i="1"/>
  <c r="Q961" i="1"/>
  <c r="R961" i="1"/>
  <c r="S961" i="1"/>
  <c r="P1012" i="1"/>
  <c r="Q1012" i="1"/>
  <c r="R1012" i="1"/>
  <c r="S1012" i="1"/>
  <c r="P230" i="1"/>
  <c r="Q230" i="1"/>
  <c r="R230" i="1"/>
  <c r="S230" i="1"/>
  <c r="P996" i="1"/>
  <c r="Q996" i="1"/>
  <c r="R996" i="1"/>
  <c r="S996" i="1"/>
  <c r="P438" i="1"/>
  <c r="Q438" i="1"/>
  <c r="R438" i="1"/>
  <c r="S438" i="1"/>
  <c r="P569" i="1"/>
  <c r="Q569" i="1"/>
  <c r="R569" i="1"/>
  <c r="S569" i="1"/>
  <c r="P590" i="1"/>
  <c r="Q590" i="1"/>
  <c r="R590" i="1"/>
  <c r="S590" i="1"/>
  <c r="P1444" i="1"/>
  <c r="Q1444" i="1"/>
  <c r="R1444" i="1"/>
  <c r="S1444" i="1"/>
  <c r="P587" i="1"/>
  <c r="Q587" i="1"/>
  <c r="R587" i="1"/>
  <c r="S587" i="1"/>
  <c r="P521" i="1"/>
  <c r="Q521" i="1"/>
  <c r="R521" i="1"/>
  <c r="S521" i="1"/>
  <c r="P117" i="1"/>
  <c r="Q117" i="1"/>
  <c r="R117" i="1"/>
  <c r="S117" i="1"/>
  <c r="P352" i="1"/>
  <c r="Q352" i="1"/>
  <c r="R352" i="1"/>
  <c r="S352" i="1"/>
  <c r="P567" i="1"/>
  <c r="Q567" i="1"/>
  <c r="R567" i="1"/>
  <c r="S567" i="1"/>
  <c r="P1314" i="1"/>
  <c r="Q1314" i="1"/>
  <c r="R1314" i="1"/>
  <c r="S1314" i="1"/>
  <c r="P851" i="1"/>
  <c r="Q851" i="1"/>
  <c r="R851" i="1"/>
  <c r="S851" i="1"/>
  <c r="P1756" i="1"/>
  <c r="Q1756" i="1"/>
  <c r="R1756" i="1"/>
  <c r="S1756" i="1"/>
  <c r="P1535" i="1"/>
  <c r="Q1535" i="1"/>
  <c r="R1535" i="1"/>
  <c r="S1535" i="1"/>
  <c r="P366" i="1"/>
  <c r="Q366" i="1"/>
  <c r="R366" i="1"/>
  <c r="S366" i="1"/>
  <c r="P431" i="1"/>
  <c r="Q431" i="1"/>
  <c r="R431" i="1"/>
  <c r="S431" i="1"/>
  <c r="P1167" i="1"/>
  <c r="Q1167" i="1"/>
  <c r="R1167" i="1"/>
  <c r="S1167" i="1"/>
  <c r="P3" i="1"/>
  <c r="Q3" i="1"/>
  <c r="R3" i="1"/>
  <c r="S3" i="1"/>
  <c r="P1624" i="1"/>
  <c r="Q1624" i="1"/>
  <c r="R1624" i="1"/>
  <c r="S1624" i="1"/>
  <c r="P646" i="1"/>
  <c r="Q646" i="1"/>
  <c r="R646" i="1"/>
  <c r="S646" i="1"/>
  <c r="P1700" i="1"/>
  <c r="Q1700" i="1"/>
  <c r="R1700" i="1"/>
  <c r="S1700" i="1"/>
  <c r="P573" i="1"/>
  <c r="Q573" i="1"/>
  <c r="R573" i="1"/>
  <c r="S573" i="1"/>
  <c r="P1755" i="1"/>
  <c r="Q1755" i="1"/>
  <c r="R1755" i="1"/>
  <c r="S1755" i="1"/>
  <c r="P934" i="1"/>
  <c r="Q934" i="1"/>
  <c r="R934" i="1"/>
  <c r="S934" i="1"/>
  <c r="P1203" i="1"/>
  <c r="Q1203" i="1"/>
  <c r="R1203" i="1"/>
  <c r="S1203" i="1"/>
  <c r="P1452" i="1"/>
  <c r="Q1452" i="1"/>
  <c r="R1452" i="1"/>
  <c r="S1452" i="1"/>
  <c r="P828" i="1"/>
  <c r="Q828" i="1"/>
  <c r="R828" i="1"/>
  <c r="S828" i="1"/>
  <c r="P1744" i="1"/>
  <c r="Q1744" i="1"/>
  <c r="R1744" i="1"/>
  <c r="S1744" i="1"/>
  <c r="P1682" i="1"/>
  <c r="Q1682" i="1"/>
  <c r="R1682" i="1"/>
  <c r="S1682" i="1"/>
  <c r="P1180" i="1"/>
  <c r="Q1180" i="1"/>
  <c r="R1180" i="1"/>
  <c r="S1180" i="1"/>
  <c r="P335" i="1"/>
  <c r="Q335" i="1"/>
  <c r="R335" i="1"/>
  <c r="S335" i="1"/>
  <c r="P371" i="1"/>
  <c r="Q371" i="1"/>
  <c r="R371" i="1"/>
  <c r="S371" i="1"/>
  <c r="P1026" i="1"/>
  <c r="Q1026" i="1"/>
  <c r="R1026" i="1"/>
  <c r="S1026" i="1"/>
  <c r="P557" i="1"/>
  <c r="Q557" i="1"/>
  <c r="R557" i="1"/>
  <c r="S557" i="1"/>
  <c r="P1716" i="1"/>
  <c r="Q1716" i="1"/>
  <c r="R1716" i="1"/>
  <c r="S1716" i="1"/>
  <c r="P1243" i="1"/>
  <c r="Q1243" i="1"/>
  <c r="R1243" i="1"/>
  <c r="S1243" i="1"/>
  <c r="P719" i="1"/>
  <c r="Q719" i="1"/>
  <c r="R719" i="1"/>
  <c r="S719" i="1"/>
  <c r="P1046" i="1"/>
  <c r="Q1046" i="1"/>
  <c r="R1046" i="1"/>
  <c r="S1046" i="1"/>
  <c r="P227" i="1"/>
  <c r="Q227" i="1"/>
  <c r="R227" i="1"/>
  <c r="S227" i="1"/>
  <c r="P901" i="1"/>
  <c r="Q901" i="1"/>
  <c r="R901" i="1"/>
  <c r="S901" i="1"/>
  <c r="P762" i="1"/>
  <c r="Q762" i="1"/>
  <c r="R762" i="1"/>
  <c r="S762" i="1"/>
  <c r="P1246" i="1"/>
  <c r="Q1246" i="1"/>
  <c r="R1246" i="1"/>
  <c r="S1246" i="1"/>
  <c r="P1153" i="1"/>
  <c r="Q1153" i="1"/>
  <c r="R1153" i="1"/>
  <c r="S1153" i="1"/>
  <c r="P359" i="1"/>
  <c r="Q359" i="1"/>
  <c r="R359" i="1"/>
  <c r="S359" i="1"/>
  <c r="P804" i="1"/>
  <c r="Q804" i="1"/>
  <c r="R804" i="1"/>
  <c r="S804" i="1"/>
  <c r="P132" i="1"/>
  <c r="Q132" i="1"/>
  <c r="R132" i="1"/>
  <c r="S132" i="1"/>
  <c r="P1436" i="1"/>
  <c r="Q1436" i="1"/>
  <c r="R1436" i="1"/>
  <c r="S1436" i="1"/>
  <c r="P1587" i="1"/>
  <c r="Q1587" i="1"/>
  <c r="R1587" i="1"/>
  <c r="S1587" i="1"/>
  <c r="P1081" i="1"/>
  <c r="Q1081" i="1"/>
  <c r="R1081" i="1"/>
  <c r="S1081" i="1"/>
  <c r="P524" i="1"/>
  <c r="Q524" i="1"/>
  <c r="R524" i="1"/>
  <c r="S524" i="1"/>
  <c r="P527" i="1"/>
  <c r="Q527" i="1"/>
  <c r="R527" i="1"/>
  <c r="S527" i="1"/>
  <c r="P257" i="1"/>
  <c r="Q257" i="1"/>
  <c r="R257" i="1"/>
  <c r="S257" i="1"/>
  <c r="P32" i="1"/>
  <c r="Q32" i="1"/>
  <c r="R32" i="1"/>
  <c r="S32" i="1"/>
  <c r="P478" i="1"/>
  <c r="Q478" i="1"/>
  <c r="R478" i="1"/>
  <c r="S478" i="1"/>
  <c r="P75" i="1"/>
  <c r="Q75" i="1"/>
  <c r="R75" i="1"/>
  <c r="S75" i="1"/>
  <c r="P392" i="1"/>
  <c r="Q392" i="1"/>
  <c r="R392" i="1"/>
  <c r="S392" i="1"/>
  <c r="P1125" i="1"/>
  <c r="Q1125" i="1"/>
  <c r="R1125" i="1"/>
  <c r="S1125" i="1"/>
  <c r="P134" i="1"/>
  <c r="Q134" i="1"/>
  <c r="R134" i="1"/>
  <c r="S134" i="1"/>
  <c r="P1300" i="1"/>
  <c r="Q1300" i="1"/>
  <c r="R1300" i="1"/>
  <c r="S1300" i="1"/>
  <c r="P1282" i="1"/>
  <c r="Q1282" i="1"/>
  <c r="R1282" i="1"/>
  <c r="S1282" i="1"/>
  <c r="P499" i="1"/>
  <c r="Q499" i="1"/>
  <c r="R499" i="1"/>
  <c r="S499" i="1"/>
  <c r="P65" i="1"/>
  <c r="Q65" i="1"/>
  <c r="R65" i="1"/>
  <c r="S65" i="1"/>
  <c r="P1429" i="1"/>
  <c r="Q1429" i="1"/>
  <c r="R1429" i="1"/>
  <c r="S1429" i="1"/>
  <c r="P1519" i="1"/>
  <c r="Q1519" i="1"/>
  <c r="R1519" i="1"/>
  <c r="S1519" i="1"/>
  <c r="P1639" i="1"/>
  <c r="Q1639" i="1"/>
  <c r="R1639" i="1"/>
  <c r="S1639" i="1"/>
  <c r="P33" i="1"/>
  <c r="Q33" i="1"/>
  <c r="R33" i="1"/>
  <c r="S33" i="1"/>
  <c r="P756" i="1"/>
  <c r="Q756" i="1"/>
  <c r="R756" i="1"/>
  <c r="S756" i="1"/>
  <c r="P805" i="1"/>
  <c r="Q805" i="1"/>
  <c r="R805" i="1"/>
  <c r="S805" i="1"/>
  <c r="P1089" i="1"/>
  <c r="Q1089" i="1"/>
  <c r="R1089" i="1"/>
  <c r="S1089" i="1"/>
  <c r="P59" i="1"/>
  <c r="Q59" i="1"/>
  <c r="R59" i="1"/>
  <c r="S59" i="1"/>
  <c r="P1204" i="1"/>
  <c r="Q1204" i="1"/>
  <c r="R1204" i="1"/>
  <c r="S1204" i="1"/>
  <c r="P1786" i="1"/>
  <c r="Q1786" i="1"/>
  <c r="R1786" i="1"/>
  <c r="S1786" i="1"/>
  <c r="P772" i="1"/>
  <c r="Q772" i="1"/>
  <c r="R772" i="1"/>
  <c r="S772" i="1"/>
  <c r="P915" i="1"/>
  <c r="Q915" i="1"/>
  <c r="R915" i="1"/>
  <c r="S915" i="1"/>
  <c r="P514" i="1"/>
  <c r="Q514" i="1"/>
  <c r="R514" i="1"/>
  <c r="S514" i="1"/>
  <c r="P798" i="1"/>
  <c r="Q798" i="1"/>
  <c r="R798" i="1"/>
  <c r="S798" i="1"/>
  <c r="P1662" i="1"/>
  <c r="Q1662" i="1"/>
  <c r="R1662" i="1"/>
  <c r="S1662" i="1"/>
  <c r="P1157" i="1"/>
  <c r="Q1157" i="1"/>
  <c r="R1157" i="1"/>
  <c r="S1157" i="1"/>
  <c r="P703" i="1"/>
  <c r="Q703" i="1"/>
  <c r="R703" i="1"/>
  <c r="S703" i="1"/>
  <c r="P520" i="1"/>
  <c r="Q520" i="1"/>
  <c r="R520" i="1"/>
  <c r="S520" i="1"/>
  <c r="P1334" i="1"/>
  <c r="Q1334" i="1"/>
  <c r="R1334" i="1"/>
  <c r="S1334" i="1"/>
  <c r="P835" i="1"/>
  <c r="Q835" i="1"/>
  <c r="R835" i="1"/>
  <c r="S835" i="1"/>
  <c r="P715" i="1"/>
  <c r="Q715" i="1"/>
  <c r="R715" i="1"/>
  <c r="S715" i="1"/>
  <c r="P1771" i="1"/>
  <c r="Q1771" i="1"/>
  <c r="R1771" i="1"/>
  <c r="S1771" i="1"/>
  <c r="P340" i="1"/>
  <c r="Q340" i="1"/>
  <c r="R340" i="1"/>
  <c r="S340" i="1"/>
  <c r="P27" i="1"/>
  <c r="Q27" i="1"/>
  <c r="R27" i="1"/>
  <c r="S27" i="1"/>
  <c r="P55" i="1"/>
  <c r="Q55" i="1"/>
  <c r="R55" i="1"/>
  <c r="S55" i="1"/>
  <c r="P54" i="1"/>
  <c r="Q54" i="1"/>
  <c r="R54" i="1"/>
  <c r="S54" i="1"/>
  <c r="P1221" i="1"/>
  <c r="Q1221" i="1"/>
  <c r="R1221" i="1"/>
  <c r="S1221" i="1"/>
  <c r="P1292" i="1"/>
  <c r="Q1292" i="1"/>
  <c r="R1292" i="1"/>
  <c r="S1292" i="1"/>
  <c r="P1222" i="1"/>
  <c r="Q1222" i="1"/>
  <c r="R1222" i="1"/>
  <c r="S1222" i="1"/>
  <c r="P1117" i="1"/>
  <c r="Q1117" i="1"/>
  <c r="R1117" i="1"/>
  <c r="S1117" i="1"/>
  <c r="P1279" i="1"/>
  <c r="Q1279" i="1"/>
  <c r="R1279" i="1"/>
  <c r="S1279" i="1"/>
  <c r="P1190" i="1"/>
  <c r="Q1190" i="1"/>
  <c r="R1190" i="1"/>
  <c r="S1190" i="1"/>
  <c r="P262" i="1"/>
  <c r="Q262" i="1"/>
  <c r="R262" i="1"/>
  <c r="S262" i="1"/>
  <c r="P898" i="1"/>
  <c r="Q898" i="1"/>
  <c r="R898" i="1"/>
  <c r="S898" i="1"/>
  <c r="P1175" i="1"/>
  <c r="Q1175" i="1"/>
  <c r="R1175" i="1"/>
  <c r="S1175" i="1"/>
  <c r="P501" i="1"/>
  <c r="Q501" i="1"/>
  <c r="R501" i="1"/>
  <c r="S501" i="1"/>
  <c r="P1294" i="1"/>
  <c r="Q1294" i="1"/>
  <c r="R1294" i="1"/>
  <c r="S1294" i="1"/>
  <c r="P34" i="1"/>
  <c r="Q34" i="1"/>
  <c r="R34" i="1"/>
  <c r="S34" i="1"/>
  <c r="P653" i="1"/>
  <c r="Q653" i="1"/>
  <c r="R653" i="1"/>
  <c r="S653" i="1"/>
  <c r="P1678" i="1"/>
  <c r="Q1678" i="1"/>
  <c r="R1678" i="1"/>
  <c r="S1678" i="1"/>
  <c r="P244" i="1"/>
  <c r="Q244" i="1"/>
  <c r="R244" i="1"/>
  <c r="S244" i="1"/>
  <c r="P110" i="1"/>
  <c r="Q110" i="1"/>
  <c r="R110" i="1"/>
  <c r="S110" i="1"/>
  <c r="P1189" i="1"/>
  <c r="Q1189" i="1"/>
  <c r="R1189" i="1"/>
  <c r="S1189" i="1"/>
  <c r="P11" i="1"/>
  <c r="Q11" i="1"/>
  <c r="R11" i="1"/>
  <c r="S11" i="1"/>
  <c r="P295" i="1"/>
  <c r="Q295" i="1"/>
  <c r="R295" i="1"/>
  <c r="S295" i="1"/>
  <c r="P512" i="1"/>
  <c r="Q512" i="1"/>
  <c r="R512" i="1"/>
  <c r="S512" i="1"/>
  <c r="P103" i="1"/>
  <c r="Q103" i="1"/>
  <c r="R103" i="1"/>
  <c r="S103" i="1"/>
  <c r="P298" i="1"/>
  <c r="Q298" i="1"/>
  <c r="R298" i="1"/>
  <c r="S298" i="1"/>
  <c r="P1143" i="1"/>
  <c r="Q1143" i="1"/>
  <c r="R1143" i="1"/>
  <c r="S1143" i="1"/>
  <c r="P1689" i="1"/>
  <c r="Q1689" i="1"/>
  <c r="R1689" i="1"/>
  <c r="S1689" i="1"/>
  <c r="P984" i="1"/>
  <c r="Q984" i="1"/>
  <c r="R984" i="1"/>
  <c r="S984" i="1"/>
  <c r="P1234" i="1"/>
  <c r="Q1234" i="1"/>
  <c r="R1234" i="1"/>
  <c r="S1234" i="1"/>
  <c r="P1111" i="1"/>
  <c r="Q1111" i="1"/>
  <c r="R1111" i="1"/>
  <c r="S1111" i="1"/>
  <c r="P1130" i="1"/>
  <c r="Q1130" i="1"/>
  <c r="R1130" i="1"/>
  <c r="S1130" i="1"/>
  <c r="P133" i="1"/>
  <c r="Q133" i="1"/>
  <c r="R133" i="1"/>
  <c r="S133" i="1"/>
  <c r="P383" i="1"/>
  <c r="Q383" i="1"/>
  <c r="R383" i="1"/>
  <c r="S383" i="1"/>
  <c r="P1270" i="1"/>
  <c r="Q1270" i="1"/>
  <c r="R1270" i="1"/>
  <c r="S1270" i="1"/>
  <c r="P937" i="1"/>
  <c r="Q937" i="1"/>
  <c r="R937" i="1"/>
  <c r="S937" i="1"/>
  <c r="P1752" i="1"/>
  <c r="Q1752" i="1"/>
  <c r="R1752" i="1"/>
  <c r="S1752" i="1"/>
  <c r="P840" i="1"/>
  <c r="Q840" i="1"/>
  <c r="R840" i="1"/>
  <c r="S840" i="1"/>
  <c r="P1635" i="1"/>
  <c r="Q1635" i="1"/>
  <c r="R1635" i="1"/>
  <c r="S1635" i="1"/>
  <c r="P1364" i="1"/>
  <c r="Q1364" i="1"/>
  <c r="R1364" i="1"/>
  <c r="S1364" i="1"/>
  <c r="P1432" i="1"/>
  <c r="Q1432" i="1"/>
  <c r="R1432" i="1"/>
  <c r="S1432" i="1"/>
  <c r="P879" i="1"/>
  <c r="Q879" i="1"/>
  <c r="R879" i="1"/>
  <c r="S879" i="1"/>
  <c r="P61" i="1"/>
  <c r="Q61" i="1"/>
  <c r="R61" i="1"/>
  <c r="S61" i="1"/>
  <c r="P92" i="1"/>
  <c r="Q92" i="1"/>
  <c r="R92" i="1"/>
  <c r="S92" i="1"/>
  <c r="P1597" i="1"/>
  <c r="Q1597" i="1"/>
  <c r="R1597" i="1"/>
  <c r="S1597" i="1"/>
  <c r="P1594" i="1"/>
  <c r="Q1594" i="1"/>
  <c r="R1594" i="1"/>
  <c r="S1594" i="1"/>
  <c r="P213" i="1"/>
  <c r="Q213" i="1"/>
  <c r="R213" i="1"/>
  <c r="S213" i="1"/>
  <c r="P219" i="1"/>
  <c r="Q219" i="1"/>
  <c r="R219" i="1"/>
  <c r="S219" i="1"/>
  <c r="P568" i="1"/>
  <c r="Q568" i="1"/>
  <c r="R568" i="1"/>
  <c r="S568" i="1"/>
  <c r="P1096" i="1"/>
  <c r="Q1096" i="1"/>
  <c r="R1096" i="1"/>
  <c r="S1096" i="1"/>
  <c r="P218" i="1"/>
  <c r="Q218" i="1"/>
  <c r="R218" i="1"/>
  <c r="S218" i="1"/>
  <c r="P876" i="1"/>
  <c r="Q876" i="1"/>
  <c r="R876" i="1"/>
  <c r="S876" i="1"/>
  <c r="P1388" i="1"/>
  <c r="Q1388" i="1"/>
  <c r="R1388" i="1"/>
  <c r="S1388" i="1"/>
  <c r="P97" i="1"/>
  <c r="Q97" i="1"/>
  <c r="R97" i="1"/>
  <c r="S97" i="1"/>
  <c r="P1052" i="1"/>
  <c r="Q1052" i="1"/>
  <c r="R1052" i="1"/>
  <c r="S1052" i="1"/>
  <c r="P1521" i="1"/>
  <c r="Q1521" i="1"/>
  <c r="R1521" i="1"/>
  <c r="S1521" i="1"/>
  <c r="P1056" i="1"/>
  <c r="Q1056" i="1"/>
  <c r="R1056" i="1"/>
  <c r="S1056" i="1"/>
  <c r="P1078" i="1"/>
  <c r="Q1078" i="1"/>
  <c r="R1078" i="1"/>
  <c r="S1078" i="1"/>
  <c r="P749" i="1"/>
  <c r="Q749" i="1"/>
  <c r="R749" i="1"/>
  <c r="S749" i="1"/>
  <c r="P699" i="1"/>
  <c r="Q699" i="1"/>
  <c r="R699" i="1"/>
  <c r="S699" i="1"/>
  <c r="P4" i="1"/>
  <c r="Q4" i="1"/>
  <c r="R4" i="1"/>
  <c r="S4" i="1"/>
  <c r="P42" i="1"/>
  <c r="Q42" i="1"/>
  <c r="R42" i="1"/>
  <c r="S42" i="1"/>
  <c r="P1339" i="1"/>
  <c r="Q1339" i="1"/>
  <c r="R1339" i="1"/>
  <c r="S1339" i="1"/>
  <c r="P1329" i="1"/>
  <c r="Q1329" i="1"/>
  <c r="R1329" i="1"/>
  <c r="S1329" i="1"/>
  <c r="P272" i="1"/>
  <c r="Q272" i="1"/>
  <c r="R272" i="1"/>
  <c r="S272" i="1"/>
  <c r="P1289" i="1"/>
  <c r="Q1289" i="1"/>
  <c r="R1289" i="1"/>
  <c r="S1289" i="1"/>
  <c r="P1006" i="1"/>
  <c r="Q1006" i="1"/>
  <c r="R1006" i="1"/>
  <c r="S1006" i="1"/>
  <c r="P862" i="1"/>
  <c r="Q862" i="1"/>
  <c r="R862" i="1"/>
  <c r="S862" i="1"/>
  <c r="P786" i="1"/>
  <c r="Q786" i="1"/>
  <c r="R786" i="1"/>
  <c r="S786" i="1"/>
  <c r="P1166" i="1"/>
  <c r="Q1166" i="1"/>
  <c r="R1166" i="1"/>
  <c r="S1166" i="1"/>
  <c r="P914" i="1"/>
  <c r="Q914" i="1"/>
  <c r="R914" i="1"/>
  <c r="S914" i="1"/>
  <c r="P519" i="1"/>
  <c r="Q519" i="1"/>
  <c r="R519" i="1"/>
  <c r="S519" i="1"/>
  <c r="P1642" i="1"/>
  <c r="Q1642" i="1"/>
  <c r="R1642" i="1"/>
  <c r="S1642" i="1"/>
  <c r="P1094" i="1"/>
  <c r="Q1094" i="1"/>
  <c r="R1094" i="1"/>
  <c r="S1094" i="1"/>
  <c r="P690" i="1"/>
  <c r="Q690" i="1"/>
  <c r="R690" i="1"/>
  <c r="S690" i="1"/>
  <c r="P1692" i="1"/>
  <c r="Q1692" i="1"/>
  <c r="R1692" i="1"/>
  <c r="S1692" i="1"/>
  <c r="P1582" i="1"/>
  <c r="Q1582" i="1"/>
  <c r="R1582" i="1"/>
  <c r="S1582" i="1"/>
  <c r="P822" i="1"/>
  <c r="Q822" i="1"/>
  <c r="R822" i="1"/>
  <c r="S822" i="1"/>
  <c r="P1141" i="1"/>
  <c r="Q1141" i="1"/>
  <c r="R1141" i="1"/>
  <c r="S1141" i="1"/>
  <c r="P1762" i="1"/>
  <c r="Q1762" i="1"/>
  <c r="R1762" i="1"/>
  <c r="S1762" i="1"/>
  <c r="P1151" i="1"/>
  <c r="Q1151" i="1"/>
  <c r="R1151" i="1"/>
  <c r="S1151" i="1"/>
  <c r="P368" i="1"/>
  <c r="Q368" i="1"/>
  <c r="R368" i="1"/>
  <c r="S368" i="1"/>
  <c r="P1018" i="1"/>
  <c r="Q1018" i="1"/>
  <c r="R1018" i="1"/>
  <c r="S1018" i="1"/>
  <c r="P73" i="1"/>
  <c r="Q73" i="1"/>
  <c r="R73" i="1"/>
  <c r="S73" i="1"/>
  <c r="P435" i="1"/>
  <c r="Q435" i="1"/>
  <c r="R435" i="1"/>
  <c r="S435" i="1"/>
  <c r="P598" i="1"/>
  <c r="Q598" i="1"/>
  <c r="R598" i="1"/>
  <c r="S598" i="1"/>
  <c r="P1507" i="1"/>
  <c r="Q1507" i="1"/>
  <c r="R1507" i="1"/>
  <c r="S1507" i="1"/>
  <c r="P349" i="1"/>
  <c r="Q349" i="1"/>
  <c r="R349" i="1"/>
  <c r="S349" i="1"/>
  <c r="P94" i="1"/>
  <c r="Q94" i="1"/>
  <c r="R94" i="1"/>
  <c r="S94" i="1"/>
  <c r="P696" i="1"/>
  <c r="Q696" i="1"/>
  <c r="R696" i="1"/>
  <c r="S696" i="1"/>
  <c r="P1754" i="1"/>
  <c r="Q1754" i="1"/>
  <c r="R1754" i="1"/>
  <c r="S1754" i="1"/>
  <c r="P178" i="1"/>
  <c r="Q178" i="1"/>
  <c r="R178" i="1"/>
  <c r="S178" i="1"/>
  <c r="P308" i="1"/>
  <c r="Q308" i="1"/>
  <c r="R308" i="1"/>
  <c r="S308" i="1"/>
  <c r="P188" i="1"/>
  <c r="Q188" i="1"/>
  <c r="R188" i="1"/>
  <c r="S188" i="1"/>
  <c r="P228" i="1"/>
  <c r="Q228" i="1"/>
  <c r="R228" i="1"/>
  <c r="S228" i="1"/>
  <c r="P384" i="1"/>
  <c r="Q384" i="1"/>
  <c r="R384" i="1"/>
  <c r="S384" i="1"/>
  <c r="P1490" i="1"/>
  <c r="Q1490" i="1"/>
  <c r="R1490" i="1"/>
  <c r="S1490" i="1"/>
  <c r="P283" i="1"/>
  <c r="Q283" i="1"/>
  <c r="R283" i="1"/>
  <c r="S283" i="1"/>
  <c r="P889" i="1"/>
  <c r="Q889" i="1"/>
  <c r="R889" i="1"/>
  <c r="S889" i="1"/>
  <c r="P78" i="1"/>
  <c r="Q78" i="1"/>
  <c r="R78" i="1"/>
  <c r="S78" i="1"/>
  <c r="P162" i="1"/>
  <c r="Q162" i="1"/>
  <c r="R162" i="1"/>
  <c r="S162" i="1"/>
  <c r="P597" i="1"/>
  <c r="Q597" i="1"/>
  <c r="R597" i="1"/>
  <c r="S597" i="1"/>
  <c r="P1609" i="1"/>
  <c r="Q1609" i="1"/>
  <c r="R1609" i="1"/>
  <c r="S1609" i="1"/>
  <c r="P207" i="1"/>
  <c r="Q207" i="1"/>
  <c r="R207" i="1"/>
  <c r="S207" i="1"/>
  <c r="P652" i="1"/>
  <c r="Q652" i="1"/>
  <c r="R652" i="1"/>
  <c r="S652" i="1"/>
  <c r="P330" i="1"/>
  <c r="Q330" i="1"/>
  <c r="R330" i="1"/>
  <c r="S330" i="1"/>
  <c r="P206" i="1"/>
  <c r="Q206" i="1"/>
  <c r="R206" i="1"/>
  <c r="S206" i="1"/>
  <c r="P1152" i="1"/>
  <c r="Q1152" i="1"/>
  <c r="R1152" i="1"/>
  <c r="S1152" i="1"/>
  <c r="P1004" i="1"/>
  <c r="Q1004" i="1"/>
  <c r="R1004" i="1"/>
  <c r="S1004" i="1"/>
  <c r="P1640" i="1"/>
  <c r="Q1640" i="1"/>
  <c r="R1640" i="1"/>
  <c r="S1640" i="1"/>
  <c r="P716" i="1"/>
  <c r="Q716" i="1"/>
  <c r="R716" i="1"/>
  <c r="S716" i="1"/>
  <c r="P806" i="1"/>
  <c r="Q806" i="1"/>
  <c r="R806" i="1"/>
  <c r="S806" i="1"/>
  <c r="P874" i="1"/>
  <c r="Q874" i="1"/>
  <c r="R874" i="1"/>
  <c r="S874" i="1"/>
  <c r="P452" i="1"/>
  <c r="Q452" i="1"/>
  <c r="R452" i="1"/>
  <c r="S452" i="1"/>
  <c r="P1305" i="1"/>
  <c r="Q1305" i="1"/>
  <c r="R1305" i="1"/>
  <c r="S1305" i="1"/>
  <c r="P154" i="1"/>
  <c r="Q154" i="1"/>
  <c r="R154" i="1"/>
  <c r="S154" i="1"/>
  <c r="P801" i="1"/>
  <c r="Q801" i="1"/>
  <c r="R801" i="1"/>
  <c r="S801" i="1"/>
  <c r="P1283" i="1"/>
  <c r="Q1283" i="1"/>
  <c r="R1283" i="1"/>
  <c r="S1283" i="1"/>
  <c r="P837" i="1"/>
  <c r="Q837" i="1"/>
  <c r="R837" i="1"/>
  <c r="S837" i="1"/>
  <c r="P90" i="1"/>
  <c r="Q90" i="1"/>
  <c r="R90" i="1"/>
  <c r="S90" i="1"/>
  <c r="P395" i="1"/>
  <c r="Q395" i="1"/>
  <c r="R395" i="1"/>
  <c r="S395" i="1"/>
  <c r="P486" i="1"/>
  <c r="Q486" i="1"/>
  <c r="R486" i="1"/>
  <c r="S486" i="1"/>
  <c r="P510" i="1"/>
  <c r="Q510" i="1"/>
  <c r="R510" i="1"/>
  <c r="S510" i="1"/>
  <c r="P1750" i="1"/>
  <c r="Q1750" i="1"/>
  <c r="R1750" i="1"/>
  <c r="S1750" i="1"/>
  <c r="P904" i="1"/>
  <c r="Q904" i="1"/>
  <c r="R904" i="1"/>
  <c r="S904" i="1"/>
  <c r="P526" i="1"/>
  <c r="Q526" i="1"/>
  <c r="R526" i="1"/>
  <c r="S526" i="1"/>
  <c r="P942" i="1"/>
  <c r="Q942" i="1"/>
  <c r="R942" i="1"/>
  <c r="S942" i="1"/>
  <c r="P1418" i="1"/>
  <c r="Q1418" i="1"/>
  <c r="R1418" i="1"/>
  <c r="S1418" i="1"/>
  <c r="P36" i="1"/>
  <c r="Q36" i="1"/>
  <c r="R36" i="1"/>
  <c r="S36" i="1"/>
  <c r="P1743" i="1"/>
  <c r="Q1743" i="1"/>
  <c r="R1743" i="1"/>
  <c r="S1743" i="1"/>
  <c r="P714" i="1"/>
  <c r="Q714" i="1"/>
  <c r="R714" i="1"/>
  <c r="S714" i="1"/>
  <c r="P1610" i="1"/>
  <c r="Q1610" i="1"/>
  <c r="R1610" i="1"/>
  <c r="S1610" i="1"/>
  <c r="P267" i="1"/>
  <c r="Q267" i="1"/>
  <c r="R267" i="1"/>
  <c r="S267" i="1"/>
  <c r="P1725" i="1"/>
  <c r="Q1725" i="1"/>
  <c r="R1725" i="1"/>
  <c r="S1725" i="1"/>
  <c r="P951" i="1"/>
  <c r="Q951" i="1"/>
  <c r="R951" i="1"/>
  <c r="S951" i="1"/>
  <c r="P1670" i="1"/>
  <c r="Q1670" i="1"/>
  <c r="R1670" i="1"/>
  <c r="S1670" i="1"/>
  <c r="P163" i="1"/>
  <c r="Q163" i="1"/>
  <c r="R163" i="1"/>
  <c r="S163" i="1"/>
  <c r="P943" i="1"/>
  <c r="Q943" i="1"/>
  <c r="R943" i="1"/>
  <c r="S943" i="1"/>
  <c r="P1403" i="1"/>
  <c r="Q1403" i="1"/>
  <c r="R1403" i="1"/>
  <c r="S1403" i="1"/>
  <c r="P752" i="1"/>
  <c r="Q752" i="1"/>
  <c r="R752" i="1"/>
  <c r="S752" i="1"/>
  <c r="P422" i="1"/>
  <c r="Q422" i="1"/>
  <c r="R422" i="1"/>
  <c r="S422" i="1"/>
  <c r="P824" i="1"/>
  <c r="Q824" i="1"/>
  <c r="R824" i="1"/>
  <c r="S824" i="1"/>
  <c r="P960" i="1"/>
  <c r="Q960" i="1"/>
  <c r="R960" i="1"/>
  <c r="S960" i="1"/>
  <c r="P556" i="1"/>
  <c r="Q556" i="1"/>
  <c r="R556" i="1"/>
  <c r="S556" i="1"/>
  <c r="P273" i="1"/>
  <c r="Q273" i="1"/>
  <c r="R273" i="1"/>
  <c r="S273" i="1"/>
  <c r="P76" i="1"/>
  <c r="Q76" i="1"/>
  <c r="R76" i="1"/>
  <c r="S76" i="1"/>
  <c r="P1476" i="1"/>
  <c r="Q1476" i="1"/>
  <c r="R1476" i="1"/>
  <c r="S1476" i="1"/>
  <c r="P142" i="1"/>
  <c r="Q142" i="1"/>
  <c r="R142" i="1"/>
  <c r="S142" i="1"/>
  <c r="P685" i="1"/>
  <c r="Q685" i="1"/>
  <c r="R685" i="1"/>
  <c r="S685" i="1"/>
  <c r="P944" i="1"/>
  <c r="Q944" i="1"/>
  <c r="R944" i="1"/>
  <c r="S944" i="1"/>
  <c r="P226" i="1"/>
  <c r="Q226" i="1"/>
  <c r="R226" i="1"/>
  <c r="S226" i="1"/>
  <c r="P1218" i="1"/>
  <c r="Q1218" i="1"/>
  <c r="R1218" i="1"/>
  <c r="S1218" i="1"/>
  <c r="P1340" i="1"/>
  <c r="Q1340" i="1"/>
  <c r="R1340" i="1"/>
  <c r="S1340" i="1"/>
  <c r="P123" i="1"/>
  <c r="Q123" i="1"/>
  <c r="R123" i="1"/>
  <c r="S123" i="1"/>
  <c r="P1065" i="1"/>
  <c r="Q1065" i="1"/>
  <c r="R1065" i="1"/>
  <c r="S1065" i="1"/>
  <c r="P1499" i="1"/>
  <c r="Q1499" i="1"/>
  <c r="R1499" i="1"/>
  <c r="S1499" i="1"/>
  <c r="P150" i="1"/>
  <c r="Q150" i="1"/>
  <c r="R150" i="1"/>
  <c r="S150" i="1"/>
  <c r="P409" i="1"/>
  <c r="Q409" i="1"/>
  <c r="R409" i="1"/>
  <c r="S409" i="1"/>
  <c r="P1262" i="1"/>
  <c r="Q1262" i="1"/>
  <c r="R1262" i="1"/>
  <c r="S1262" i="1"/>
  <c r="P656" i="1"/>
  <c r="Q656" i="1"/>
  <c r="R656" i="1"/>
  <c r="S656" i="1"/>
  <c r="P304" i="1"/>
  <c r="Q304" i="1"/>
  <c r="R304" i="1"/>
  <c r="S304" i="1"/>
  <c r="P1479" i="1"/>
  <c r="Q1479" i="1"/>
  <c r="R1479" i="1"/>
  <c r="S1479" i="1"/>
  <c r="P1451" i="1"/>
  <c r="Q1451" i="1"/>
  <c r="R1451" i="1"/>
  <c r="S1451" i="1"/>
  <c r="P592" i="1"/>
  <c r="Q592" i="1"/>
  <c r="R592" i="1"/>
  <c r="S592" i="1"/>
  <c r="P689" i="1"/>
  <c r="Q689" i="1"/>
  <c r="R689" i="1"/>
  <c r="S689" i="1"/>
  <c r="P1450" i="1"/>
  <c r="Q1450" i="1"/>
  <c r="R1450" i="1"/>
  <c r="S1450" i="1"/>
  <c r="P1711" i="1"/>
  <c r="Q1711" i="1"/>
  <c r="R1711" i="1"/>
  <c r="S1711" i="1"/>
  <c r="P1453" i="1"/>
  <c r="Q1453" i="1"/>
  <c r="R1453" i="1"/>
  <c r="S1453" i="1"/>
  <c r="P818" i="1"/>
  <c r="Q818" i="1"/>
  <c r="R818" i="1"/>
  <c r="S818" i="1"/>
  <c r="P258" i="1"/>
  <c r="Q258" i="1"/>
  <c r="R258" i="1"/>
  <c r="S258" i="1"/>
  <c r="P124" i="1"/>
  <c r="Q124" i="1"/>
  <c r="R124" i="1"/>
  <c r="S124" i="1"/>
  <c r="P40" i="1"/>
  <c r="Q40" i="1"/>
  <c r="R40" i="1"/>
  <c r="S40" i="1"/>
  <c r="P761" i="1"/>
  <c r="Q761" i="1"/>
  <c r="R761" i="1"/>
  <c r="S761" i="1"/>
  <c r="P1654" i="1"/>
  <c r="Q1654" i="1"/>
  <c r="R1654" i="1"/>
  <c r="S1654" i="1"/>
  <c r="P1216" i="1"/>
  <c r="Q1216" i="1"/>
  <c r="R1216" i="1"/>
  <c r="S1216" i="1"/>
  <c r="P797" i="1"/>
  <c r="Q797" i="1"/>
  <c r="R797" i="1"/>
  <c r="S797" i="1"/>
  <c r="P1567" i="1"/>
  <c r="Q1567" i="1"/>
  <c r="R1567" i="1"/>
  <c r="S1567" i="1"/>
  <c r="P274" i="1"/>
  <c r="Q274" i="1"/>
  <c r="R274" i="1"/>
  <c r="S274" i="1"/>
  <c r="P645" i="1"/>
  <c r="Q645" i="1"/>
  <c r="R645" i="1"/>
  <c r="S645" i="1"/>
  <c r="P577" i="1"/>
  <c r="Q577" i="1"/>
  <c r="R577" i="1"/>
  <c r="S577" i="1"/>
  <c r="P1409" i="1"/>
  <c r="Q1409" i="1"/>
  <c r="R1409" i="1"/>
  <c r="S1409" i="1"/>
  <c r="P1075" i="1"/>
  <c r="Q1075" i="1"/>
  <c r="R1075" i="1"/>
  <c r="S1075" i="1"/>
  <c r="P728" i="1"/>
  <c r="Q728" i="1"/>
  <c r="R728" i="1"/>
  <c r="S728" i="1"/>
  <c r="P853" i="1"/>
  <c r="Q853" i="1"/>
  <c r="R853" i="1"/>
  <c r="S853" i="1"/>
  <c r="P1518" i="1"/>
  <c r="Q1518" i="1"/>
  <c r="R1518" i="1"/>
  <c r="S1518" i="1"/>
  <c r="P490" i="1"/>
  <c r="Q490" i="1"/>
  <c r="R490" i="1"/>
  <c r="S490" i="1"/>
  <c r="P109" i="1"/>
  <c r="Q109" i="1"/>
  <c r="R109" i="1"/>
  <c r="S109" i="1"/>
  <c r="P1579" i="1"/>
  <c r="Q1579" i="1"/>
  <c r="R1579" i="1"/>
  <c r="S1579" i="1"/>
  <c r="P1474" i="1"/>
  <c r="Q1474" i="1"/>
  <c r="R1474" i="1"/>
  <c r="S1474" i="1"/>
  <c r="P759" i="1"/>
  <c r="Q759" i="1"/>
  <c r="R759" i="1"/>
  <c r="S759" i="1"/>
  <c r="P403" i="1"/>
  <c r="Q403" i="1"/>
  <c r="R403" i="1"/>
  <c r="S403" i="1"/>
  <c r="P740" i="1"/>
  <c r="Q740" i="1"/>
  <c r="R740" i="1"/>
  <c r="S740" i="1"/>
  <c r="P1206" i="1"/>
  <c r="Q1206" i="1"/>
  <c r="R1206" i="1"/>
  <c r="S1206" i="1"/>
  <c r="P136" i="1"/>
  <c r="Q136" i="1"/>
  <c r="R136" i="1"/>
  <c r="S136" i="1"/>
  <c r="P1335" i="1"/>
  <c r="Q1335" i="1"/>
  <c r="R1335" i="1"/>
  <c r="S1335" i="1"/>
  <c r="P1313" i="1"/>
  <c r="Q1313" i="1"/>
  <c r="R1313" i="1"/>
  <c r="S1313" i="1"/>
  <c r="P615" i="1"/>
  <c r="Q615" i="1"/>
  <c r="R615" i="1"/>
  <c r="S615" i="1"/>
  <c r="P603" i="1"/>
  <c r="Q603" i="1"/>
  <c r="R603" i="1"/>
  <c r="S603" i="1"/>
  <c r="P21" i="1"/>
  <c r="Q21" i="1"/>
  <c r="R21" i="1"/>
  <c r="S21" i="1"/>
  <c r="P1426" i="1"/>
  <c r="Q1426" i="1"/>
  <c r="R1426" i="1"/>
  <c r="S1426" i="1"/>
  <c r="P1155" i="1"/>
  <c r="Q1155" i="1"/>
  <c r="R1155" i="1"/>
  <c r="S1155" i="1"/>
  <c r="P1696" i="1"/>
  <c r="Q1696" i="1"/>
  <c r="R1696" i="1"/>
  <c r="S1696" i="1"/>
  <c r="P1123" i="1"/>
  <c r="Q1123" i="1"/>
  <c r="R1123" i="1"/>
  <c r="S1123" i="1"/>
  <c r="P30" i="1"/>
  <c r="Q30" i="1"/>
  <c r="R30" i="1"/>
  <c r="S30" i="1"/>
  <c r="P1757" i="1"/>
  <c r="Q1757" i="1"/>
  <c r="R1757" i="1"/>
  <c r="S1757" i="1"/>
  <c r="P1548" i="1"/>
  <c r="Q1548" i="1"/>
  <c r="R1548" i="1"/>
  <c r="S1548" i="1"/>
  <c r="P1389" i="1"/>
  <c r="Q1389" i="1"/>
  <c r="R1389" i="1"/>
  <c r="S1389" i="1"/>
  <c r="P139" i="1"/>
  <c r="Q139" i="1"/>
  <c r="R139" i="1"/>
  <c r="S139" i="1"/>
  <c r="P1198" i="1"/>
  <c r="Q1198" i="1"/>
  <c r="R1198" i="1"/>
  <c r="S1198" i="1"/>
  <c r="P1320" i="1"/>
  <c r="Q1320" i="1"/>
  <c r="R1320" i="1"/>
  <c r="S1320" i="1"/>
  <c r="P1099" i="1"/>
  <c r="Q1099" i="1"/>
  <c r="R1099" i="1"/>
  <c r="S1099" i="1"/>
  <c r="P25" i="1"/>
  <c r="Q25" i="1"/>
  <c r="R25" i="1"/>
  <c r="S25" i="1"/>
  <c r="P15" i="1"/>
  <c r="Q15" i="1"/>
  <c r="R15" i="1"/>
  <c r="S15" i="1"/>
  <c r="P277" i="1"/>
  <c r="Q277" i="1"/>
  <c r="R277" i="1"/>
  <c r="S277" i="1"/>
  <c r="P1787" i="1"/>
  <c r="Q1787" i="1"/>
  <c r="R1787" i="1"/>
  <c r="S1787" i="1"/>
  <c r="P1271" i="1"/>
  <c r="Q1271" i="1"/>
  <c r="R1271" i="1"/>
  <c r="S1271" i="1"/>
  <c r="P459" i="1"/>
  <c r="Q459" i="1"/>
  <c r="R459" i="1"/>
  <c r="S459" i="1"/>
  <c r="P471" i="1"/>
  <c r="Q471" i="1"/>
  <c r="R471" i="1"/>
  <c r="S471" i="1"/>
  <c r="P705" i="1"/>
  <c r="Q705" i="1"/>
  <c r="R705" i="1"/>
  <c r="S705" i="1"/>
  <c r="P1119" i="1"/>
  <c r="Q1119" i="1"/>
  <c r="R1119" i="1"/>
  <c r="S1119" i="1"/>
  <c r="P1721" i="1"/>
  <c r="Q1721" i="1"/>
  <c r="R1721" i="1"/>
  <c r="S1721" i="1"/>
  <c r="P602" i="1"/>
  <c r="Q602" i="1"/>
  <c r="R602" i="1"/>
  <c r="S602" i="1"/>
  <c r="P361" i="1"/>
  <c r="Q361" i="1"/>
  <c r="R361" i="1"/>
  <c r="S361" i="1"/>
  <c r="P445" i="1"/>
  <c r="Q445" i="1"/>
  <c r="R445" i="1"/>
  <c r="S445" i="1"/>
  <c r="P429" i="1"/>
  <c r="Q429" i="1"/>
  <c r="R429" i="1"/>
  <c r="S429" i="1"/>
  <c r="P93" i="1"/>
  <c r="Q93" i="1"/>
  <c r="R93" i="1"/>
  <c r="S93" i="1"/>
  <c r="P297" i="1"/>
  <c r="Q297" i="1"/>
  <c r="R297" i="1"/>
  <c r="S297" i="1"/>
  <c r="P523" i="1"/>
  <c r="Q523" i="1"/>
  <c r="R523" i="1"/>
  <c r="S523" i="1"/>
  <c r="P47" i="1"/>
  <c r="Q47" i="1"/>
  <c r="R47" i="1"/>
  <c r="S47" i="1"/>
  <c r="P533" i="1"/>
  <c r="Q533" i="1"/>
  <c r="R533" i="1"/>
  <c r="S533" i="1"/>
  <c r="P439" i="1"/>
  <c r="Q439" i="1"/>
  <c r="R439" i="1"/>
  <c r="S439" i="1"/>
  <c r="P1614" i="1"/>
  <c r="Q1614" i="1"/>
  <c r="R1614" i="1"/>
  <c r="S1614" i="1"/>
  <c r="P375" i="1"/>
  <c r="Q375" i="1"/>
  <c r="R375" i="1"/>
  <c r="S375" i="1"/>
  <c r="P561" i="1"/>
  <c r="Q561" i="1"/>
  <c r="R561" i="1"/>
  <c r="S561" i="1"/>
  <c r="P1782" i="1"/>
  <c r="Q1782" i="1"/>
  <c r="R1782" i="1"/>
  <c r="S1782" i="1"/>
  <c r="P210" i="1"/>
  <c r="Q210" i="1"/>
  <c r="R210" i="1"/>
  <c r="S210" i="1"/>
  <c r="P1086" i="1"/>
  <c r="Q1086" i="1"/>
  <c r="R1086" i="1"/>
  <c r="S1086" i="1"/>
  <c r="P1027" i="1"/>
  <c r="Q1027" i="1"/>
  <c r="R1027" i="1"/>
  <c r="S1027" i="1"/>
  <c r="P299" i="1"/>
  <c r="Q299" i="1"/>
  <c r="R299" i="1"/>
  <c r="S299" i="1"/>
  <c r="P525" i="1"/>
  <c r="Q525" i="1"/>
  <c r="R525" i="1"/>
  <c r="S525" i="1"/>
  <c r="P570" i="1"/>
  <c r="Q570" i="1"/>
  <c r="R570" i="1"/>
  <c r="S570" i="1"/>
  <c r="P315" i="1"/>
  <c r="Q315" i="1"/>
  <c r="R315" i="1"/>
  <c r="S315" i="1"/>
  <c r="P436" i="1"/>
  <c r="Q436" i="1"/>
  <c r="R436" i="1"/>
  <c r="S436" i="1"/>
  <c r="P202" i="1"/>
  <c r="Q202" i="1"/>
  <c r="R202" i="1"/>
  <c r="S202" i="1"/>
  <c r="P1366" i="1"/>
  <c r="Q1366" i="1"/>
  <c r="R1366" i="1"/>
  <c r="S1366" i="1"/>
  <c r="P623" i="1"/>
  <c r="Q623" i="1"/>
  <c r="R623" i="1"/>
  <c r="S623" i="1"/>
  <c r="P1066" i="1"/>
  <c r="Q1066" i="1"/>
  <c r="R1066" i="1"/>
  <c r="S1066" i="1"/>
  <c r="P627" i="1"/>
  <c r="Q627" i="1"/>
  <c r="R627" i="1"/>
  <c r="S627" i="1"/>
  <c r="P83" i="1"/>
  <c r="Q83" i="1"/>
  <c r="R83" i="1"/>
  <c r="S83" i="1"/>
  <c r="P1324" i="1"/>
  <c r="Q1324" i="1"/>
  <c r="R1324" i="1"/>
  <c r="S1324" i="1"/>
  <c r="P911" i="1"/>
  <c r="Q911" i="1"/>
  <c r="R911" i="1"/>
  <c r="S911" i="1"/>
  <c r="P26" i="1"/>
  <c r="Q26" i="1"/>
  <c r="R26" i="1"/>
  <c r="S26" i="1"/>
  <c r="P197" i="1"/>
  <c r="Q197" i="1"/>
  <c r="R197" i="1"/>
  <c r="S197" i="1"/>
  <c r="P584" i="1"/>
  <c r="Q584" i="1"/>
  <c r="R584" i="1"/>
  <c r="S584" i="1"/>
  <c r="P1526" i="1"/>
  <c r="Q1526" i="1"/>
  <c r="R1526" i="1"/>
  <c r="S1526" i="1"/>
  <c r="P310" i="1"/>
  <c r="Q310" i="1"/>
  <c r="R310" i="1"/>
  <c r="S310" i="1"/>
  <c r="P153" i="1"/>
  <c r="Q153" i="1"/>
  <c r="R153" i="1"/>
  <c r="S153" i="1"/>
  <c r="P916" i="1"/>
  <c r="Q916" i="1"/>
  <c r="R916" i="1"/>
  <c r="S916" i="1"/>
  <c r="P777" i="1"/>
  <c r="Q777" i="1"/>
  <c r="R777" i="1"/>
  <c r="S777" i="1"/>
  <c r="P1445" i="1"/>
  <c r="Q1445" i="1"/>
  <c r="R1445" i="1"/>
  <c r="S1445" i="1"/>
  <c r="P1465" i="1"/>
  <c r="Q1465" i="1"/>
  <c r="R1465" i="1"/>
  <c r="S1465" i="1"/>
  <c r="P485" i="1"/>
  <c r="Q485" i="1"/>
  <c r="R485" i="1"/>
  <c r="S485" i="1"/>
  <c r="P203" i="1"/>
  <c r="Q203" i="1"/>
  <c r="R203" i="1"/>
  <c r="S203" i="1"/>
  <c r="P158" i="1"/>
  <c r="Q158" i="1"/>
  <c r="R158" i="1"/>
  <c r="S158" i="1"/>
  <c r="P1742" i="1"/>
  <c r="Q1742" i="1"/>
  <c r="R1742" i="1"/>
  <c r="S1742" i="1"/>
  <c r="P1227" i="1"/>
  <c r="Q1227" i="1"/>
  <c r="R1227" i="1"/>
  <c r="S1227" i="1"/>
  <c r="P48" i="1"/>
  <c r="Q48" i="1"/>
  <c r="R48" i="1"/>
  <c r="S48" i="1"/>
  <c r="P269" i="1"/>
  <c r="Q269" i="1"/>
  <c r="R269" i="1"/>
  <c r="S269" i="1"/>
  <c r="P917" i="1"/>
  <c r="Q917" i="1"/>
  <c r="R917" i="1"/>
  <c r="S917" i="1"/>
  <c r="P1735" i="1"/>
  <c r="Q1735" i="1"/>
  <c r="R1735" i="1"/>
  <c r="S1735" i="1"/>
  <c r="P1478" i="1"/>
  <c r="Q1478" i="1"/>
  <c r="R1478" i="1"/>
  <c r="S1478" i="1"/>
  <c r="P1062" i="1"/>
  <c r="Q1062" i="1"/>
  <c r="R1062" i="1"/>
  <c r="S1062" i="1"/>
  <c r="P1342" i="1"/>
  <c r="Q1342" i="1"/>
  <c r="R1342" i="1"/>
  <c r="S1342" i="1"/>
  <c r="P464" i="1"/>
  <c r="Q464" i="1"/>
  <c r="R464" i="1"/>
  <c r="S464" i="1"/>
  <c r="P1072" i="1"/>
  <c r="Q1072" i="1"/>
  <c r="R1072" i="1"/>
  <c r="S1072" i="1"/>
  <c r="P1252" i="1"/>
  <c r="Q1252" i="1"/>
  <c r="R1252" i="1"/>
  <c r="S1252" i="1"/>
  <c r="P1087" i="1"/>
  <c r="Q1087" i="1"/>
  <c r="R1087" i="1"/>
  <c r="S1087" i="1"/>
  <c r="P23" i="1"/>
  <c r="Q23" i="1"/>
  <c r="R23" i="1"/>
  <c r="S23" i="1"/>
  <c r="P231" i="1"/>
  <c r="Q231" i="1"/>
  <c r="R231" i="1"/>
  <c r="S231" i="1"/>
  <c r="P1541" i="1"/>
  <c r="Q1541" i="1"/>
  <c r="R1541" i="1"/>
  <c r="S1541" i="1"/>
  <c r="P216" i="1"/>
  <c r="Q216" i="1"/>
  <c r="R216" i="1"/>
  <c r="S216" i="1"/>
  <c r="P131" i="1"/>
  <c r="Q131" i="1"/>
  <c r="R131" i="1"/>
  <c r="S131" i="1"/>
  <c r="P971" i="1"/>
  <c r="Q971" i="1"/>
  <c r="R971" i="1"/>
  <c r="S971" i="1"/>
  <c r="P947" i="1"/>
  <c r="Q947" i="1"/>
  <c r="R947" i="1"/>
  <c r="S947" i="1"/>
  <c r="P642" i="1"/>
  <c r="Q642" i="1"/>
  <c r="R642" i="1"/>
  <c r="S642" i="1"/>
  <c r="P710" i="1"/>
  <c r="Q710" i="1"/>
  <c r="R710" i="1"/>
  <c r="S710" i="1"/>
  <c r="P176" i="1"/>
  <c r="Q176" i="1"/>
  <c r="R176" i="1"/>
  <c r="S176" i="1"/>
  <c r="P43" i="1"/>
  <c r="Q43" i="1"/>
  <c r="R43" i="1"/>
  <c r="S43" i="1"/>
  <c r="P205" i="1"/>
  <c r="Q205" i="1"/>
  <c r="R205" i="1"/>
  <c r="S205" i="1"/>
  <c r="P294" i="1"/>
  <c r="Q294" i="1"/>
  <c r="R294" i="1"/>
  <c r="S294" i="1"/>
  <c r="P2" i="1"/>
  <c r="Q2" i="1"/>
  <c r="R2" i="1"/>
  <c r="S2" i="1"/>
  <c r="P998" i="1"/>
  <c r="Q998" i="1"/>
  <c r="R998" i="1"/>
  <c r="S998" i="1"/>
  <c r="P758" i="1"/>
  <c r="Q758" i="1"/>
  <c r="R758" i="1"/>
  <c r="S758" i="1"/>
  <c r="P1310" i="1"/>
  <c r="Q1310" i="1"/>
  <c r="R1310" i="1"/>
  <c r="S1310" i="1"/>
  <c r="P564" i="1"/>
  <c r="Q564" i="1"/>
  <c r="R564" i="1"/>
  <c r="S564" i="1"/>
  <c r="P1619" i="1"/>
  <c r="Q1619" i="1"/>
  <c r="R1619" i="1"/>
  <c r="S1619" i="1"/>
  <c r="P358" i="1"/>
  <c r="Q358" i="1"/>
  <c r="R358" i="1"/>
  <c r="S358" i="1"/>
  <c r="P1547" i="1"/>
  <c r="Q1547" i="1"/>
  <c r="R1547" i="1"/>
  <c r="S1547" i="1"/>
  <c r="P912" i="1"/>
  <c r="Q912" i="1"/>
  <c r="R912" i="1"/>
  <c r="S912" i="1"/>
  <c r="P1043" i="1"/>
  <c r="Q1043" i="1"/>
  <c r="R1043" i="1"/>
  <c r="S1043" i="1"/>
  <c r="P1532" i="1"/>
  <c r="Q1532" i="1"/>
  <c r="R1532" i="1"/>
  <c r="S1532" i="1"/>
  <c r="P1466" i="1"/>
  <c r="Q1466" i="1"/>
  <c r="R1466" i="1"/>
  <c r="S1466" i="1"/>
  <c r="P511" i="1"/>
  <c r="Q511" i="1"/>
  <c r="R511" i="1"/>
  <c r="S511" i="1"/>
  <c r="P212" i="1"/>
  <c r="Q212" i="1"/>
  <c r="R212" i="1"/>
  <c r="S212" i="1"/>
  <c r="P404" i="1"/>
  <c r="Q404" i="1"/>
  <c r="R404" i="1"/>
  <c r="S404" i="1"/>
  <c r="P69" i="1"/>
  <c r="Q69" i="1"/>
  <c r="R69" i="1"/>
  <c r="S69" i="1"/>
  <c r="P1249" i="1"/>
  <c r="Q1249" i="1"/>
  <c r="R1249" i="1"/>
  <c r="S1249" i="1"/>
  <c r="P606" i="1"/>
  <c r="Q606" i="1"/>
  <c r="R606" i="1"/>
  <c r="S606" i="1"/>
  <c r="P1360" i="1"/>
  <c r="Q1360" i="1"/>
  <c r="R1360" i="1"/>
  <c r="S1360" i="1"/>
  <c r="P60" i="1"/>
  <c r="Q60" i="1"/>
  <c r="R60" i="1"/>
  <c r="S60" i="1"/>
  <c r="P14" i="1"/>
  <c r="Q14" i="1"/>
  <c r="R14" i="1"/>
  <c r="S14" i="1"/>
  <c r="P1600" i="1"/>
  <c r="Q1600" i="1"/>
  <c r="R1600" i="1"/>
  <c r="S1600" i="1"/>
  <c r="P726" i="1"/>
  <c r="Q726" i="1"/>
  <c r="R726" i="1"/>
  <c r="S726" i="1"/>
  <c r="P547" i="1"/>
  <c r="Q547" i="1"/>
  <c r="R547" i="1"/>
  <c r="S547" i="1"/>
  <c r="P461" i="1"/>
  <c r="Q461" i="1"/>
  <c r="R461" i="1"/>
  <c r="S461" i="1"/>
  <c r="P275" i="1"/>
  <c r="Q275" i="1"/>
  <c r="R275" i="1"/>
  <c r="S275" i="1"/>
  <c r="P932" i="1"/>
  <c r="Q932" i="1"/>
  <c r="R932" i="1"/>
  <c r="S932" i="1"/>
  <c r="P748" i="1"/>
  <c r="Q748" i="1"/>
  <c r="R748" i="1"/>
  <c r="S748" i="1"/>
  <c r="P71" i="1"/>
  <c r="Q71" i="1"/>
  <c r="R71" i="1"/>
  <c r="S71" i="1"/>
  <c r="P1423" i="1"/>
  <c r="Q1423" i="1"/>
  <c r="R1423" i="1"/>
  <c r="S1423" i="1"/>
  <c r="P1475" i="1"/>
  <c r="Q1475" i="1"/>
  <c r="R1475" i="1"/>
  <c r="S1475" i="1"/>
  <c r="P416" i="1"/>
  <c r="Q416" i="1"/>
  <c r="R416" i="1"/>
  <c r="S416" i="1"/>
  <c r="P88" i="1"/>
  <c r="Q88" i="1"/>
  <c r="R88" i="1"/>
  <c r="S88" i="1"/>
  <c r="P517" i="1"/>
  <c r="Q517" i="1"/>
  <c r="R517" i="1"/>
  <c r="S517" i="1"/>
  <c r="P1163" i="1"/>
  <c r="Q1163" i="1"/>
  <c r="R1163" i="1"/>
  <c r="S1163" i="1"/>
  <c r="P952" i="1"/>
  <c r="Q952" i="1"/>
  <c r="R952" i="1"/>
  <c r="S952" i="1"/>
  <c r="P1296" i="1"/>
  <c r="Q1296" i="1"/>
  <c r="R1296" i="1"/>
  <c r="S1296" i="1"/>
  <c r="P825" i="1"/>
  <c r="Q825" i="1"/>
  <c r="R825" i="1"/>
  <c r="S825" i="1"/>
  <c r="P458" i="1"/>
  <c r="Q458" i="1"/>
  <c r="R458" i="1"/>
  <c r="S458" i="1"/>
  <c r="P1729" i="1"/>
  <c r="Q1729" i="1"/>
  <c r="R1729" i="1"/>
  <c r="S1729" i="1"/>
  <c r="P1707" i="1"/>
  <c r="Q1707" i="1"/>
  <c r="R1707" i="1"/>
  <c r="S1707" i="1"/>
  <c r="P1199" i="1"/>
  <c r="Q1199" i="1"/>
  <c r="R1199" i="1"/>
  <c r="S1199" i="1"/>
  <c r="P1788" i="1"/>
  <c r="Q1788" i="1"/>
  <c r="R1788" i="1"/>
  <c r="S1788" i="1"/>
  <c r="P1241" i="1"/>
  <c r="Q1241" i="1"/>
  <c r="R1241" i="1"/>
  <c r="S1241" i="1"/>
  <c r="P487" i="1"/>
  <c r="Q487" i="1"/>
  <c r="R487" i="1"/>
  <c r="S487" i="1"/>
  <c r="P955" i="1"/>
  <c r="Q955" i="1"/>
  <c r="R955" i="1"/>
  <c r="S955" i="1"/>
  <c r="P314" i="1"/>
  <c r="Q314" i="1"/>
  <c r="R314" i="1"/>
  <c r="S314" i="1"/>
  <c r="P236" i="1"/>
  <c r="Q236" i="1"/>
  <c r="R236" i="1"/>
  <c r="S236" i="1"/>
  <c r="P1536" i="1"/>
  <c r="Q1536" i="1"/>
  <c r="R1536" i="1"/>
  <c r="S1536" i="1"/>
  <c r="P1789" i="1"/>
  <c r="Q1789" i="1"/>
  <c r="R1789" i="1"/>
  <c r="S1789" i="1"/>
  <c r="P320" i="1"/>
  <c r="Q320" i="1"/>
  <c r="R320" i="1"/>
  <c r="S320" i="1"/>
  <c r="P969" i="1"/>
  <c r="Q969" i="1"/>
  <c r="R969" i="1"/>
  <c r="S969" i="1"/>
  <c r="P1176" i="1"/>
  <c r="Q1176" i="1"/>
  <c r="R1176" i="1"/>
  <c r="S1176" i="1"/>
  <c r="P418" i="1"/>
  <c r="Q418" i="1"/>
  <c r="R418" i="1"/>
  <c r="S418" i="1"/>
  <c r="P1321" i="1"/>
  <c r="Q1321" i="1"/>
  <c r="R1321" i="1"/>
  <c r="S1321" i="1"/>
  <c r="P724" i="1"/>
  <c r="Q724" i="1"/>
  <c r="R724" i="1"/>
  <c r="S724" i="1"/>
  <c r="P448" i="1"/>
  <c r="Q448" i="1"/>
  <c r="R448" i="1"/>
  <c r="S448" i="1"/>
  <c r="P1330" i="1"/>
  <c r="Q1330" i="1"/>
  <c r="R1330" i="1"/>
  <c r="S1330" i="1"/>
  <c r="P325" i="1"/>
  <c r="Q325" i="1"/>
  <c r="R325" i="1"/>
  <c r="S325" i="1"/>
  <c r="P1473" i="1"/>
  <c r="Q1473" i="1"/>
  <c r="R1473" i="1"/>
  <c r="S1473" i="1"/>
  <c r="P1192" i="1"/>
  <c r="Q1192" i="1"/>
  <c r="R1192" i="1"/>
  <c r="S1192" i="1"/>
  <c r="P1017" i="1"/>
  <c r="Q1017" i="1"/>
  <c r="R1017" i="1"/>
  <c r="S1017" i="1"/>
  <c r="P441" i="1"/>
  <c r="Q441" i="1"/>
  <c r="R441" i="1"/>
  <c r="S441" i="1"/>
  <c r="P232" i="1"/>
  <c r="Q232" i="1"/>
  <c r="R232" i="1"/>
  <c r="S232" i="1"/>
  <c r="P1208" i="1"/>
  <c r="Q1208" i="1"/>
  <c r="R1208" i="1"/>
  <c r="S1208" i="1"/>
  <c r="P1790" i="1"/>
  <c r="Q1790" i="1"/>
  <c r="R1790" i="1"/>
  <c r="S1790" i="1"/>
  <c r="P781" i="1"/>
  <c r="Q781" i="1"/>
  <c r="R781" i="1"/>
  <c r="S781" i="1"/>
  <c r="P548" i="1"/>
  <c r="Q548" i="1"/>
  <c r="R548" i="1"/>
  <c r="S548" i="1"/>
  <c r="P658" i="1"/>
  <c r="Q658" i="1"/>
  <c r="R658" i="1"/>
  <c r="S658" i="1"/>
  <c r="P346" i="1"/>
  <c r="Q346" i="1"/>
  <c r="R346" i="1"/>
  <c r="S346" i="1"/>
  <c r="P622" i="1"/>
  <c r="Q622" i="1"/>
  <c r="R622" i="1"/>
  <c r="S622" i="1"/>
  <c r="P1224" i="1"/>
  <c r="Q1224" i="1"/>
  <c r="R1224" i="1"/>
  <c r="S1224" i="1"/>
  <c r="P239" i="1"/>
  <c r="Q239" i="1"/>
  <c r="R239" i="1"/>
  <c r="S239" i="1"/>
  <c r="P468" i="1"/>
  <c r="Q468" i="1"/>
  <c r="R468" i="1"/>
  <c r="S468" i="1"/>
  <c r="P675" i="1"/>
  <c r="Q675" i="1"/>
  <c r="R675" i="1"/>
  <c r="S675" i="1"/>
  <c r="P979" i="1"/>
  <c r="Q979" i="1"/>
  <c r="R979" i="1"/>
  <c r="S979" i="1"/>
  <c r="P1193" i="1"/>
  <c r="Q1193" i="1"/>
  <c r="R1193" i="1"/>
  <c r="S1193" i="1"/>
  <c r="P427" i="1"/>
  <c r="Q427" i="1"/>
  <c r="R427" i="1"/>
  <c r="S427" i="1"/>
  <c r="P155" i="1"/>
  <c r="Q155" i="1"/>
  <c r="R155" i="1"/>
  <c r="S155" i="1"/>
  <c r="P1293" i="1"/>
  <c r="Q1293" i="1"/>
  <c r="R1293" i="1"/>
  <c r="S1293" i="1"/>
  <c r="P405" i="1"/>
  <c r="Q405" i="1"/>
  <c r="R405" i="1"/>
  <c r="S405" i="1"/>
  <c r="P1425" i="1"/>
  <c r="Q1425" i="1"/>
  <c r="R1425" i="1"/>
  <c r="S1425" i="1"/>
  <c r="P130" i="1"/>
  <c r="Q130" i="1"/>
  <c r="R130" i="1"/>
  <c r="S130" i="1"/>
  <c r="P1673" i="1"/>
  <c r="Q1673" i="1"/>
  <c r="R1673" i="1"/>
  <c r="S1673" i="1"/>
  <c r="P1184" i="1"/>
  <c r="Q1184" i="1"/>
  <c r="R1184" i="1"/>
  <c r="S1184" i="1"/>
  <c r="P1424" i="1"/>
  <c r="Q1424" i="1"/>
  <c r="R1424" i="1"/>
  <c r="S1424" i="1"/>
  <c r="P450" i="1"/>
  <c r="Q450" i="1"/>
  <c r="R450" i="1"/>
  <c r="S450" i="1"/>
  <c r="P475" i="1"/>
  <c r="Q475" i="1"/>
  <c r="R475" i="1"/>
  <c r="S475" i="1"/>
  <c r="P1719" i="1"/>
  <c r="Q1719" i="1"/>
  <c r="R1719" i="1"/>
  <c r="S1719" i="1"/>
  <c r="P678" i="1"/>
  <c r="Q678" i="1"/>
  <c r="R678" i="1"/>
  <c r="S678" i="1"/>
  <c r="P1656" i="1"/>
  <c r="Q1656" i="1"/>
  <c r="R1656" i="1"/>
  <c r="S1656" i="1"/>
  <c r="P1375" i="1"/>
  <c r="Q1375" i="1"/>
  <c r="R1375" i="1"/>
  <c r="S1375" i="1"/>
  <c r="P1338" i="1"/>
  <c r="Q1338" i="1"/>
  <c r="R1338" i="1"/>
  <c r="S1338" i="1"/>
  <c r="P1675" i="1"/>
  <c r="Q1675" i="1"/>
  <c r="R1675" i="1"/>
  <c r="S1675" i="1"/>
  <c r="P235" i="1"/>
  <c r="Q235" i="1"/>
  <c r="R235" i="1"/>
  <c r="S235" i="1"/>
  <c r="P985" i="1"/>
  <c r="Q985" i="1"/>
  <c r="R985" i="1"/>
  <c r="S985" i="1"/>
  <c r="P875" i="1"/>
  <c r="Q875" i="1"/>
  <c r="R875" i="1"/>
  <c r="S875" i="1"/>
  <c r="P618" i="1"/>
  <c r="Q618" i="1"/>
  <c r="R618" i="1"/>
  <c r="S618" i="1"/>
  <c r="P671" i="1"/>
  <c r="Q671" i="1"/>
  <c r="R671" i="1"/>
  <c r="S671" i="1"/>
  <c r="P192" i="1"/>
  <c r="Q192" i="1"/>
  <c r="R192" i="1"/>
  <c r="S192" i="1"/>
  <c r="P470" i="1"/>
  <c r="Q470" i="1"/>
  <c r="R470" i="1"/>
  <c r="S470" i="1"/>
  <c r="P925" i="1"/>
  <c r="Q925" i="1"/>
  <c r="R925" i="1"/>
  <c r="S925" i="1"/>
  <c r="P963" i="1"/>
  <c r="Q963" i="1"/>
  <c r="R963" i="1"/>
  <c r="S963" i="1"/>
  <c r="P8" i="1"/>
  <c r="Q8" i="1"/>
  <c r="R8" i="1"/>
  <c r="S8" i="1"/>
  <c r="P263" i="1"/>
  <c r="Q263" i="1"/>
  <c r="R263" i="1"/>
  <c r="S263" i="1"/>
  <c r="P669" i="1"/>
  <c r="Q669" i="1"/>
  <c r="R669" i="1"/>
  <c r="S669" i="1"/>
  <c r="P1659" i="1"/>
  <c r="Q1659" i="1"/>
  <c r="R1659" i="1"/>
  <c r="S1659" i="1"/>
  <c r="P541" i="1"/>
  <c r="Q541" i="1"/>
  <c r="R541" i="1"/>
  <c r="S541" i="1"/>
  <c r="P246" i="1"/>
  <c r="Q246" i="1"/>
  <c r="R246" i="1"/>
  <c r="S246" i="1"/>
  <c r="P829" i="1"/>
  <c r="Q829" i="1"/>
  <c r="R829" i="1"/>
  <c r="S829" i="1"/>
  <c r="P419" i="1"/>
  <c r="Q419" i="1"/>
  <c r="R419" i="1"/>
  <c r="S419" i="1"/>
  <c r="P1197" i="1"/>
  <c r="Q1197" i="1"/>
  <c r="R1197" i="1"/>
  <c r="S1197" i="1"/>
  <c r="P1569" i="1"/>
  <c r="Q1569" i="1"/>
  <c r="R1569" i="1"/>
  <c r="S1569" i="1"/>
  <c r="P1542" i="1"/>
  <c r="Q1542" i="1"/>
  <c r="R1542" i="1"/>
  <c r="S1542" i="1"/>
  <c r="P923" i="1"/>
  <c r="Q923" i="1"/>
  <c r="R923" i="1"/>
  <c r="S923" i="1"/>
  <c r="P1791" i="1"/>
  <c r="Q1791" i="1"/>
  <c r="R1791" i="1"/>
  <c r="S1791" i="1"/>
  <c r="P1077" i="1"/>
  <c r="Q1077" i="1"/>
  <c r="R1077" i="1"/>
  <c r="S1077" i="1"/>
  <c r="P286" i="1"/>
  <c r="Q286" i="1"/>
  <c r="R286" i="1"/>
  <c r="S286" i="1"/>
  <c r="P120" i="1"/>
  <c r="Q120" i="1"/>
  <c r="R120" i="1"/>
  <c r="S120" i="1"/>
  <c r="P1346" i="1"/>
  <c r="Q1346" i="1"/>
  <c r="R1346" i="1"/>
  <c r="S1346" i="1"/>
  <c r="P736" i="1"/>
  <c r="Q736" i="1"/>
  <c r="R736" i="1"/>
  <c r="S736" i="1"/>
  <c r="P141" i="1"/>
  <c r="Q141" i="1"/>
  <c r="R141" i="1"/>
  <c r="S141" i="1"/>
  <c r="P1573" i="1"/>
  <c r="Q1573" i="1"/>
  <c r="R1573" i="1"/>
  <c r="S1573" i="1"/>
  <c r="P1496" i="1"/>
  <c r="Q1496" i="1"/>
  <c r="R1496" i="1"/>
  <c r="S1496" i="1"/>
  <c r="P1753" i="1"/>
  <c r="Q1753" i="1"/>
  <c r="R1753" i="1"/>
  <c r="S1753" i="1"/>
  <c r="P1357" i="1"/>
  <c r="Q1357" i="1"/>
  <c r="R1357" i="1"/>
  <c r="S1357" i="1"/>
  <c r="P667" i="1"/>
  <c r="Q667" i="1"/>
  <c r="R667" i="1"/>
  <c r="S667" i="1"/>
  <c r="P1079" i="1"/>
  <c r="Q1079" i="1"/>
  <c r="R1079" i="1"/>
  <c r="S1079" i="1"/>
  <c r="P769" i="1"/>
  <c r="Q769" i="1"/>
  <c r="R769" i="1"/>
  <c r="S769" i="1"/>
  <c r="P610" i="1"/>
  <c r="Q610" i="1"/>
  <c r="R610" i="1"/>
  <c r="S610" i="1"/>
  <c r="P1406" i="1"/>
  <c r="Q1406" i="1"/>
  <c r="R1406" i="1"/>
  <c r="S1406" i="1"/>
  <c r="P19" i="1"/>
  <c r="Q19" i="1"/>
  <c r="R19" i="1"/>
  <c r="S19" i="1"/>
  <c r="P819" i="1"/>
  <c r="Q819" i="1"/>
  <c r="R819" i="1"/>
  <c r="S819" i="1"/>
  <c r="P1013" i="1"/>
  <c r="Q1013" i="1"/>
  <c r="R1013" i="1"/>
  <c r="S1013" i="1"/>
  <c r="P532" i="1"/>
  <c r="Q532" i="1"/>
  <c r="R532" i="1"/>
  <c r="S532" i="1"/>
  <c r="P562" i="1"/>
  <c r="Q562" i="1"/>
  <c r="R562" i="1"/>
  <c r="S562" i="1"/>
  <c r="P855" i="1"/>
  <c r="Q855" i="1"/>
  <c r="R855" i="1"/>
  <c r="S855" i="1"/>
  <c r="P905" i="1"/>
  <c r="Q905" i="1"/>
  <c r="R905" i="1"/>
  <c r="S905" i="1"/>
  <c r="P613" i="1"/>
  <c r="Q613" i="1"/>
  <c r="R613" i="1"/>
  <c r="S613" i="1"/>
  <c r="P583" i="1"/>
  <c r="Q583" i="1"/>
  <c r="R583" i="1"/>
  <c r="S583" i="1"/>
  <c r="P355" i="1"/>
  <c r="Q355" i="1"/>
  <c r="R355" i="1"/>
  <c r="S355" i="1"/>
  <c r="P159" i="1"/>
  <c r="Q159" i="1"/>
  <c r="R159" i="1"/>
  <c r="S159" i="1"/>
  <c r="P1251" i="1"/>
  <c r="Q1251" i="1"/>
  <c r="R1251" i="1"/>
  <c r="S1251" i="1"/>
  <c r="P1553" i="1"/>
  <c r="Q1553" i="1"/>
  <c r="R1553" i="1"/>
  <c r="S1553" i="1"/>
  <c r="P1288" i="1"/>
  <c r="Q1288" i="1"/>
  <c r="R1288" i="1"/>
  <c r="S1288" i="1"/>
  <c r="P976" i="1"/>
  <c r="Q976" i="1"/>
  <c r="R976" i="1"/>
  <c r="S976" i="1"/>
  <c r="P1636" i="1"/>
  <c r="Q1636" i="1"/>
  <c r="R1636" i="1"/>
  <c r="S1636" i="1"/>
  <c r="P224" i="1"/>
  <c r="Q224" i="1"/>
  <c r="R224" i="1"/>
  <c r="S224" i="1"/>
  <c r="P1511" i="1"/>
  <c r="Q1511" i="1"/>
  <c r="R1511" i="1"/>
  <c r="S1511" i="1"/>
  <c r="P555" i="1"/>
  <c r="Q555" i="1"/>
  <c r="R555" i="1"/>
  <c r="S555" i="1"/>
  <c r="P72" i="1"/>
  <c r="Q72" i="1"/>
  <c r="R72" i="1"/>
  <c r="S72" i="1"/>
  <c r="P1331" i="1"/>
  <c r="Q1331" i="1"/>
  <c r="R1331" i="1"/>
  <c r="S1331" i="1"/>
  <c r="P1344" i="1"/>
  <c r="Q1344" i="1"/>
  <c r="R1344" i="1"/>
  <c r="S1344" i="1"/>
  <c r="P428" i="1"/>
  <c r="Q428" i="1"/>
  <c r="R428" i="1"/>
  <c r="S428" i="1"/>
  <c r="P1105" i="1"/>
  <c r="Q1105" i="1"/>
  <c r="R1105" i="1"/>
  <c r="S1105" i="1"/>
  <c r="P743" i="1"/>
  <c r="Q743" i="1"/>
  <c r="R743" i="1"/>
  <c r="S743" i="1"/>
  <c r="P790" i="1"/>
  <c r="Q790" i="1"/>
  <c r="R790" i="1"/>
  <c r="S790" i="1"/>
  <c r="P861" i="1"/>
  <c r="Q861" i="1"/>
  <c r="R861" i="1"/>
  <c r="S861" i="1"/>
  <c r="P473" i="1"/>
  <c r="Q473" i="1"/>
  <c r="R473" i="1"/>
  <c r="S473" i="1"/>
  <c r="P446" i="1"/>
  <c r="Q446" i="1"/>
  <c r="R446" i="1"/>
  <c r="S446" i="1"/>
  <c r="P1098" i="1"/>
  <c r="Q1098" i="1"/>
  <c r="R1098" i="1"/>
  <c r="S1098" i="1"/>
  <c r="P537" i="1"/>
  <c r="Q537" i="1"/>
  <c r="R537" i="1"/>
  <c r="S537" i="1"/>
  <c r="P1278" i="1"/>
  <c r="Q1278" i="1"/>
  <c r="R1278" i="1"/>
  <c r="S1278" i="1"/>
  <c r="P1158" i="1"/>
  <c r="Q1158" i="1"/>
  <c r="R1158" i="1"/>
  <c r="S1158" i="1"/>
  <c r="P1132" i="1"/>
  <c r="Q1132" i="1"/>
  <c r="R1132" i="1"/>
  <c r="S1132" i="1"/>
  <c r="P37" i="1"/>
  <c r="Q37" i="1"/>
  <c r="R37" i="1"/>
  <c r="S37" i="1"/>
  <c r="P140" i="1"/>
  <c r="Q140" i="1"/>
  <c r="R140" i="1"/>
  <c r="S140" i="1"/>
  <c r="P1058" i="1"/>
  <c r="Q1058" i="1"/>
  <c r="R1058" i="1"/>
  <c r="S1058" i="1"/>
  <c r="P621" i="1"/>
  <c r="Q621" i="1"/>
  <c r="R621" i="1"/>
  <c r="S621" i="1"/>
  <c r="P143" i="1"/>
  <c r="Q143" i="1"/>
  <c r="R143" i="1"/>
  <c r="S143" i="1"/>
  <c r="P1049" i="1"/>
  <c r="Q1049" i="1"/>
  <c r="R1049" i="1"/>
  <c r="S1049" i="1"/>
  <c r="P674" i="1"/>
  <c r="Q674" i="1"/>
  <c r="R674" i="1"/>
  <c r="S674" i="1"/>
  <c r="P1516" i="1"/>
  <c r="Q1516" i="1"/>
  <c r="R1516" i="1"/>
  <c r="S1516" i="1"/>
  <c r="P1459" i="1"/>
  <c r="Q1459" i="1"/>
  <c r="R1459" i="1"/>
  <c r="S1459" i="1"/>
  <c r="P492" i="1"/>
  <c r="Q492" i="1"/>
  <c r="R492" i="1"/>
  <c r="S492" i="1"/>
  <c r="P1307" i="1"/>
  <c r="Q1307" i="1"/>
  <c r="R1307" i="1"/>
  <c r="S1307" i="1"/>
  <c r="P839" i="1"/>
  <c r="Q839" i="1"/>
  <c r="R839" i="1"/>
  <c r="S839" i="1"/>
  <c r="P864" i="1"/>
  <c r="Q864" i="1"/>
  <c r="R864" i="1"/>
  <c r="S864" i="1"/>
  <c r="P1745" i="1"/>
  <c r="Q1745" i="1"/>
  <c r="R1745" i="1"/>
  <c r="S1745" i="1"/>
  <c r="P973" i="1"/>
  <c r="Q973" i="1"/>
  <c r="R973" i="1"/>
  <c r="S973" i="1"/>
  <c r="P481" i="1"/>
  <c r="Q481" i="1"/>
  <c r="R481" i="1"/>
  <c r="S481" i="1"/>
  <c r="P872" i="1"/>
  <c r="Q872" i="1"/>
  <c r="R872" i="1"/>
  <c r="S872" i="1"/>
  <c r="P266" i="1"/>
  <c r="Q266" i="1"/>
  <c r="R266" i="1"/>
  <c r="S266" i="1"/>
  <c r="P1667" i="1"/>
  <c r="Q1667" i="1"/>
  <c r="R1667" i="1"/>
  <c r="S1667" i="1"/>
  <c r="P680" i="1"/>
  <c r="Q680" i="1"/>
  <c r="R680" i="1"/>
  <c r="S680" i="1"/>
  <c r="P1373" i="1"/>
  <c r="Q1373" i="1"/>
  <c r="R1373" i="1"/>
  <c r="S1373" i="1"/>
  <c r="P1347" i="1"/>
  <c r="Q1347" i="1"/>
  <c r="R1347" i="1"/>
  <c r="S1347" i="1"/>
  <c r="P221" i="1"/>
  <c r="Q221" i="1"/>
  <c r="R221" i="1"/>
  <c r="S221" i="1"/>
  <c r="P1554" i="1"/>
  <c r="Q1554" i="1"/>
  <c r="R1554" i="1"/>
  <c r="S1554" i="1"/>
  <c r="P945" i="1"/>
  <c r="Q945" i="1"/>
  <c r="R945" i="1"/>
  <c r="S945" i="1"/>
  <c r="P1154" i="1"/>
  <c r="Q1154" i="1"/>
  <c r="R1154" i="1"/>
  <c r="S1154" i="1"/>
  <c r="P1207" i="1"/>
  <c r="Q1207" i="1"/>
  <c r="R1207" i="1"/>
  <c r="S1207" i="1"/>
  <c r="P931" i="1"/>
  <c r="Q931" i="1"/>
  <c r="R931" i="1"/>
  <c r="S931" i="1"/>
  <c r="P1274" i="1"/>
  <c r="Q1274" i="1"/>
  <c r="R1274" i="1"/>
  <c r="S1274" i="1"/>
  <c r="P372" i="1"/>
  <c r="Q372" i="1"/>
  <c r="R372" i="1"/>
  <c r="S372" i="1"/>
  <c r="P1751" i="1"/>
  <c r="Q1751" i="1"/>
  <c r="R1751" i="1"/>
  <c r="S1751" i="1"/>
  <c r="P870" i="1"/>
  <c r="Q870" i="1"/>
  <c r="R870" i="1"/>
  <c r="S870" i="1"/>
  <c r="P1684" i="1"/>
  <c r="Q1684" i="1"/>
  <c r="R1684" i="1"/>
  <c r="S1684" i="1"/>
  <c r="P1160" i="1"/>
  <c r="Q1160" i="1"/>
  <c r="R1160" i="1"/>
  <c r="S1160" i="1"/>
  <c r="P1405" i="1"/>
  <c r="Q1405" i="1"/>
  <c r="R1405" i="1"/>
  <c r="S1405" i="1"/>
  <c r="P954" i="1"/>
  <c r="Q954" i="1"/>
  <c r="R954" i="1"/>
  <c r="S954" i="1"/>
  <c r="P1728" i="1"/>
  <c r="Q1728" i="1"/>
  <c r="R1728" i="1"/>
  <c r="S1728" i="1"/>
  <c r="P370" i="1"/>
  <c r="Q370" i="1"/>
  <c r="R370" i="1"/>
  <c r="S370" i="1"/>
  <c r="P1122" i="1"/>
  <c r="Q1122" i="1"/>
  <c r="R1122" i="1"/>
  <c r="S1122" i="1"/>
  <c r="P467" i="1"/>
  <c r="Q467" i="1"/>
  <c r="R467" i="1"/>
  <c r="S467" i="1"/>
  <c r="P1219" i="1"/>
  <c r="Q1219" i="1"/>
  <c r="R1219" i="1"/>
  <c r="S1219" i="1"/>
  <c r="P256" i="1"/>
  <c r="Q256" i="1"/>
  <c r="R256" i="1"/>
  <c r="S256" i="1"/>
  <c r="P86" i="1"/>
  <c r="Q86" i="1"/>
  <c r="R86" i="1"/>
  <c r="S86" i="1"/>
  <c r="P1233" i="1"/>
  <c r="Q1233" i="1"/>
  <c r="R1233" i="1"/>
  <c r="S1233" i="1"/>
  <c r="P1546" i="1"/>
  <c r="Q1546" i="1"/>
  <c r="R1546" i="1"/>
  <c r="S1546" i="1"/>
  <c r="P814" i="1"/>
  <c r="Q814" i="1"/>
  <c r="R814" i="1"/>
  <c r="S814" i="1"/>
  <c r="P1792" i="1"/>
  <c r="Q1792" i="1"/>
  <c r="R1792" i="1"/>
  <c r="S1792" i="1"/>
  <c r="P657" i="1"/>
  <c r="Q657" i="1"/>
  <c r="R657" i="1"/>
  <c r="S657" i="1"/>
  <c r="P666" i="1"/>
  <c r="Q666" i="1"/>
  <c r="R666" i="1"/>
  <c r="S666" i="1"/>
  <c r="P841" i="1"/>
  <c r="Q841" i="1"/>
  <c r="R841" i="1"/>
  <c r="S841" i="1"/>
  <c r="P222" i="1"/>
  <c r="Q222" i="1"/>
  <c r="R222" i="1"/>
  <c r="S222" i="1"/>
  <c r="P31" i="1"/>
  <c r="Q31" i="1"/>
  <c r="R31" i="1"/>
  <c r="S31" i="1"/>
  <c r="P1644" i="1"/>
  <c r="Q1644" i="1"/>
  <c r="R1644" i="1"/>
  <c r="S1644" i="1"/>
  <c r="P324" i="1"/>
  <c r="Q324" i="1"/>
  <c r="R324" i="1"/>
  <c r="S324" i="1"/>
  <c r="P836" i="1"/>
  <c r="Q836" i="1"/>
  <c r="R836" i="1"/>
  <c r="S836" i="1"/>
  <c r="P956" i="1"/>
  <c r="Q956" i="1"/>
  <c r="R956" i="1"/>
  <c r="S956" i="1"/>
  <c r="P1708" i="1"/>
  <c r="Q1708" i="1"/>
  <c r="R1708" i="1"/>
  <c r="S1708" i="1"/>
  <c r="P265" i="1"/>
  <c r="Q265" i="1"/>
  <c r="R265" i="1"/>
  <c r="S265" i="1"/>
  <c r="P363" i="1"/>
  <c r="Q363" i="1"/>
  <c r="R363" i="1"/>
  <c r="S363" i="1"/>
  <c r="P673" i="1"/>
  <c r="Q673" i="1"/>
  <c r="R673" i="1"/>
  <c r="S673" i="1"/>
  <c r="P186" i="1"/>
  <c r="Q186" i="1"/>
  <c r="R186" i="1"/>
  <c r="S186" i="1"/>
  <c r="P1608" i="1"/>
  <c r="Q1608" i="1"/>
  <c r="R1608" i="1"/>
  <c r="S1608" i="1"/>
  <c r="P177" i="1"/>
  <c r="Q177" i="1"/>
  <c r="R177" i="1"/>
  <c r="S177" i="1"/>
  <c r="P329" i="1"/>
  <c r="Q329" i="1"/>
  <c r="R329" i="1"/>
  <c r="S329" i="1"/>
  <c r="P382" i="1"/>
  <c r="Q382" i="1"/>
  <c r="R382" i="1"/>
  <c r="S382" i="1"/>
  <c r="P318" i="1"/>
  <c r="Q318" i="1"/>
  <c r="R318" i="1"/>
  <c r="S318" i="1"/>
  <c r="P301" i="1"/>
  <c r="Q301" i="1"/>
  <c r="R301" i="1"/>
  <c r="S301" i="1"/>
  <c r="P1238" i="1"/>
  <c r="Q1238" i="1"/>
  <c r="R1238" i="1"/>
  <c r="S1238" i="1"/>
  <c r="P250" i="1"/>
  <c r="Q250" i="1"/>
  <c r="R250" i="1"/>
  <c r="S250" i="1"/>
  <c r="P1431" i="1"/>
  <c r="Q1431" i="1"/>
  <c r="R1431" i="1"/>
  <c r="S1431" i="1"/>
  <c r="P173" i="1"/>
  <c r="Q173" i="1"/>
  <c r="R173" i="1"/>
  <c r="S173" i="1"/>
  <c r="P1615" i="1"/>
  <c r="Q1615" i="1"/>
  <c r="R1615" i="1"/>
  <c r="S1615" i="1"/>
  <c r="P1679" i="1"/>
  <c r="Q1679" i="1"/>
  <c r="R1679" i="1"/>
  <c r="S1679" i="1"/>
  <c r="P796" i="1"/>
  <c r="Q796" i="1"/>
  <c r="R796" i="1"/>
  <c r="S796" i="1"/>
  <c r="P414" i="1"/>
  <c r="Q414" i="1"/>
  <c r="R414" i="1"/>
  <c r="S414" i="1"/>
  <c r="P586" i="1"/>
  <c r="Q586" i="1"/>
  <c r="R586" i="1"/>
  <c r="S586" i="1"/>
  <c r="P882" i="1"/>
  <c r="Q882" i="1"/>
  <c r="R882" i="1"/>
  <c r="S882" i="1"/>
  <c r="P182" i="1"/>
  <c r="Q182" i="1"/>
  <c r="R182" i="1"/>
  <c r="S182" i="1"/>
  <c r="P920" i="1"/>
  <c r="Q920" i="1"/>
  <c r="R920" i="1"/>
  <c r="S920" i="1"/>
  <c r="P1413" i="1"/>
  <c r="Q1413" i="1"/>
  <c r="R1413" i="1"/>
  <c r="S1413" i="1"/>
  <c r="P35" i="1"/>
  <c r="Q35" i="1"/>
  <c r="R35" i="1"/>
  <c r="S35" i="1"/>
  <c r="P1045" i="1"/>
  <c r="Q1045" i="1"/>
  <c r="R1045" i="1"/>
  <c r="S1045" i="1"/>
  <c r="P1254" i="1"/>
  <c r="Q1254" i="1"/>
  <c r="R1254" i="1"/>
  <c r="S1254" i="1"/>
  <c r="P152" i="1"/>
  <c r="Q152" i="1"/>
  <c r="R152" i="1"/>
  <c r="S152" i="1"/>
  <c r="P311" i="1"/>
  <c r="Q311" i="1"/>
  <c r="R311" i="1"/>
  <c r="S311" i="1"/>
  <c r="P1697" i="1"/>
  <c r="Q1697" i="1"/>
  <c r="R1697" i="1"/>
  <c r="S1697" i="1"/>
  <c r="P249" i="1"/>
  <c r="Q249" i="1"/>
  <c r="R249" i="1"/>
  <c r="S249" i="1"/>
  <c r="P1269" i="1"/>
  <c r="Q1269" i="1"/>
  <c r="R1269" i="1"/>
  <c r="S1269" i="1"/>
  <c r="P908" i="1"/>
  <c r="Q908" i="1"/>
  <c r="R908" i="1"/>
  <c r="S908" i="1"/>
  <c r="P820" i="1"/>
  <c r="Q820" i="1"/>
  <c r="R820" i="1"/>
  <c r="S820" i="1"/>
  <c r="P579" i="1"/>
  <c r="Q579" i="1"/>
  <c r="R579" i="1"/>
  <c r="S579" i="1"/>
  <c r="P788" i="1"/>
  <c r="Q788" i="1"/>
  <c r="R788" i="1"/>
  <c r="S788" i="1"/>
  <c r="P276" i="1"/>
  <c r="Q276" i="1"/>
  <c r="R276" i="1"/>
  <c r="S276" i="1"/>
  <c r="P990" i="1"/>
  <c r="Q990" i="1"/>
  <c r="R990" i="1"/>
  <c r="S990" i="1"/>
  <c r="P51" i="1"/>
  <c r="Q51" i="1"/>
  <c r="R51" i="1"/>
  <c r="S51" i="1"/>
  <c r="P686" i="1"/>
  <c r="Q686" i="1"/>
  <c r="R686" i="1"/>
  <c r="S686" i="1"/>
  <c r="P559" i="1"/>
  <c r="Q559" i="1"/>
  <c r="R559" i="1"/>
  <c r="S559" i="1"/>
  <c r="P731" i="1"/>
  <c r="Q731" i="1"/>
  <c r="R731" i="1"/>
  <c r="S731" i="1"/>
  <c r="P516" i="1"/>
  <c r="Q516" i="1"/>
  <c r="R516" i="1"/>
  <c r="S516" i="1"/>
  <c r="P1156" i="1"/>
  <c r="Q1156" i="1"/>
  <c r="R1156" i="1"/>
  <c r="S1156" i="1"/>
  <c r="P983" i="1"/>
  <c r="Q983" i="1"/>
  <c r="R983" i="1"/>
  <c r="S983" i="1"/>
  <c r="P1668" i="1"/>
  <c r="Q1668" i="1"/>
  <c r="R1668" i="1"/>
  <c r="S1668" i="1"/>
  <c r="P637" i="1"/>
  <c r="Q637" i="1"/>
  <c r="R637" i="1"/>
  <c r="S637" i="1"/>
  <c r="P331" i="1"/>
  <c r="Q331" i="1"/>
  <c r="R331" i="1"/>
  <c r="S331" i="1"/>
  <c r="P1281" i="1"/>
  <c r="Q1281" i="1"/>
  <c r="R1281" i="1"/>
  <c r="S1281" i="1"/>
  <c r="P135" i="1"/>
  <c r="Q135" i="1"/>
  <c r="R135" i="1"/>
  <c r="S135" i="1"/>
  <c r="P1129" i="1"/>
  <c r="Q1129" i="1"/>
  <c r="R1129" i="1"/>
  <c r="S1129" i="1"/>
  <c r="P1767" i="1"/>
  <c r="Q1767" i="1"/>
  <c r="R1767" i="1"/>
  <c r="S1767" i="1"/>
  <c r="P1263" i="1"/>
  <c r="Q1263" i="1"/>
  <c r="R1263" i="1"/>
  <c r="S1263" i="1"/>
  <c r="P91" i="1"/>
  <c r="Q91" i="1"/>
  <c r="R91" i="1"/>
  <c r="S91" i="1"/>
  <c r="P453" i="1"/>
  <c r="Q453" i="1"/>
  <c r="R453" i="1"/>
  <c r="S453" i="1"/>
  <c r="P199" i="1"/>
  <c r="Q199" i="1"/>
  <c r="R199" i="1"/>
  <c r="S199" i="1"/>
  <c r="P683" i="1"/>
  <c r="Q683" i="1"/>
  <c r="R683" i="1"/>
  <c r="S683" i="1"/>
  <c r="P52" i="1"/>
  <c r="Q52" i="1"/>
  <c r="R52" i="1"/>
  <c r="S52" i="1"/>
  <c r="P79" i="1"/>
  <c r="Q79" i="1"/>
  <c r="R79" i="1"/>
  <c r="S79" i="1"/>
  <c r="P986" i="1"/>
  <c r="Q986" i="1"/>
  <c r="R986" i="1"/>
  <c r="S986" i="1"/>
  <c r="P253" i="1"/>
  <c r="Q253" i="1"/>
  <c r="R253" i="1"/>
  <c r="S253" i="1"/>
  <c r="P694" i="1"/>
  <c r="Q694" i="1"/>
  <c r="R694" i="1"/>
  <c r="S694" i="1"/>
  <c r="P737" i="1"/>
  <c r="Q737" i="1"/>
  <c r="R737" i="1"/>
  <c r="S737" i="1"/>
  <c r="P28" i="1"/>
  <c r="Q28" i="1"/>
  <c r="R28" i="1"/>
  <c r="S28" i="1"/>
  <c r="P460" i="1"/>
  <c r="Q460" i="1"/>
  <c r="R460" i="1"/>
  <c r="S460" i="1"/>
  <c r="P600" i="1"/>
  <c r="Q600" i="1"/>
  <c r="R600" i="1"/>
  <c r="S600" i="1"/>
  <c r="P1571" i="1"/>
  <c r="Q1571" i="1"/>
  <c r="R1571" i="1"/>
  <c r="S1571" i="1"/>
  <c r="P764" i="1"/>
  <c r="Q764" i="1"/>
  <c r="R764" i="1"/>
  <c r="S764" i="1"/>
  <c r="P636" i="1"/>
  <c r="Q636" i="1"/>
  <c r="R636" i="1"/>
  <c r="S636" i="1"/>
  <c r="P1325" i="1"/>
  <c r="Q1325" i="1"/>
  <c r="R1325" i="1"/>
  <c r="S1325" i="1"/>
  <c r="P1724" i="1"/>
  <c r="Q1724" i="1"/>
  <c r="R1724" i="1"/>
  <c r="S1724" i="1"/>
  <c r="P6" i="1"/>
  <c r="Q6" i="1"/>
  <c r="R6" i="1"/>
  <c r="S6" i="1"/>
  <c r="P1471" i="1"/>
  <c r="Q1471" i="1"/>
  <c r="R1471" i="1"/>
  <c r="S1471" i="1"/>
  <c r="P1514" i="1"/>
  <c r="Q1514" i="1"/>
  <c r="R1514" i="1"/>
  <c r="S1514" i="1"/>
  <c r="P287" i="1"/>
  <c r="Q287" i="1"/>
  <c r="R287" i="1"/>
  <c r="S287" i="1"/>
  <c r="P803" i="1"/>
  <c r="Q803" i="1"/>
  <c r="R803" i="1"/>
  <c r="S803" i="1"/>
  <c r="P259" i="1"/>
  <c r="Q259" i="1"/>
  <c r="R259" i="1"/>
  <c r="S259" i="1"/>
  <c r="P1333" i="1"/>
  <c r="Q1333" i="1"/>
  <c r="R1333" i="1"/>
  <c r="S1333" i="1"/>
  <c r="P712" i="1"/>
  <c r="Q712" i="1"/>
  <c r="R712" i="1"/>
  <c r="S712" i="1"/>
  <c r="P896" i="1"/>
  <c r="Q896" i="1"/>
  <c r="R896" i="1"/>
  <c r="S896" i="1"/>
  <c r="P1055" i="1"/>
  <c r="Q1055" i="1"/>
  <c r="R1055" i="1"/>
  <c r="S1055" i="1"/>
  <c r="P280" i="1"/>
  <c r="Q280" i="1"/>
  <c r="R280" i="1"/>
  <c r="S280" i="1"/>
  <c r="P1024" i="1"/>
  <c r="Q1024" i="1"/>
  <c r="R1024" i="1"/>
  <c r="S1024" i="1"/>
  <c r="P1493" i="1"/>
  <c r="Q1493" i="1"/>
  <c r="R1493" i="1"/>
  <c r="S1493" i="1"/>
  <c r="P1112" i="1"/>
  <c r="Q1112" i="1"/>
  <c r="R1112" i="1"/>
  <c r="S1112" i="1"/>
  <c r="P411" i="1"/>
  <c r="Q411" i="1"/>
  <c r="R411" i="1"/>
  <c r="S411" i="1"/>
  <c r="P354" i="1"/>
  <c r="Q354" i="1"/>
  <c r="R354" i="1"/>
  <c r="S354" i="1"/>
  <c r="P909" i="1"/>
  <c r="Q909" i="1"/>
  <c r="R909" i="1"/>
  <c r="S909" i="1"/>
  <c r="P582" i="1"/>
  <c r="Q582" i="1"/>
  <c r="R582" i="1"/>
  <c r="S582" i="1"/>
  <c r="P775" i="1"/>
  <c r="Q775" i="1"/>
  <c r="R775" i="1"/>
  <c r="S775" i="1"/>
  <c r="P38" i="1"/>
  <c r="Q38" i="1"/>
  <c r="R38" i="1"/>
  <c r="S38" i="1"/>
  <c r="P1613" i="1"/>
  <c r="Q1613" i="1"/>
  <c r="R1613" i="1"/>
  <c r="S1613" i="1"/>
  <c r="P1116" i="1"/>
  <c r="Q1116" i="1"/>
  <c r="R1116" i="1"/>
  <c r="S1116" i="1"/>
  <c r="P247" i="1"/>
  <c r="Q247" i="1"/>
  <c r="R247" i="1"/>
  <c r="S247" i="1"/>
  <c r="P434" i="1"/>
  <c r="Q434" i="1"/>
  <c r="R434" i="1"/>
  <c r="S434" i="1"/>
  <c r="P635" i="1"/>
  <c r="Q635" i="1"/>
  <c r="R635" i="1"/>
  <c r="S635" i="1"/>
  <c r="P530" i="1"/>
  <c r="Q530" i="1"/>
  <c r="R530" i="1"/>
  <c r="S530" i="1"/>
  <c r="P1565" i="1"/>
  <c r="Q1565" i="1"/>
  <c r="R1565" i="1"/>
  <c r="S1565" i="1"/>
  <c r="P549" i="1"/>
  <c r="Q549" i="1"/>
  <c r="R549" i="1"/>
  <c r="S549" i="1"/>
  <c r="P1137" i="1"/>
  <c r="Q1137" i="1"/>
  <c r="R1137" i="1"/>
  <c r="S1137" i="1"/>
  <c r="P115" i="1"/>
  <c r="Q115" i="1"/>
  <c r="R115" i="1"/>
  <c r="S115" i="1"/>
  <c r="P794" i="1"/>
  <c r="Q794" i="1"/>
  <c r="R794" i="1"/>
  <c r="S794" i="1"/>
  <c r="P106" i="1"/>
  <c r="Q106" i="1"/>
  <c r="R106" i="1"/>
  <c r="S106" i="1"/>
  <c r="P122" i="1"/>
  <c r="Q122" i="1"/>
  <c r="R122" i="1"/>
  <c r="S122" i="1"/>
  <c r="P1260" i="1"/>
  <c r="Q1260" i="1"/>
  <c r="R1260" i="1"/>
  <c r="S1260" i="1"/>
  <c r="P651" i="1"/>
  <c r="Q651" i="1"/>
  <c r="R651" i="1"/>
  <c r="S651" i="1"/>
  <c r="P1628" i="1"/>
  <c r="Q1628" i="1"/>
  <c r="R1628" i="1"/>
  <c r="S1628" i="1"/>
  <c r="P397" i="1"/>
  <c r="Q397" i="1"/>
  <c r="R397" i="1"/>
  <c r="S397" i="1"/>
  <c r="P1042" i="1"/>
  <c r="Q1042" i="1"/>
  <c r="R1042" i="1"/>
  <c r="S1042" i="1"/>
  <c r="P869" i="1"/>
  <c r="Q869" i="1"/>
  <c r="R869" i="1"/>
  <c r="S869" i="1"/>
  <c r="P1398" i="1"/>
  <c r="Q1398" i="1"/>
  <c r="R1398" i="1"/>
  <c r="S1398" i="1"/>
  <c r="P58" i="1"/>
  <c r="Q58" i="1"/>
  <c r="R58" i="1"/>
  <c r="S58" i="1"/>
  <c r="P1067" i="1"/>
  <c r="Q1067" i="1"/>
  <c r="R1067" i="1"/>
  <c r="S1067" i="1"/>
  <c r="P415" i="1"/>
  <c r="Q415" i="1"/>
  <c r="R415" i="1"/>
  <c r="S415" i="1"/>
  <c r="P644" i="1"/>
  <c r="Q644" i="1"/>
  <c r="R644" i="1"/>
  <c r="S644" i="1"/>
  <c r="P648" i="1"/>
  <c r="Q648" i="1"/>
  <c r="R648" i="1"/>
  <c r="S648" i="1"/>
  <c r="P39" i="1"/>
  <c r="Q39" i="1"/>
  <c r="R39" i="1"/>
  <c r="S39" i="1"/>
  <c r="P390" i="1"/>
  <c r="Q390" i="1"/>
  <c r="R390" i="1"/>
  <c r="S390" i="1"/>
  <c r="P700" i="1"/>
  <c r="Q700" i="1"/>
  <c r="R700" i="1"/>
  <c r="S700" i="1"/>
  <c r="P1527" i="1"/>
  <c r="Q1527" i="1"/>
  <c r="R1527" i="1"/>
  <c r="S1527" i="1"/>
  <c r="P1387" i="1"/>
  <c r="Q1387" i="1"/>
  <c r="R1387" i="1"/>
  <c r="S1387" i="1"/>
  <c r="P1336" i="1"/>
  <c r="Q1336" i="1"/>
  <c r="R1336" i="1"/>
  <c r="S1336" i="1"/>
  <c r="P713" i="1"/>
  <c r="Q713" i="1"/>
  <c r="R713" i="1"/>
  <c r="S713" i="1"/>
  <c r="P193" i="1"/>
  <c r="Q193" i="1"/>
  <c r="R193" i="1"/>
  <c r="S193" i="1"/>
  <c r="P1748" i="1"/>
  <c r="Q1748" i="1"/>
  <c r="R1748" i="1"/>
  <c r="S1748" i="1"/>
  <c r="P1179" i="1"/>
  <c r="Q1179" i="1"/>
  <c r="R1179" i="1"/>
  <c r="S1179" i="1"/>
  <c r="P1100" i="1"/>
  <c r="Q1100" i="1"/>
  <c r="R1100" i="1"/>
  <c r="S1100" i="1"/>
  <c r="P1561" i="1"/>
  <c r="Q1561" i="1"/>
  <c r="R1561" i="1"/>
  <c r="S1561" i="1"/>
  <c r="P1047" i="1"/>
  <c r="Q1047" i="1"/>
  <c r="R1047" i="1"/>
  <c r="S1047" i="1"/>
  <c r="P906" i="1"/>
  <c r="Q906" i="1"/>
  <c r="R906" i="1"/>
  <c r="S906" i="1"/>
  <c r="P399" i="1"/>
  <c r="Q399" i="1"/>
  <c r="R399" i="1"/>
  <c r="S399" i="1"/>
  <c r="P430" i="1"/>
  <c r="Q430" i="1"/>
  <c r="R430" i="1"/>
  <c r="S430" i="1"/>
  <c r="P988" i="1"/>
  <c r="Q988" i="1"/>
  <c r="R988" i="1"/>
  <c r="S988" i="1"/>
  <c r="P114" i="1"/>
  <c r="Q114" i="1"/>
  <c r="R114" i="1"/>
  <c r="S114" i="1"/>
  <c r="P1007" i="1"/>
  <c r="Q1007" i="1"/>
  <c r="R1007" i="1"/>
  <c r="S1007" i="1"/>
  <c r="P1666" i="1"/>
  <c r="Q1666" i="1"/>
  <c r="R1666" i="1"/>
  <c r="S1666" i="1"/>
  <c r="P1376" i="1"/>
  <c r="Q1376" i="1"/>
  <c r="R1376" i="1"/>
  <c r="S1376" i="1"/>
  <c r="P260" i="1"/>
  <c r="Q260" i="1"/>
  <c r="R260" i="1"/>
  <c r="S260" i="1"/>
  <c r="P755" i="1"/>
  <c r="Q755" i="1"/>
  <c r="R755" i="1"/>
  <c r="S755" i="1"/>
  <c r="P1669" i="1"/>
  <c r="Q1669" i="1"/>
  <c r="R1669" i="1"/>
  <c r="S1669" i="1"/>
  <c r="P380" i="1"/>
  <c r="Q380" i="1"/>
  <c r="R380" i="1"/>
  <c r="S380" i="1"/>
  <c r="P948" i="1"/>
  <c r="Q948" i="1"/>
  <c r="R948" i="1"/>
  <c r="S948" i="1"/>
  <c r="P198" i="1"/>
  <c r="Q198" i="1"/>
  <c r="R198" i="1"/>
  <c r="S198" i="1"/>
  <c r="P1223" i="1"/>
  <c r="Q1223" i="1"/>
  <c r="R1223" i="1"/>
  <c r="S1223" i="1"/>
  <c r="P63" i="1"/>
  <c r="Q63" i="1"/>
  <c r="R63" i="1"/>
  <c r="S63" i="1"/>
  <c r="P1010" i="1"/>
  <c r="Q1010" i="1"/>
  <c r="R1010" i="1"/>
  <c r="S1010" i="1"/>
  <c r="P1631" i="1"/>
  <c r="Q1631" i="1"/>
  <c r="R1631" i="1"/>
  <c r="S1631" i="1"/>
  <c r="P1134" i="1"/>
  <c r="Q1134" i="1"/>
  <c r="R1134" i="1"/>
  <c r="S1134" i="1"/>
  <c r="P421" i="1"/>
  <c r="Q421" i="1"/>
  <c r="R421" i="1"/>
  <c r="S421" i="1"/>
  <c r="P437" i="1"/>
  <c r="Q437" i="1"/>
  <c r="R437" i="1"/>
  <c r="S437" i="1"/>
  <c r="P1092" i="1"/>
  <c r="Q1092" i="1"/>
  <c r="R1092" i="1"/>
  <c r="S1092" i="1"/>
  <c r="P194" i="1"/>
  <c r="Q194" i="1"/>
  <c r="R194" i="1"/>
  <c r="S194" i="1"/>
  <c r="P980" i="1"/>
  <c r="Q980" i="1"/>
  <c r="R980" i="1"/>
  <c r="S980" i="1"/>
  <c r="P484" i="1"/>
  <c r="Q484" i="1"/>
  <c r="R484" i="1"/>
  <c r="S484" i="1"/>
  <c r="P1443" i="1"/>
  <c r="Q1443" i="1"/>
  <c r="R1443" i="1"/>
  <c r="S1443" i="1"/>
  <c r="P1205" i="1"/>
  <c r="Q1205" i="1"/>
  <c r="R1205" i="1"/>
  <c r="S1205" i="1"/>
  <c r="P550" i="1"/>
  <c r="Q550" i="1"/>
  <c r="R550" i="1"/>
  <c r="S550" i="1"/>
  <c r="P245" i="1"/>
  <c r="Q245" i="1"/>
  <c r="R245" i="1"/>
  <c r="S245" i="1"/>
  <c r="P1217" i="1"/>
  <c r="Q1217" i="1"/>
  <c r="R1217" i="1"/>
  <c r="S1217" i="1"/>
  <c r="P10" i="1"/>
  <c r="Q10" i="1"/>
  <c r="R10" i="1"/>
  <c r="S10" i="1"/>
  <c r="P899" i="1"/>
  <c r="Q899" i="1"/>
  <c r="R899" i="1"/>
  <c r="S899" i="1"/>
  <c r="P735" i="1"/>
  <c r="Q735" i="1"/>
  <c r="R735" i="1"/>
  <c r="S735" i="1"/>
  <c r="P1741" i="1"/>
  <c r="Q1741" i="1"/>
  <c r="R1741" i="1"/>
  <c r="S1741" i="1"/>
  <c r="P867" i="1"/>
  <c r="Q867" i="1"/>
  <c r="R867" i="1"/>
  <c r="S867" i="1"/>
  <c r="P85" i="1"/>
  <c r="Q85" i="1"/>
  <c r="R85" i="1"/>
  <c r="S85" i="1"/>
  <c r="P558" i="1"/>
  <c r="Q558" i="1"/>
  <c r="R558" i="1"/>
  <c r="S558" i="1"/>
  <c r="P1265" i="1"/>
  <c r="Q1265" i="1"/>
  <c r="R1265" i="1"/>
  <c r="S1265" i="1"/>
  <c r="P812" i="1"/>
  <c r="Q812" i="1"/>
  <c r="R812" i="1"/>
  <c r="S812" i="1"/>
  <c r="P1044" i="1"/>
  <c r="Q1044" i="1"/>
  <c r="R1044" i="1"/>
  <c r="S1044" i="1"/>
  <c r="P67" i="1"/>
  <c r="Q67" i="1"/>
  <c r="R67" i="1"/>
  <c r="S67" i="1"/>
  <c r="P1727" i="1"/>
  <c r="Q1727" i="1"/>
  <c r="R1727" i="1"/>
  <c r="S1727" i="1"/>
  <c r="P895" i="1"/>
  <c r="Q895" i="1"/>
  <c r="R895" i="1"/>
  <c r="S895" i="1"/>
  <c r="P718" i="1"/>
  <c r="Q718" i="1"/>
  <c r="R718" i="1"/>
  <c r="S718" i="1"/>
  <c r="P364" i="1"/>
  <c r="Q364" i="1"/>
  <c r="R364" i="1"/>
  <c r="S364" i="1"/>
  <c r="P1181" i="1"/>
  <c r="Q1181" i="1"/>
  <c r="R1181" i="1"/>
  <c r="S1181" i="1"/>
  <c r="P536" i="1"/>
  <c r="Q536" i="1"/>
  <c r="R536" i="1"/>
  <c r="S536" i="1"/>
  <c r="P1020" i="1"/>
  <c r="Q1020" i="1"/>
  <c r="R1020" i="1"/>
  <c r="S1020" i="1"/>
  <c r="P1229" i="1"/>
  <c r="Q1229" i="1"/>
  <c r="R1229" i="1"/>
  <c r="S1229" i="1"/>
  <c r="P293" i="1"/>
  <c r="Q293" i="1"/>
  <c r="R293" i="1"/>
  <c r="S293" i="1"/>
  <c r="P1173" i="1"/>
  <c r="Q1173" i="1"/>
  <c r="R1173" i="1"/>
  <c r="S1173" i="1"/>
  <c r="P433" i="1"/>
  <c r="Q433" i="1"/>
  <c r="R433" i="1"/>
  <c r="S433" i="1"/>
  <c r="P1226" i="1"/>
  <c r="Q1226" i="1"/>
  <c r="R1226" i="1"/>
  <c r="S1226" i="1"/>
  <c r="P964" i="1"/>
  <c r="Q964" i="1"/>
  <c r="R964" i="1"/>
  <c r="S964" i="1"/>
  <c r="P237" i="1"/>
  <c r="Q237" i="1"/>
  <c r="R237" i="1"/>
  <c r="S237" i="1"/>
  <c r="P630" i="1"/>
  <c r="Q630" i="1"/>
  <c r="R630" i="1"/>
  <c r="S630" i="1"/>
  <c r="P307" i="1"/>
  <c r="Q307" i="1"/>
  <c r="R307" i="1"/>
  <c r="S307" i="1"/>
  <c r="P102" i="1"/>
  <c r="Q102" i="1"/>
  <c r="R102" i="1"/>
  <c r="S102" i="1"/>
  <c r="P1128" i="1"/>
  <c r="Q1128" i="1"/>
  <c r="R1128" i="1"/>
  <c r="S1128" i="1"/>
  <c r="P333" i="1"/>
  <c r="Q333" i="1"/>
  <c r="R333" i="1"/>
  <c r="S333" i="1"/>
  <c r="P1299" i="1"/>
  <c r="Q1299" i="1"/>
  <c r="R1299" i="1"/>
  <c r="S1299" i="1"/>
  <c r="P1690" i="1"/>
  <c r="Q1690" i="1"/>
  <c r="R1690" i="1"/>
  <c r="S1690" i="1"/>
  <c r="P190" i="1"/>
  <c r="Q190" i="1"/>
  <c r="R190" i="1"/>
  <c r="S190" i="1"/>
  <c r="P962" i="1"/>
  <c r="Q962" i="1"/>
  <c r="R962" i="1"/>
  <c r="S962" i="1"/>
  <c r="P831" i="1"/>
  <c r="Q831" i="1"/>
  <c r="R831" i="1"/>
  <c r="S831" i="1"/>
  <c r="P725" i="1"/>
  <c r="Q725" i="1"/>
  <c r="R725" i="1"/>
  <c r="S725" i="1"/>
  <c r="P1003" i="1"/>
  <c r="Q1003" i="1"/>
  <c r="R1003" i="1"/>
  <c r="S1003" i="1"/>
  <c r="P351" i="1"/>
  <c r="Q351" i="1"/>
  <c r="R351" i="1"/>
  <c r="S351" i="1"/>
  <c r="P1341" i="1"/>
  <c r="Q1341" i="1"/>
  <c r="R1341" i="1"/>
  <c r="S1341" i="1"/>
  <c r="P832" i="1"/>
  <c r="Q832" i="1"/>
  <c r="R832" i="1"/>
  <c r="S832" i="1"/>
  <c r="P64" i="1"/>
  <c r="Q64" i="1"/>
  <c r="R64" i="1"/>
  <c r="S64" i="1"/>
  <c r="P751" i="1"/>
  <c r="Q751" i="1"/>
  <c r="R751" i="1"/>
  <c r="S751" i="1"/>
  <c r="P966" i="1"/>
  <c r="Q966" i="1"/>
  <c r="R966" i="1"/>
  <c r="S966" i="1"/>
  <c r="P849" i="1"/>
  <c r="Q849" i="1"/>
  <c r="R849" i="1"/>
  <c r="S849" i="1"/>
  <c r="P1268" i="1"/>
  <c r="Q1268" i="1"/>
  <c r="R1268" i="1"/>
  <c r="S1268" i="1"/>
  <c r="P242" i="1"/>
  <c r="Q242" i="1"/>
  <c r="R242" i="1"/>
  <c r="S242" i="1"/>
  <c r="P243" i="1"/>
  <c r="Q243" i="1"/>
  <c r="R243" i="1"/>
  <c r="S243" i="1"/>
  <c r="P1461" i="1"/>
  <c r="Q1461" i="1"/>
  <c r="R1461" i="1"/>
  <c r="S1461" i="1"/>
  <c r="P924" i="1"/>
  <c r="Q924" i="1"/>
  <c r="R924" i="1"/>
  <c r="S924" i="1"/>
  <c r="P766" i="1"/>
  <c r="Q766" i="1"/>
  <c r="R766" i="1"/>
  <c r="S766" i="1"/>
  <c r="P1088" i="1"/>
  <c r="Q1088" i="1"/>
  <c r="R1088" i="1"/>
  <c r="S1088" i="1"/>
  <c r="P1386" i="1"/>
  <c r="Q1386" i="1"/>
  <c r="R1386" i="1"/>
  <c r="S1386" i="1"/>
  <c r="P195" i="1"/>
  <c r="Q195" i="1"/>
  <c r="R195" i="1"/>
  <c r="S195" i="1"/>
  <c r="P1025" i="1"/>
  <c r="Q1025" i="1"/>
  <c r="R1025" i="1"/>
  <c r="S1025" i="1"/>
  <c r="P16" i="1"/>
  <c r="Q16" i="1"/>
  <c r="R16" i="1"/>
  <c r="S16" i="1"/>
  <c r="P1037" i="1"/>
  <c r="Q1037" i="1"/>
  <c r="R1037" i="1"/>
  <c r="S1037" i="1"/>
  <c r="P1258" i="1"/>
  <c r="Q1258" i="1"/>
  <c r="R1258" i="1"/>
  <c r="S1258" i="1"/>
  <c r="P400" i="1"/>
  <c r="Q400" i="1"/>
  <c r="R400" i="1"/>
  <c r="S400" i="1"/>
  <c r="P856" i="1"/>
  <c r="Q856" i="1"/>
  <c r="R856" i="1"/>
  <c r="S856" i="1"/>
  <c r="P12" i="1"/>
  <c r="Q12" i="1"/>
  <c r="R12" i="1"/>
  <c r="S12" i="1"/>
  <c r="P1085" i="1"/>
  <c r="Q1085" i="1"/>
  <c r="R1085" i="1"/>
  <c r="S1085" i="1"/>
  <c r="P518" i="1"/>
  <c r="Q518" i="1"/>
  <c r="R518" i="1"/>
  <c r="S518" i="1"/>
  <c r="P540" i="1"/>
  <c r="Q540" i="1"/>
  <c r="R540" i="1"/>
  <c r="S540" i="1"/>
  <c r="P336" i="1"/>
  <c r="Q336" i="1"/>
  <c r="R336" i="1"/>
  <c r="S336" i="1"/>
  <c r="P1738" i="1"/>
  <c r="Q1738" i="1"/>
  <c r="R1738" i="1"/>
  <c r="S1738" i="1"/>
  <c r="P1015" i="1"/>
  <c r="Q1015" i="1"/>
  <c r="R1015" i="1"/>
  <c r="S1015" i="1"/>
  <c r="P887" i="1"/>
  <c r="Q887" i="1"/>
  <c r="R887" i="1"/>
  <c r="S887" i="1"/>
  <c r="P360" i="1"/>
  <c r="Q360" i="1"/>
  <c r="R360" i="1"/>
  <c r="S360" i="1"/>
  <c r="P1552" i="1"/>
  <c r="Q1552" i="1"/>
  <c r="R1552" i="1"/>
  <c r="S1552" i="1"/>
  <c r="P780" i="1"/>
  <c r="Q780" i="1"/>
  <c r="R780" i="1"/>
  <c r="S780" i="1"/>
  <c r="P264" i="1"/>
  <c r="Q264" i="1"/>
  <c r="R264" i="1"/>
  <c r="S264" i="1"/>
  <c r="P1022" i="1"/>
  <c r="Q1022" i="1"/>
  <c r="R1022" i="1"/>
  <c r="S1022" i="1"/>
  <c r="P248" i="1"/>
  <c r="Q248" i="1"/>
  <c r="R248" i="1"/>
  <c r="S248" i="1"/>
  <c r="P1353" i="1"/>
  <c r="Q1353" i="1"/>
  <c r="R1353" i="1"/>
  <c r="S1353" i="1"/>
  <c r="P285" i="1"/>
  <c r="Q285" i="1"/>
  <c r="R285" i="1"/>
  <c r="S285" i="1"/>
  <c r="P1148" i="1"/>
  <c r="Q1148" i="1"/>
  <c r="R1148" i="1"/>
  <c r="S1148" i="1"/>
  <c r="P1407" i="1"/>
  <c r="Q1407" i="1"/>
  <c r="R1407" i="1"/>
  <c r="S1407" i="1"/>
  <c r="P789" i="1"/>
  <c r="Q789" i="1"/>
  <c r="R789" i="1"/>
  <c r="S789" i="1"/>
  <c r="P144" i="1"/>
  <c r="Q144" i="1"/>
  <c r="R144" i="1"/>
  <c r="S144" i="1"/>
  <c r="P633" i="1"/>
  <c r="Q633" i="1"/>
  <c r="R633" i="1"/>
  <c r="S633" i="1"/>
  <c r="P378" i="1"/>
  <c r="Q378" i="1"/>
  <c r="R378" i="1"/>
  <c r="S378" i="1"/>
  <c r="P50" i="1"/>
  <c r="Q50" i="1"/>
  <c r="R50" i="1"/>
  <c r="S50" i="1"/>
  <c r="P604" i="1"/>
  <c r="Q604" i="1"/>
  <c r="R604" i="1"/>
  <c r="S604" i="1"/>
  <c r="P1127" i="1"/>
  <c r="Q1127" i="1"/>
  <c r="R1127" i="1"/>
  <c r="S1127" i="1"/>
  <c r="P1142" i="1"/>
  <c r="Q1142" i="1"/>
  <c r="R1142" i="1"/>
  <c r="S1142" i="1"/>
  <c r="P229" i="1"/>
  <c r="Q229" i="1"/>
  <c r="R229" i="1"/>
  <c r="S229" i="1"/>
  <c r="P1035" i="1"/>
  <c r="Q1035" i="1"/>
  <c r="R1035" i="1"/>
  <c r="S1035" i="1"/>
  <c r="P978" i="1"/>
  <c r="Q978" i="1"/>
  <c r="R978" i="1"/>
  <c r="S978" i="1"/>
  <c r="P1572" i="1"/>
  <c r="Q1572" i="1"/>
  <c r="R1572" i="1"/>
  <c r="S1572" i="1"/>
  <c r="P476" i="1"/>
  <c r="Q476" i="1"/>
  <c r="R476" i="1"/>
  <c r="S476" i="1"/>
  <c r="P1761" i="1"/>
  <c r="Q1761" i="1"/>
  <c r="R1761" i="1"/>
  <c r="S1761" i="1"/>
  <c r="P1064" i="1"/>
  <c r="Q1064" i="1"/>
  <c r="R1064" i="1"/>
  <c r="S1064" i="1"/>
  <c r="P663" i="1"/>
  <c r="Q663" i="1"/>
  <c r="R663" i="1"/>
  <c r="S663" i="1"/>
  <c r="P711" i="1"/>
  <c r="Q711" i="1"/>
  <c r="R711" i="1"/>
  <c r="S711" i="1"/>
  <c r="P1736" i="1"/>
  <c r="Q1736" i="1"/>
  <c r="R1736" i="1"/>
  <c r="S1736" i="1"/>
  <c r="P670" i="1"/>
  <c r="Q670" i="1"/>
  <c r="R670" i="1"/>
  <c r="S670" i="1"/>
  <c r="P1381" i="1"/>
  <c r="Q1381" i="1"/>
  <c r="R1381" i="1"/>
  <c r="S1381" i="1"/>
  <c r="P1495" i="1"/>
  <c r="Q1495" i="1"/>
  <c r="R1495" i="1"/>
  <c r="S1495" i="1"/>
  <c r="P999" i="1"/>
  <c r="Q999" i="1"/>
  <c r="R999" i="1"/>
  <c r="S999" i="1"/>
  <c r="P1050" i="1"/>
  <c r="Q1050" i="1"/>
  <c r="R1050" i="1"/>
  <c r="S1050" i="1"/>
  <c r="P1676" i="1"/>
  <c r="Q1676" i="1"/>
  <c r="R1676" i="1"/>
  <c r="S1676" i="1"/>
  <c r="P1316" i="1"/>
  <c r="Q1316" i="1"/>
  <c r="R1316" i="1"/>
  <c r="S1316" i="1"/>
  <c r="P1704" i="1"/>
  <c r="Q1704" i="1"/>
  <c r="R1704" i="1"/>
  <c r="S1704" i="1"/>
  <c r="P529" i="1"/>
  <c r="Q529" i="1"/>
  <c r="R529" i="1"/>
  <c r="S529" i="1"/>
  <c r="P1031" i="1"/>
  <c r="Q1031" i="1"/>
  <c r="R1031" i="1"/>
  <c r="S1031" i="1"/>
  <c r="P1231" i="1"/>
  <c r="Q1231" i="1"/>
  <c r="R1231" i="1"/>
  <c r="S1231" i="1"/>
  <c r="P1525" i="1"/>
  <c r="Q1525" i="1"/>
  <c r="R1525" i="1"/>
  <c r="S1525" i="1"/>
  <c r="P1113" i="1"/>
  <c r="Q1113" i="1"/>
  <c r="R1113" i="1"/>
  <c r="S1113" i="1"/>
  <c r="P1000" i="1"/>
  <c r="Q1000" i="1"/>
  <c r="R1000" i="1"/>
  <c r="S1000" i="1"/>
  <c r="P1392" i="1"/>
  <c r="Q1392" i="1"/>
  <c r="R1392" i="1"/>
  <c r="S1392" i="1"/>
  <c r="P1454" i="1"/>
  <c r="Q1454" i="1"/>
  <c r="R1454" i="1"/>
  <c r="S1454" i="1"/>
  <c r="P440" i="1"/>
  <c r="Q440" i="1"/>
  <c r="R440" i="1"/>
  <c r="S440" i="1"/>
  <c r="P1647" i="1"/>
  <c r="Q1647" i="1"/>
  <c r="R1647" i="1"/>
  <c r="S1647" i="1"/>
  <c r="P1509" i="1"/>
  <c r="Q1509" i="1"/>
  <c r="R1509" i="1"/>
  <c r="S1509" i="1"/>
  <c r="P270" i="1"/>
  <c r="Q270" i="1"/>
  <c r="R270" i="1"/>
  <c r="S270" i="1"/>
  <c r="P1070" i="1"/>
  <c r="Q1070" i="1"/>
  <c r="R1070" i="1"/>
  <c r="S1070" i="1"/>
  <c r="P593" i="1"/>
  <c r="Q593" i="1"/>
  <c r="R593" i="1"/>
  <c r="S593" i="1"/>
  <c r="P1428" i="1"/>
  <c r="Q1428" i="1"/>
  <c r="R1428" i="1"/>
  <c r="S1428" i="1"/>
  <c r="P763" i="1"/>
  <c r="Q763" i="1"/>
  <c r="R763" i="1"/>
  <c r="S763" i="1"/>
  <c r="P1136" i="1"/>
  <c r="Q1136" i="1"/>
  <c r="R1136" i="1"/>
  <c r="S1136" i="1"/>
  <c r="P204" i="1"/>
  <c r="Q204" i="1"/>
  <c r="R204" i="1"/>
  <c r="S204" i="1"/>
  <c r="P1649" i="1"/>
  <c r="Q1649" i="1"/>
  <c r="R1649" i="1"/>
  <c r="S1649" i="1"/>
  <c r="P1412" i="1"/>
  <c r="Q1412" i="1"/>
  <c r="R1412" i="1"/>
  <c r="S1412" i="1"/>
  <c r="P1253" i="1"/>
  <c r="Q1253" i="1"/>
  <c r="R1253" i="1"/>
  <c r="S1253" i="1"/>
  <c r="P734" i="1"/>
  <c r="Q734" i="1"/>
  <c r="R734" i="1"/>
  <c r="S734" i="1"/>
  <c r="P1261" i="1"/>
  <c r="Q1261" i="1"/>
  <c r="R1261" i="1"/>
  <c r="S1261" i="1"/>
  <c r="P1317" i="1"/>
  <c r="Q1317" i="1"/>
  <c r="R1317" i="1"/>
  <c r="S1317" i="1"/>
  <c r="P513" i="1"/>
  <c r="Q513" i="1"/>
  <c r="R513" i="1"/>
  <c r="S513" i="1"/>
  <c r="P891" i="1"/>
  <c r="Q891" i="1"/>
  <c r="R891" i="1"/>
  <c r="S891" i="1"/>
  <c r="P982" i="1"/>
  <c r="Q982" i="1"/>
  <c r="R982" i="1"/>
  <c r="S982" i="1"/>
  <c r="P1760" i="1"/>
  <c r="Q1760" i="1"/>
  <c r="R1760" i="1"/>
  <c r="S1760" i="1"/>
  <c r="P1250" i="1"/>
  <c r="Q1250" i="1"/>
  <c r="R1250" i="1"/>
  <c r="S1250" i="1"/>
  <c r="P617" i="1"/>
  <c r="Q617" i="1"/>
  <c r="R617" i="1"/>
  <c r="S617" i="1"/>
  <c r="P919" i="1"/>
  <c r="Q919" i="1"/>
  <c r="R919" i="1"/>
  <c r="S919" i="1"/>
  <c r="P871" i="1"/>
  <c r="Q871" i="1"/>
  <c r="R871" i="1"/>
  <c r="S871" i="1"/>
  <c r="P692" i="1"/>
  <c r="Q692" i="1"/>
  <c r="R692" i="1"/>
  <c r="S692" i="1"/>
  <c r="P312" i="1"/>
  <c r="Q312" i="1"/>
  <c r="R312" i="1"/>
  <c r="S312" i="1"/>
  <c r="P1301" i="1"/>
  <c r="Q1301" i="1"/>
  <c r="R1301" i="1"/>
  <c r="S1301" i="1"/>
  <c r="P1442" i="1"/>
  <c r="Q1442" i="1"/>
  <c r="R1442" i="1"/>
  <c r="S1442" i="1"/>
  <c r="P940" i="1"/>
  <c r="Q940" i="1"/>
  <c r="R940" i="1"/>
  <c r="S940" i="1"/>
  <c r="P417" i="1"/>
  <c r="Q417" i="1"/>
  <c r="R417" i="1"/>
  <c r="S417" i="1"/>
  <c r="P543" i="1"/>
  <c r="Q543" i="1"/>
  <c r="R543" i="1"/>
  <c r="S543" i="1"/>
  <c r="P1308" i="1"/>
  <c r="Q1308" i="1"/>
  <c r="R1308" i="1"/>
  <c r="S1308" i="1"/>
  <c r="P1239" i="1"/>
  <c r="Q1239" i="1"/>
  <c r="R1239" i="1"/>
  <c r="S1239" i="1"/>
  <c r="P1140" i="1"/>
  <c r="Q1140" i="1"/>
  <c r="R1140" i="1"/>
  <c r="S1140" i="1"/>
  <c r="P292" i="1"/>
  <c r="Q292" i="1"/>
  <c r="R292" i="1"/>
  <c r="S292" i="1"/>
  <c r="P1090" i="1"/>
  <c r="Q1090" i="1"/>
  <c r="R1090" i="1"/>
  <c r="S1090" i="1"/>
  <c r="P1447" i="1"/>
  <c r="Q1447" i="1"/>
  <c r="R1447" i="1"/>
  <c r="S1447" i="1"/>
  <c r="P1391" i="1"/>
  <c r="Q1391" i="1"/>
  <c r="R1391" i="1"/>
  <c r="S1391" i="1"/>
  <c r="P1195" i="1"/>
  <c r="Q1195" i="1"/>
  <c r="R1195" i="1"/>
  <c r="S1195" i="1"/>
  <c r="P750" i="1"/>
  <c r="Q750" i="1"/>
  <c r="R750" i="1"/>
  <c r="S750" i="1"/>
  <c r="P1240" i="1"/>
  <c r="Q1240" i="1"/>
  <c r="R1240" i="1"/>
  <c r="S1240" i="1"/>
  <c r="P1008" i="1"/>
  <c r="Q1008" i="1"/>
  <c r="R1008" i="1"/>
  <c r="S1008" i="1"/>
  <c r="P1709" i="1"/>
  <c r="Q1709" i="1"/>
  <c r="R1709" i="1"/>
  <c r="S1709" i="1"/>
  <c r="P1126" i="1"/>
  <c r="Q1126" i="1"/>
  <c r="R1126" i="1"/>
  <c r="S1126" i="1"/>
  <c r="P1377" i="1"/>
  <c r="Q1377" i="1"/>
  <c r="R1377" i="1"/>
  <c r="S1377" i="1"/>
  <c r="P1235" i="1"/>
  <c r="Q1235" i="1"/>
  <c r="R1235" i="1"/>
  <c r="S1235" i="1"/>
  <c r="P659" i="1"/>
  <c r="Q659" i="1"/>
  <c r="R659" i="1"/>
  <c r="S659" i="1"/>
  <c r="P972" i="1"/>
  <c r="Q972" i="1"/>
  <c r="R972" i="1"/>
  <c r="S972" i="1"/>
  <c r="P105" i="1"/>
  <c r="Q105" i="1"/>
  <c r="R105" i="1"/>
  <c r="S105" i="1"/>
  <c r="P927" i="1"/>
  <c r="Q927" i="1"/>
  <c r="R927" i="1"/>
  <c r="S927" i="1"/>
  <c r="P1472" i="1"/>
  <c r="Q1472" i="1"/>
  <c r="R1472" i="1"/>
  <c r="S1472" i="1"/>
  <c r="P1267" i="1"/>
  <c r="Q1267" i="1"/>
  <c r="R1267" i="1"/>
  <c r="S1267" i="1"/>
  <c r="P402" i="1"/>
  <c r="Q402" i="1"/>
  <c r="R402" i="1"/>
  <c r="S402" i="1"/>
  <c r="P1620" i="1"/>
  <c r="Q1620" i="1"/>
  <c r="R1620" i="1"/>
  <c r="S1620" i="1"/>
  <c r="P883" i="1"/>
  <c r="Q883" i="1"/>
  <c r="R883" i="1"/>
  <c r="S883" i="1"/>
  <c r="P1297" i="1"/>
  <c r="Q1297" i="1"/>
  <c r="R1297" i="1"/>
  <c r="S1297" i="1"/>
  <c r="P1178" i="1"/>
  <c r="Q1178" i="1"/>
  <c r="R1178" i="1"/>
  <c r="S1178" i="1"/>
  <c r="P1638" i="1"/>
  <c r="Q1638" i="1"/>
  <c r="R1638" i="1"/>
  <c r="S1638" i="1"/>
  <c r="P1306" i="1"/>
  <c r="Q1306" i="1"/>
  <c r="R1306" i="1"/>
  <c r="S1306" i="1"/>
  <c r="P1774" i="1"/>
  <c r="Q1774" i="1"/>
  <c r="R1774" i="1"/>
  <c r="S1774" i="1"/>
  <c r="P1732" i="1"/>
  <c r="Q1732" i="1"/>
  <c r="R1732" i="1"/>
  <c r="S1732" i="1"/>
  <c r="P1616" i="1"/>
  <c r="Q1616" i="1"/>
  <c r="R1616" i="1"/>
  <c r="S1616" i="1"/>
  <c r="P565" i="1"/>
  <c r="Q565" i="1"/>
  <c r="R565" i="1"/>
  <c r="S565" i="1"/>
  <c r="P1165" i="1"/>
  <c r="Q1165" i="1"/>
  <c r="R1165" i="1"/>
  <c r="S1165" i="1"/>
  <c r="P223" i="1"/>
  <c r="Q223" i="1"/>
  <c r="R223" i="1"/>
  <c r="S223" i="1"/>
  <c r="P454" i="1"/>
  <c r="Q454" i="1"/>
  <c r="R454" i="1"/>
  <c r="S454" i="1"/>
  <c r="P20" i="1"/>
  <c r="Q20" i="1"/>
  <c r="R20" i="1"/>
  <c r="S20" i="1"/>
  <c r="P1011" i="1"/>
  <c r="Q1011" i="1"/>
  <c r="R1011" i="1"/>
  <c r="S1011" i="1"/>
  <c r="P469" i="1"/>
  <c r="Q469" i="1"/>
  <c r="R469" i="1"/>
  <c r="S469" i="1"/>
  <c r="P1605" i="1"/>
  <c r="Q1605" i="1"/>
  <c r="R1605" i="1"/>
  <c r="S1605" i="1"/>
  <c r="P444" i="1"/>
  <c r="Q444" i="1"/>
  <c r="R444" i="1"/>
  <c r="S444" i="1"/>
  <c r="P953" i="1"/>
  <c r="Q953" i="1"/>
  <c r="R953" i="1"/>
  <c r="S953" i="1"/>
  <c r="P619" i="1"/>
  <c r="Q619" i="1"/>
  <c r="R619" i="1"/>
  <c r="S619" i="1"/>
  <c r="P1448" i="1"/>
  <c r="Q1448" i="1"/>
  <c r="R1448" i="1"/>
  <c r="S1448" i="1"/>
  <c r="P1068" i="1"/>
  <c r="Q1068" i="1"/>
  <c r="R1068" i="1"/>
  <c r="S1068" i="1"/>
  <c r="P408" i="1"/>
  <c r="Q408" i="1"/>
  <c r="R408" i="1"/>
  <c r="S408" i="1"/>
  <c r="P18" i="1"/>
  <c r="Q18" i="1"/>
  <c r="R18" i="1"/>
  <c r="S18" i="1"/>
  <c r="P423" i="1"/>
  <c r="Q423" i="1"/>
  <c r="R423" i="1"/>
  <c r="S423" i="1"/>
  <c r="P1515" i="1"/>
  <c r="Q1515" i="1"/>
  <c r="R1515" i="1"/>
  <c r="S1515" i="1"/>
  <c r="P913" i="1"/>
  <c r="Q913" i="1"/>
  <c r="R913" i="1"/>
  <c r="S913" i="1"/>
  <c r="P1242" i="1"/>
  <c r="Q1242" i="1"/>
  <c r="R1242" i="1"/>
  <c r="S1242" i="1"/>
  <c r="P709" i="1"/>
  <c r="Q709" i="1"/>
  <c r="R709" i="1"/>
  <c r="S709" i="1"/>
  <c r="P498" i="1"/>
  <c r="Q498" i="1"/>
  <c r="R498" i="1"/>
  <c r="S498" i="1"/>
  <c r="P965" i="1"/>
  <c r="Q965" i="1"/>
  <c r="R965" i="1"/>
  <c r="S965" i="1"/>
  <c r="P1575" i="1"/>
  <c r="Q1575" i="1"/>
  <c r="R1575" i="1"/>
  <c r="S1575" i="1"/>
  <c r="P1528" i="1"/>
  <c r="Q1528" i="1"/>
  <c r="R1528" i="1"/>
  <c r="S1528" i="1"/>
  <c r="P753" i="1"/>
  <c r="Q753" i="1"/>
  <c r="R753" i="1"/>
  <c r="S753" i="1"/>
  <c r="P208" i="1"/>
  <c r="Q208" i="1"/>
  <c r="R208" i="1"/>
  <c r="S208" i="1"/>
  <c r="P1625" i="1"/>
  <c r="Q1625" i="1"/>
  <c r="R1625" i="1"/>
  <c r="S1625" i="1"/>
  <c r="P747" i="1"/>
  <c r="Q747" i="1"/>
  <c r="R747" i="1"/>
  <c r="S747" i="1"/>
  <c r="P160" i="1"/>
  <c r="Q160" i="1"/>
  <c r="R160" i="1"/>
  <c r="S160" i="1"/>
  <c r="P480" i="1"/>
  <c r="Q480" i="1"/>
  <c r="R480" i="1"/>
  <c r="S480" i="1"/>
  <c r="P742" i="1"/>
  <c r="Q742" i="1"/>
  <c r="R742" i="1"/>
  <c r="S742" i="1"/>
  <c r="P13" i="1"/>
  <c r="Q13" i="1"/>
  <c r="R13" i="1"/>
  <c r="S13" i="1"/>
  <c r="P1349" i="1"/>
  <c r="Q1349" i="1"/>
  <c r="R1349" i="1"/>
  <c r="S1349" i="1"/>
  <c r="P24" i="1"/>
  <c r="Q24" i="1"/>
  <c r="R24" i="1"/>
  <c r="S24" i="1"/>
  <c r="P1758" i="1"/>
  <c r="Q1758" i="1"/>
  <c r="R1758" i="1"/>
  <c r="S1758" i="1"/>
  <c r="P810" i="1"/>
  <c r="Q810" i="1"/>
  <c r="R810" i="1"/>
  <c r="S810" i="1"/>
  <c r="P778" i="1"/>
  <c r="Q778" i="1"/>
  <c r="R778" i="1"/>
  <c r="S778" i="1"/>
  <c r="P1593" i="1"/>
  <c r="Q1593" i="1"/>
  <c r="R1593" i="1"/>
  <c r="S1593" i="1"/>
  <c r="P148" i="1"/>
  <c r="Q148" i="1"/>
  <c r="R148" i="1"/>
  <c r="S148" i="1"/>
  <c r="P1103" i="1"/>
  <c r="Q1103" i="1"/>
  <c r="R1103" i="1"/>
  <c r="S1103" i="1"/>
  <c r="P1456" i="1"/>
  <c r="Q1456" i="1"/>
  <c r="R1456" i="1"/>
  <c r="S1456" i="1"/>
  <c r="P1266" i="1"/>
  <c r="Q1266" i="1"/>
  <c r="R1266" i="1"/>
  <c r="S1266" i="1"/>
  <c r="P46" i="1"/>
  <c r="Q46" i="1"/>
  <c r="R46" i="1"/>
  <c r="S46" i="1"/>
  <c r="P1632" i="1"/>
  <c r="Q1632" i="1"/>
  <c r="R1632" i="1"/>
  <c r="S1632" i="1"/>
  <c r="P1581" i="1"/>
  <c r="Q1581" i="1"/>
  <c r="R1581" i="1"/>
  <c r="S1581" i="1"/>
  <c r="P1290" i="1"/>
  <c r="Q1290" i="1"/>
  <c r="R1290" i="1"/>
  <c r="S1290" i="1"/>
  <c r="P1577" i="1"/>
  <c r="Q1577" i="1"/>
  <c r="R1577" i="1"/>
  <c r="S1577" i="1"/>
  <c r="P1363" i="1"/>
  <c r="Q1363" i="1"/>
  <c r="R1363" i="1"/>
  <c r="S1363" i="1"/>
  <c r="P1034" i="1"/>
  <c r="Q1034" i="1"/>
  <c r="R1034" i="1"/>
  <c r="S1034" i="1"/>
  <c r="P497" i="1"/>
  <c r="Q497" i="1"/>
  <c r="R497" i="1"/>
  <c r="S497" i="1"/>
  <c r="P328" i="1"/>
  <c r="Q328" i="1"/>
  <c r="R328" i="1"/>
  <c r="S328" i="1"/>
  <c r="P166" i="1"/>
  <c r="Q166" i="1"/>
  <c r="R166" i="1"/>
  <c r="S166" i="1"/>
  <c r="P1383" i="1"/>
  <c r="Q1383" i="1"/>
  <c r="R1383" i="1"/>
  <c r="S1383" i="1"/>
  <c r="P950" i="1"/>
  <c r="Q950" i="1"/>
  <c r="R950" i="1"/>
  <c r="S950" i="1"/>
  <c r="P1059" i="1"/>
  <c r="Q1059" i="1"/>
  <c r="R1059" i="1"/>
  <c r="S1059" i="1"/>
  <c r="P1498" i="1"/>
  <c r="Q1498" i="1"/>
  <c r="R1498" i="1"/>
  <c r="S1498" i="1"/>
  <c r="P1611" i="1"/>
  <c r="Q1611" i="1"/>
  <c r="R1611" i="1"/>
  <c r="S1611" i="1"/>
  <c r="P1118" i="1"/>
  <c r="Q1118" i="1"/>
  <c r="R1118" i="1"/>
  <c r="S1118" i="1"/>
  <c r="P303" i="1"/>
  <c r="Q303" i="1"/>
  <c r="R303" i="1"/>
  <c r="S303" i="1"/>
  <c r="P1746" i="1"/>
  <c r="Q1746" i="1"/>
  <c r="R1746" i="1"/>
  <c r="S1746" i="1"/>
  <c r="P1074" i="1"/>
  <c r="Q1074" i="1"/>
  <c r="R1074" i="1"/>
  <c r="S1074" i="1"/>
  <c r="P66" i="1"/>
  <c r="Q66" i="1"/>
  <c r="R66" i="1"/>
  <c r="S66" i="1"/>
  <c r="P1133" i="1"/>
  <c r="Q1133" i="1"/>
  <c r="R1133" i="1"/>
  <c r="S1133" i="1"/>
  <c r="P842" i="1"/>
  <c r="Q842" i="1"/>
  <c r="R842" i="1"/>
  <c r="S842" i="1"/>
  <c r="P1718" i="1"/>
  <c r="Q1718" i="1"/>
  <c r="R1718" i="1"/>
  <c r="S1718" i="1"/>
  <c r="P185" i="1"/>
  <c r="Q185" i="1"/>
  <c r="R185" i="1"/>
  <c r="S185" i="1"/>
  <c r="P574" i="1"/>
  <c r="Q574" i="1"/>
  <c r="R574" i="1"/>
  <c r="S574" i="1"/>
  <c r="P1400" i="1"/>
  <c r="Q1400" i="1"/>
  <c r="R1400" i="1"/>
  <c r="S1400" i="1"/>
  <c r="P80" i="1"/>
  <c r="Q80" i="1"/>
  <c r="R80" i="1"/>
  <c r="S80" i="1"/>
  <c r="P327" i="1"/>
  <c r="Q327" i="1"/>
  <c r="R327" i="1"/>
  <c r="S327" i="1"/>
  <c r="P1030" i="1"/>
  <c r="Q1030" i="1"/>
  <c r="R1030" i="1"/>
  <c r="S1030" i="1"/>
  <c r="P209" i="1"/>
  <c r="Q209" i="1"/>
  <c r="R209" i="1"/>
  <c r="S209" i="1"/>
  <c r="P1764" i="1"/>
  <c r="Q1764" i="1"/>
  <c r="R1764" i="1"/>
  <c r="S1764" i="1"/>
  <c r="P319" i="1"/>
  <c r="Q319" i="1"/>
  <c r="R319" i="1"/>
  <c r="S319" i="1"/>
  <c r="P456" i="1"/>
  <c r="Q456" i="1"/>
  <c r="R456" i="1"/>
  <c r="S456" i="1"/>
  <c r="P1458" i="1"/>
  <c r="Q1458" i="1"/>
  <c r="R1458" i="1"/>
  <c r="S1458" i="1"/>
  <c r="P255" i="1"/>
  <c r="Q255" i="1"/>
  <c r="R255" i="1"/>
  <c r="S255" i="1"/>
  <c r="P1298" i="1"/>
  <c r="Q1298" i="1"/>
  <c r="R1298" i="1"/>
  <c r="S1298" i="1"/>
  <c r="P641" i="1"/>
  <c r="Q641" i="1"/>
  <c r="R641" i="1"/>
  <c r="S641" i="1"/>
  <c r="P634" i="1"/>
  <c r="Q634" i="1"/>
  <c r="R634" i="1"/>
  <c r="S634" i="1"/>
  <c r="P1063" i="1"/>
  <c r="Q1063" i="1"/>
  <c r="R1063" i="1"/>
  <c r="S1063" i="1"/>
  <c r="P1002" i="1"/>
  <c r="Q1002" i="1"/>
  <c r="R1002" i="1"/>
  <c r="S1002" i="1"/>
  <c r="P367" i="1"/>
  <c r="Q367" i="1"/>
  <c r="R367" i="1"/>
  <c r="S367" i="1"/>
  <c r="P1367" i="1"/>
  <c r="Q1367" i="1"/>
  <c r="R1367" i="1"/>
  <c r="S1367" i="1"/>
  <c r="P1109" i="1"/>
  <c r="Q1109" i="1"/>
  <c r="R1109" i="1"/>
  <c r="S1109" i="1"/>
  <c r="P596" i="1"/>
  <c r="Q596" i="1"/>
  <c r="R596" i="1"/>
  <c r="S596" i="1"/>
  <c r="P398" i="1"/>
  <c r="Q398" i="1"/>
  <c r="R398" i="1"/>
  <c r="S398" i="1"/>
  <c r="P1481" i="1"/>
  <c r="Q1481" i="1"/>
  <c r="R1481" i="1"/>
  <c r="S1481" i="1"/>
  <c r="P1545" i="1"/>
  <c r="Q1545" i="1"/>
  <c r="R1545" i="1"/>
  <c r="S1545" i="1"/>
  <c r="P1053" i="1"/>
  <c r="Q1053" i="1"/>
  <c r="R1053" i="1"/>
  <c r="S1053" i="1"/>
  <c r="P1076" i="1"/>
  <c r="Q1076" i="1"/>
  <c r="R1076" i="1"/>
  <c r="S1076" i="1"/>
  <c r="P279" i="1"/>
  <c r="Q279" i="1"/>
  <c r="R279" i="1"/>
  <c r="S279" i="1"/>
  <c r="P348" i="1"/>
  <c r="Q348" i="1"/>
  <c r="R348" i="1"/>
  <c r="S348" i="1"/>
  <c r="P1441" i="1"/>
  <c r="Q1441" i="1"/>
  <c r="R1441" i="1"/>
  <c r="S1441" i="1"/>
  <c r="P1345" i="1"/>
  <c r="Q1345" i="1"/>
  <c r="R1345" i="1"/>
  <c r="S1345" i="1"/>
  <c r="P1264" i="1"/>
  <c r="Q1264" i="1"/>
  <c r="R1264" i="1"/>
  <c r="S1264" i="1"/>
  <c r="P959" i="1"/>
  <c r="Q959" i="1"/>
  <c r="R959" i="1"/>
  <c r="S959" i="1"/>
  <c r="P1510" i="1"/>
  <c r="Q1510" i="1"/>
  <c r="R1510" i="1"/>
  <c r="S1510" i="1"/>
  <c r="P1071" i="1"/>
  <c r="Q1071" i="1"/>
  <c r="R1071" i="1"/>
  <c r="S1071" i="1"/>
  <c r="P200" i="1"/>
  <c r="Q200" i="1"/>
  <c r="R200" i="1"/>
  <c r="S200" i="1"/>
  <c r="P1318" i="1"/>
  <c r="Q1318" i="1"/>
  <c r="R1318" i="1"/>
  <c r="S1318" i="1"/>
  <c r="P1041" i="1"/>
  <c r="Q1041" i="1"/>
  <c r="R1041" i="1"/>
  <c r="S1041" i="1"/>
  <c r="P863" i="1"/>
  <c r="Q863" i="1"/>
  <c r="R863" i="1"/>
  <c r="S863" i="1"/>
  <c r="P214" i="1"/>
  <c r="Q214" i="1"/>
  <c r="R214" i="1"/>
  <c r="S214" i="1"/>
  <c r="P614" i="1"/>
  <c r="Q614" i="1"/>
  <c r="R614" i="1"/>
  <c r="S614" i="1"/>
  <c r="P1580" i="1"/>
  <c r="Q1580" i="1"/>
  <c r="R1580" i="1"/>
  <c r="S1580" i="1"/>
  <c r="P1768" i="1"/>
  <c r="Q1768" i="1"/>
  <c r="R1768" i="1"/>
  <c r="S1768" i="1"/>
  <c r="P121" i="1"/>
  <c r="Q121" i="1"/>
  <c r="R121" i="1"/>
  <c r="S121" i="1"/>
  <c r="P22" i="1"/>
  <c r="Q22" i="1"/>
  <c r="R22" i="1"/>
  <c r="S22" i="1"/>
  <c r="P171" i="1"/>
  <c r="Q171" i="1"/>
  <c r="R171" i="1"/>
  <c r="S171" i="1"/>
  <c r="P334" i="1"/>
  <c r="Q334" i="1"/>
  <c r="R334" i="1"/>
  <c r="S334" i="1"/>
  <c r="P539" i="1"/>
  <c r="Q539" i="1"/>
  <c r="R539" i="1"/>
  <c r="S539" i="1"/>
  <c r="P776" i="1"/>
  <c r="Q776" i="1"/>
  <c r="R776" i="1"/>
  <c r="S776" i="1"/>
  <c r="P300" i="1"/>
  <c r="Q300" i="1"/>
  <c r="R300" i="1"/>
  <c r="S300" i="1"/>
  <c r="P878" i="1"/>
  <c r="Q878" i="1"/>
  <c r="R878" i="1"/>
  <c r="S878" i="1"/>
  <c r="P566" i="1"/>
  <c r="Q566" i="1"/>
  <c r="R566" i="1"/>
  <c r="S566" i="1"/>
  <c r="P217" i="1"/>
  <c r="Q217" i="1"/>
  <c r="R217" i="1"/>
  <c r="S217" i="1"/>
  <c r="P70" i="1"/>
  <c r="Q70" i="1"/>
  <c r="R70" i="1"/>
  <c r="S70" i="1"/>
  <c r="P1502" i="1"/>
  <c r="Q1502" i="1"/>
  <c r="R1502" i="1"/>
  <c r="S1502" i="1"/>
  <c r="P1212" i="1"/>
  <c r="Q1212" i="1"/>
  <c r="R1212" i="1"/>
  <c r="S1212" i="1"/>
  <c r="P147" i="1"/>
  <c r="Q147" i="1"/>
  <c r="R147" i="1"/>
  <c r="S147" i="1"/>
  <c r="P164" i="1"/>
  <c r="Q164" i="1"/>
  <c r="R164" i="1"/>
  <c r="S164" i="1"/>
  <c r="P462" i="1"/>
  <c r="Q462" i="1"/>
  <c r="R462" i="1"/>
  <c r="S462" i="1"/>
  <c r="P1694" i="1"/>
  <c r="Q1694" i="1"/>
  <c r="R1694" i="1"/>
  <c r="S1694" i="1"/>
  <c r="P1327" i="1"/>
  <c r="Q1327" i="1"/>
  <c r="R1327" i="1"/>
  <c r="S1327" i="1"/>
  <c r="P261" i="1"/>
  <c r="Q261" i="1"/>
  <c r="R261" i="1"/>
  <c r="S261" i="1"/>
  <c r="P174" i="1"/>
  <c r="Q174" i="1"/>
  <c r="R174" i="1"/>
  <c r="S174" i="1"/>
  <c r="P1645" i="1"/>
  <c r="Q1645" i="1"/>
  <c r="R1645" i="1"/>
  <c r="S1645" i="1"/>
  <c r="P288" i="1"/>
  <c r="Q288" i="1"/>
  <c r="R288" i="1"/>
  <c r="S288" i="1"/>
  <c r="P1643" i="1"/>
  <c r="Q1643" i="1"/>
  <c r="R1643" i="1"/>
  <c r="S1643" i="1"/>
  <c r="P1182" i="1"/>
  <c r="Q1182" i="1"/>
  <c r="R1182" i="1"/>
  <c r="S1182" i="1"/>
  <c r="P877" i="1"/>
  <c r="Q877" i="1"/>
  <c r="R877" i="1"/>
  <c r="S877" i="1"/>
  <c r="P631" i="1"/>
  <c r="Q631" i="1"/>
  <c r="R631" i="1"/>
  <c r="S631" i="1"/>
  <c r="P1661" i="1"/>
  <c r="Q1661" i="1"/>
  <c r="R1661" i="1"/>
  <c r="S1661" i="1"/>
  <c r="P588" i="1"/>
  <c r="Q588" i="1"/>
  <c r="R588" i="1"/>
  <c r="S588" i="1"/>
  <c r="P1374" i="1"/>
  <c r="Q1374" i="1"/>
  <c r="R1374" i="1"/>
  <c r="S1374" i="1"/>
  <c r="P424" i="1"/>
  <c r="Q424" i="1"/>
  <c r="R424" i="1"/>
  <c r="S424" i="1"/>
  <c r="P1396" i="1"/>
  <c r="Q1396" i="1"/>
  <c r="R1396" i="1"/>
  <c r="S1396" i="1"/>
  <c r="P420" i="1"/>
  <c r="Q420" i="1"/>
  <c r="R420" i="1"/>
  <c r="S420" i="1"/>
  <c r="P44" i="1"/>
  <c r="Q44" i="1"/>
  <c r="R44" i="1"/>
  <c r="S44" i="1"/>
  <c r="P1763" i="1"/>
  <c r="Q1763" i="1"/>
  <c r="R1763" i="1"/>
  <c r="S1763" i="1"/>
  <c r="P572" i="1"/>
  <c r="Q572" i="1"/>
  <c r="R572" i="1"/>
  <c r="S572" i="1"/>
  <c r="P640" i="1"/>
  <c r="Q640" i="1"/>
  <c r="R640" i="1"/>
  <c r="S640" i="1"/>
  <c r="P1399" i="1"/>
  <c r="Q1399" i="1"/>
  <c r="R1399" i="1"/>
  <c r="S1399" i="1"/>
  <c r="P1272" i="1"/>
  <c r="Q1272" i="1"/>
  <c r="R1272" i="1"/>
  <c r="S1272" i="1"/>
  <c r="P886" i="1"/>
  <c r="Q886" i="1"/>
  <c r="R886" i="1"/>
  <c r="S886" i="1"/>
  <c r="P1023" i="1"/>
  <c r="Q1023" i="1"/>
  <c r="R1023" i="1"/>
  <c r="S1023" i="1"/>
  <c r="P858" i="1"/>
  <c r="Q858" i="1"/>
  <c r="R858" i="1"/>
  <c r="S858" i="1"/>
  <c r="P1073" i="1"/>
  <c r="Q1073" i="1"/>
  <c r="R1073" i="1"/>
  <c r="S1073" i="1"/>
  <c r="P385" i="1"/>
  <c r="Q385" i="1"/>
  <c r="R385" i="1"/>
  <c r="S385" i="1"/>
  <c r="P1382" i="1"/>
  <c r="Q1382" i="1"/>
  <c r="R1382" i="1"/>
  <c r="S1382" i="1"/>
  <c r="P792" i="1"/>
  <c r="Q792" i="1"/>
  <c r="R792" i="1"/>
  <c r="S792" i="1"/>
  <c r="P816" i="1"/>
  <c r="Q816" i="1"/>
  <c r="R816" i="1"/>
  <c r="S816" i="1"/>
  <c r="P684" i="1"/>
  <c r="Q684" i="1"/>
  <c r="R684" i="1"/>
  <c r="S684" i="1"/>
  <c r="P491" i="1"/>
  <c r="Q491" i="1"/>
  <c r="R491" i="1"/>
  <c r="S491" i="1"/>
  <c r="P765" i="1"/>
  <c r="Q765" i="1"/>
  <c r="R765" i="1"/>
  <c r="S765" i="1"/>
  <c r="P396" i="1"/>
  <c r="Q396" i="1"/>
  <c r="R396" i="1"/>
  <c r="S396" i="1"/>
  <c r="P1106" i="1"/>
  <c r="Q1106" i="1"/>
  <c r="R1106" i="1"/>
  <c r="S1106" i="1"/>
  <c r="P493" i="1"/>
  <c r="Q493" i="1"/>
  <c r="R493" i="1"/>
  <c r="S493" i="1"/>
  <c r="P1014" i="1"/>
  <c r="Q1014" i="1"/>
  <c r="R1014" i="1"/>
  <c r="S1014" i="1"/>
  <c r="P1637" i="1"/>
  <c r="Q1637" i="1"/>
  <c r="R1637" i="1"/>
  <c r="S1637" i="1"/>
  <c r="P87" i="1"/>
  <c r="Q87" i="1"/>
  <c r="R87" i="1"/>
  <c r="S87" i="1"/>
  <c r="P345" i="1"/>
  <c r="Q345" i="1"/>
  <c r="R345" i="1"/>
  <c r="S345" i="1"/>
  <c r="P1488" i="1"/>
  <c r="Q1488" i="1"/>
  <c r="R1488" i="1"/>
  <c r="S1488" i="1"/>
  <c r="P1437" i="1"/>
  <c r="Q1437" i="1"/>
  <c r="R1437" i="1"/>
  <c r="S1437" i="1"/>
  <c r="P1256" i="1"/>
  <c r="Q1256" i="1"/>
  <c r="R1256" i="1"/>
  <c r="S1256" i="1"/>
  <c r="P1138" i="1"/>
  <c r="Q1138" i="1"/>
  <c r="R1138" i="1"/>
  <c r="S1138" i="1"/>
  <c r="P668" i="1"/>
  <c r="Q668" i="1"/>
  <c r="R668" i="1"/>
  <c r="S668" i="1"/>
  <c r="P910" i="1"/>
  <c r="Q910" i="1"/>
  <c r="R910" i="1"/>
  <c r="S910" i="1"/>
  <c r="P474" i="1"/>
  <c r="Q474" i="1"/>
  <c r="R474" i="1"/>
  <c r="S474" i="1"/>
  <c r="P1484" i="1"/>
  <c r="Q1484" i="1"/>
  <c r="R1484" i="1"/>
  <c r="S1484" i="1"/>
  <c r="P1121" i="1"/>
  <c r="Q1121" i="1"/>
  <c r="R1121" i="1"/>
  <c r="S1121" i="1"/>
  <c r="P1652" i="1"/>
  <c r="Q1652" i="1"/>
  <c r="R1652" i="1"/>
  <c r="S1652" i="1"/>
  <c r="P1449" i="1"/>
  <c r="Q1449" i="1"/>
  <c r="R1449" i="1"/>
  <c r="S1449" i="1"/>
  <c r="P695" i="1"/>
  <c r="Q695" i="1"/>
  <c r="R695" i="1"/>
  <c r="S695" i="1"/>
  <c r="P1370" i="1"/>
  <c r="Q1370" i="1"/>
  <c r="R1370" i="1"/>
  <c r="S1370" i="1"/>
  <c r="P784" i="1"/>
  <c r="Q784" i="1"/>
  <c r="R784" i="1"/>
  <c r="S784" i="1"/>
  <c r="P477" i="1"/>
  <c r="Q477" i="1"/>
  <c r="R477" i="1"/>
  <c r="S477" i="1"/>
  <c r="P1540" i="1"/>
  <c r="Q1540" i="1"/>
  <c r="R1540" i="1"/>
  <c r="S1540" i="1"/>
  <c r="P607" i="1"/>
  <c r="Q607" i="1"/>
  <c r="R607" i="1"/>
  <c r="S607" i="1"/>
  <c r="P1415" i="1"/>
  <c r="Q1415" i="1"/>
  <c r="R1415" i="1"/>
  <c r="S1415" i="1"/>
  <c r="P1091" i="1"/>
  <c r="Q1091" i="1"/>
  <c r="R1091" i="1"/>
  <c r="S1091" i="1"/>
  <c r="P929" i="1"/>
  <c r="Q929" i="1"/>
  <c r="R929" i="1"/>
  <c r="S929" i="1"/>
  <c r="P741" i="1"/>
  <c r="Q741" i="1"/>
  <c r="R741" i="1"/>
  <c r="S741" i="1"/>
  <c r="P1200" i="1"/>
  <c r="Q1200" i="1"/>
  <c r="R1200" i="1"/>
  <c r="S1200" i="1"/>
  <c r="P544" i="1"/>
  <c r="Q544" i="1"/>
  <c r="R544" i="1"/>
  <c r="S544" i="1"/>
  <c r="P1211" i="1"/>
  <c r="Q1211" i="1"/>
  <c r="R1211" i="1"/>
  <c r="S1211" i="1"/>
  <c r="P196" i="1"/>
  <c r="Q196" i="1"/>
  <c r="R196" i="1"/>
  <c r="S196" i="1"/>
  <c r="P535" i="1"/>
  <c r="Q535" i="1"/>
  <c r="R535" i="1"/>
  <c r="S535" i="1"/>
  <c r="P1016" i="1"/>
  <c r="Q1016" i="1"/>
  <c r="R1016" i="1"/>
  <c r="S1016" i="1"/>
  <c r="P1080" i="1"/>
  <c r="Q1080" i="1"/>
  <c r="R1080" i="1"/>
  <c r="S1080" i="1"/>
  <c r="P479" i="1"/>
  <c r="Q479" i="1"/>
  <c r="R479" i="1"/>
  <c r="S479" i="1"/>
  <c r="P1277" i="1"/>
  <c r="Q1277" i="1"/>
  <c r="R1277" i="1"/>
  <c r="S1277" i="1"/>
  <c r="P240" i="1"/>
  <c r="Q240" i="1"/>
  <c r="R240" i="1"/>
  <c r="S240" i="1"/>
  <c r="P894" i="1"/>
  <c r="Q894" i="1"/>
  <c r="R894" i="1"/>
  <c r="S894" i="1"/>
  <c r="P975" i="1"/>
  <c r="Q975" i="1"/>
  <c r="R975" i="1"/>
  <c r="S975" i="1"/>
  <c r="P111" i="1"/>
  <c r="Q111" i="1"/>
  <c r="R111" i="1"/>
  <c r="S111" i="1"/>
  <c r="P608" i="1"/>
  <c r="Q608" i="1"/>
  <c r="R608" i="1"/>
  <c r="S608" i="1"/>
  <c r="P991" i="1"/>
  <c r="Q991" i="1"/>
  <c r="R991" i="1"/>
  <c r="S991" i="1"/>
  <c r="P1312" i="1"/>
  <c r="Q1312" i="1"/>
  <c r="R1312" i="1"/>
  <c r="S1312" i="1"/>
  <c r="P655" i="1"/>
  <c r="Q655" i="1"/>
  <c r="R655" i="1"/>
  <c r="S655" i="1"/>
  <c r="P1419" i="1"/>
  <c r="Q1419" i="1"/>
  <c r="R1419" i="1"/>
  <c r="S1419" i="1"/>
  <c r="P850" i="1"/>
  <c r="Q850" i="1"/>
  <c r="R850" i="1"/>
  <c r="S850" i="1"/>
  <c r="P282" i="1"/>
  <c r="Q282" i="1"/>
  <c r="R282" i="1"/>
  <c r="S282" i="1"/>
  <c r="P989" i="1"/>
  <c r="Q989" i="1"/>
  <c r="R989" i="1"/>
  <c r="S989" i="1"/>
  <c r="P857" i="1"/>
  <c r="Q857" i="1"/>
  <c r="R857" i="1"/>
  <c r="S857" i="1"/>
  <c r="P576" i="1"/>
  <c r="Q576" i="1"/>
  <c r="R576" i="1"/>
  <c r="S576" i="1"/>
  <c r="P1470" i="1"/>
  <c r="Q1470" i="1"/>
  <c r="R1470" i="1"/>
  <c r="S1470" i="1"/>
  <c r="P68" i="1"/>
  <c r="Q68" i="1"/>
  <c r="R68" i="1"/>
  <c r="S68" i="1"/>
  <c r="P1416" i="1"/>
  <c r="Q1416" i="1"/>
  <c r="R1416" i="1"/>
  <c r="S1416" i="1"/>
  <c r="P1523" i="1"/>
  <c r="Q1523" i="1"/>
  <c r="R1523" i="1"/>
  <c r="S1523" i="1"/>
  <c r="P1596" i="1"/>
  <c r="Q1596" i="1"/>
  <c r="R1596" i="1"/>
  <c r="S1596" i="1"/>
  <c r="P624" i="1"/>
  <c r="Q624" i="1"/>
  <c r="R624" i="1"/>
  <c r="S624" i="1"/>
  <c r="P1414" i="1"/>
  <c r="Q1414" i="1"/>
  <c r="R1414" i="1"/>
  <c r="S1414" i="1"/>
  <c r="P1530" i="1"/>
  <c r="Q1530" i="1"/>
  <c r="R1530" i="1"/>
  <c r="S1530" i="1"/>
  <c r="P823" i="1"/>
  <c r="Q823" i="1"/>
  <c r="R823" i="1"/>
  <c r="S823" i="1"/>
  <c r="P1061" i="1"/>
  <c r="Q1061" i="1"/>
  <c r="R1061" i="1"/>
  <c r="S1061" i="1"/>
  <c r="P1590" i="1"/>
  <c r="Q1590" i="1"/>
  <c r="R1590" i="1"/>
  <c r="S1590" i="1"/>
  <c r="P1464" i="1"/>
  <c r="Q1464" i="1"/>
  <c r="R1464" i="1"/>
  <c r="S1464" i="1"/>
  <c r="P1351" i="1"/>
  <c r="Q1351" i="1"/>
  <c r="R1351" i="1"/>
  <c r="S1351" i="1"/>
  <c r="P620" i="1"/>
  <c r="Q620" i="1"/>
  <c r="R620" i="1"/>
  <c r="S620" i="1"/>
  <c r="P376" i="1"/>
  <c r="Q376" i="1"/>
  <c r="R376" i="1"/>
  <c r="S376" i="1"/>
  <c r="P1559" i="1"/>
  <c r="Q1559" i="1"/>
  <c r="R1559" i="1"/>
  <c r="S1559" i="1"/>
  <c r="P545" i="1"/>
  <c r="Q545" i="1"/>
  <c r="R545" i="1"/>
  <c r="S545" i="1"/>
  <c r="P165" i="1"/>
  <c r="Q165" i="1"/>
  <c r="R165" i="1"/>
  <c r="S165" i="1"/>
  <c r="P1161" i="1"/>
  <c r="Q1161" i="1"/>
  <c r="R1161" i="1"/>
  <c r="S1161" i="1"/>
  <c r="P407" i="1"/>
  <c r="Q407" i="1"/>
  <c r="R407" i="1"/>
  <c r="S407" i="1"/>
  <c r="P104" i="1"/>
  <c r="Q104" i="1"/>
  <c r="R104" i="1"/>
  <c r="S104" i="1"/>
  <c r="P362" i="1"/>
  <c r="Q362" i="1"/>
  <c r="R362" i="1"/>
  <c r="S362" i="1"/>
  <c r="P949" i="1"/>
  <c r="Q949" i="1"/>
  <c r="R949" i="1"/>
  <c r="S949" i="1"/>
  <c r="P180" i="1"/>
  <c r="Q180" i="1"/>
  <c r="R180" i="1"/>
  <c r="S180" i="1"/>
  <c r="P664" i="1"/>
  <c r="Q664" i="1"/>
  <c r="R664" i="1"/>
  <c r="S664" i="1"/>
  <c r="P252" i="1"/>
  <c r="Q252" i="1"/>
  <c r="R252" i="1"/>
  <c r="S252" i="1"/>
  <c r="P356" i="1"/>
  <c r="Q356" i="1"/>
  <c r="R356" i="1"/>
  <c r="S356" i="1"/>
  <c r="P1009" i="1"/>
  <c r="Q1009" i="1"/>
  <c r="R1009" i="1"/>
  <c r="S1009" i="1"/>
  <c r="P1084" i="1"/>
  <c r="Q1084" i="1"/>
  <c r="R1084" i="1"/>
  <c r="S1084" i="1"/>
  <c r="P151" i="1"/>
  <c r="Q151" i="1"/>
  <c r="R151" i="1"/>
  <c r="S151" i="1"/>
  <c r="P688" i="1"/>
  <c r="Q688" i="1"/>
  <c r="R688" i="1"/>
  <c r="S688" i="1"/>
  <c r="P1033" i="1"/>
  <c r="Q1033" i="1"/>
  <c r="R1033" i="1"/>
  <c r="S1033" i="1"/>
  <c r="P508" i="1"/>
  <c r="Q508" i="1"/>
  <c r="R508" i="1"/>
  <c r="S508" i="1"/>
  <c r="P502" i="1"/>
  <c r="Q502" i="1"/>
  <c r="R502" i="1"/>
  <c r="S502" i="1"/>
  <c r="P116" i="1"/>
  <c r="Q116" i="1"/>
  <c r="R116" i="1"/>
  <c r="S116" i="1"/>
  <c r="P717" i="1"/>
  <c r="Q717" i="1"/>
  <c r="R717" i="1"/>
  <c r="S717" i="1"/>
  <c r="P338" i="1"/>
  <c r="Q338" i="1"/>
  <c r="R338" i="1"/>
  <c r="S338" i="1"/>
  <c r="P553" i="1"/>
  <c r="Q553" i="1"/>
  <c r="R553" i="1"/>
  <c r="S553" i="1"/>
  <c r="P1599" i="1"/>
  <c r="Q1599" i="1"/>
  <c r="R1599" i="1"/>
  <c r="S1599" i="1"/>
  <c r="P289" i="1"/>
  <c r="Q289" i="1"/>
  <c r="R289" i="1"/>
  <c r="S289" i="1"/>
  <c r="P1304" i="1"/>
  <c r="Q1304" i="1"/>
  <c r="R1304" i="1"/>
  <c r="S1304" i="1"/>
  <c r="P1311" i="1"/>
  <c r="Q1311" i="1"/>
  <c r="R1311" i="1"/>
  <c r="S1311" i="1"/>
  <c r="P89" i="1"/>
  <c r="Q89" i="1"/>
  <c r="R89" i="1"/>
  <c r="S89" i="1"/>
  <c r="P1417" i="1"/>
  <c r="Q1417" i="1"/>
  <c r="R1417" i="1"/>
  <c r="S1417" i="1"/>
  <c r="P746" i="1"/>
  <c r="Q746" i="1"/>
  <c r="R746" i="1"/>
  <c r="S746" i="1"/>
  <c r="P1773" i="1"/>
  <c r="Q1773" i="1"/>
  <c r="R1773" i="1"/>
  <c r="S1773" i="1"/>
  <c r="P1544" i="1"/>
  <c r="Q1544" i="1"/>
  <c r="R1544" i="1"/>
  <c r="S1544" i="1"/>
  <c r="P1655" i="1"/>
  <c r="Q1655" i="1"/>
  <c r="R1655" i="1"/>
  <c r="S1655" i="1"/>
  <c r="P830" i="1"/>
  <c r="Q830" i="1"/>
  <c r="R830" i="1"/>
  <c r="S830" i="1"/>
  <c r="P1482" i="1"/>
  <c r="Q1482" i="1"/>
  <c r="R1482" i="1"/>
  <c r="S1482" i="1"/>
  <c r="P41" i="1"/>
  <c r="Q41" i="1"/>
  <c r="R41" i="1"/>
  <c r="S41" i="1"/>
  <c r="P1534" i="1"/>
  <c r="Q1534" i="1"/>
  <c r="R1534" i="1"/>
  <c r="S1534" i="1"/>
  <c r="P1356" i="1"/>
  <c r="Q1356" i="1"/>
  <c r="R1356" i="1"/>
  <c r="S1356" i="1"/>
  <c r="P534" i="1"/>
  <c r="Q534" i="1"/>
  <c r="R534" i="1"/>
  <c r="S534" i="1"/>
  <c r="P1660" i="1"/>
  <c r="Q1660" i="1"/>
  <c r="R1660" i="1"/>
  <c r="S1660" i="1"/>
  <c r="P1641" i="1"/>
  <c r="Q1641" i="1"/>
  <c r="R1641" i="1"/>
  <c r="S1641" i="1"/>
  <c r="P1734" i="1"/>
  <c r="Q1734" i="1"/>
  <c r="R1734" i="1"/>
  <c r="S1734" i="1"/>
  <c r="P1196" i="1"/>
  <c r="Q1196" i="1"/>
  <c r="R1196" i="1"/>
  <c r="S1196" i="1"/>
  <c r="P251" i="1"/>
  <c r="Q251" i="1"/>
  <c r="R251" i="1"/>
  <c r="S251" i="1"/>
  <c r="P179" i="1"/>
  <c r="Q179" i="1"/>
  <c r="R179" i="1"/>
  <c r="S179" i="1"/>
  <c r="P1688" i="1"/>
  <c r="Q1688" i="1"/>
  <c r="R1688" i="1"/>
  <c r="S1688" i="1"/>
  <c r="P528" i="1"/>
  <c r="Q528" i="1"/>
  <c r="R528" i="1"/>
  <c r="S528" i="1"/>
  <c r="P1440" i="1"/>
  <c r="Q1440" i="1"/>
  <c r="R1440" i="1"/>
  <c r="S1440" i="1"/>
  <c r="P268" i="1"/>
  <c r="Q268" i="1"/>
  <c r="R268" i="1"/>
  <c r="S268" i="1"/>
  <c r="P353" i="1"/>
  <c r="Q353" i="1"/>
  <c r="R353" i="1"/>
  <c r="S353" i="1"/>
  <c r="P1607" i="1"/>
  <c r="Q1607" i="1"/>
  <c r="R1607" i="1"/>
  <c r="S1607" i="1"/>
  <c r="P189" i="1"/>
  <c r="Q189" i="1"/>
  <c r="R189" i="1"/>
  <c r="S189" i="1"/>
  <c r="P1706" i="1"/>
  <c r="Q1706" i="1"/>
  <c r="R1706" i="1"/>
  <c r="S1706" i="1"/>
  <c r="P442" i="1"/>
  <c r="Q442" i="1"/>
  <c r="R442" i="1"/>
  <c r="S442" i="1"/>
  <c r="P1215" i="1"/>
  <c r="Q1215" i="1"/>
  <c r="R1215" i="1"/>
  <c r="S1215" i="1"/>
  <c r="P744" i="1"/>
  <c r="Q744" i="1"/>
  <c r="R744" i="1"/>
  <c r="S744" i="1"/>
  <c r="P99" i="1"/>
  <c r="Q99" i="1"/>
  <c r="R99" i="1"/>
  <c r="S99" i="1"/>
  <c r="P495" i="1"/>
  <c r="Q495" i="1"/>
  <c r="R495" i="1"/>
  <c r="S495" i="1"/>
  <c r="P1592" i="1"/>
  <c r="Q1592" i="1"/>
  <c r="R1592" i="1"/>
  <c r="S1592" i="1"/>
  <c r="P365" i="1"/>
  <c r="Q365" i="1"/>
  <c r="R365" i="1"/>
  <c r="S365" i="1"/>
  <c r="P997" i="1"/>
  <c r="Q997" i="1"/>
  <c r="R997" i="1"/>
  <c r="S997" i="1"/>
  <c r="P1500" i="1"/>
  <c r="Q1500" i="1"/>
  <c r="R1500" i="1"/>
  <c r="S1500" i="1"/>
  <c r="P884" i="1"/>
  <c r="Q884" i="1"/>
  <c r="R884" i="1"/>
  <c r="S884" i="1"/>
  <c r="P305" i="1"/>
  <c r="Q305" i="1"/>
  <c r="R305" i="1"/>
  <c r="S305" i="1"/>
  <c r="P82" i="1"/>
  <c r="Q82" i="1"/>
  <c r="R82" i="1"/>
  <c r="S82" i="1"/>
  <c r="P74" i="1"/>
  <c r="Q74" i="1"/>
  <c r="R74" i="1"/>
  <c r="S74" i="1"/>
  <c r="P1617" i="1"/>
  <c r="Q1617" i="1"/>
  <c r="R1617" i="1"/>
  <c r="S1617" i="1"/>
  <c r="P783" i="1"/>
  <c r="Q783" i="1"/>
  <c r="R783" i="1"/>
  <c r="S783" i="1"/>
  <c r="P175" i="1"/>
  <c r="Q175" i="1"/>
  <c r="R175" i="1"/>
  <c r="S175" i="1"/>
  <c r="P993" i="1"/>
  <c r="Q993" i="1"/>
  <c r="R993" i="1"/>
  <c r="S993" i="1"/>
  <c r="P432" i="1"/>
  <c r="Q432" i="1"/>
  <c r="R432" i="1"/>
  <c r="S432" i="1"/>
  <c r="P509" i="1"/>
  <c r="Q509" i="1"/>
  <c r="R509" i="1"/>
  <c r="S509" i="1"/>
  <c r="P1228" i="1"/>
  <c r="Q1228" i="1"/>
  <c r="R1228" i="1"/>
  <c r="S1228" i="1"/>
  <c r="P554" i="1"/>
  <c r="Q554" i="1"/>
  <c r="R554" i="1"/>
  <c r="S554" i="1"/>
  <c r="P1557" i="1"/>
  <c r="Q1557" i="1"/>
  <c r="R1557" i="1"/>
  <c r="S1557" i="1"/>
  <c r="P967" i="1"/>
  <c r="Q967" i="1"/>
  <c r="R967" i="1"/>
  <c r="S967" i="1"/>
  <c r="P157" i="1"/>
  <c r="Q157" i="1"/>
  <c r="R157" i="1"/>
  <c r="S157" i="1"/>
  <c r="P903" i="1"/>
  <c r="Q903" i="1"/>
  <c r="R903" i="1"/>
  <c r="S903" i="1"/>
  <c r="P626" i="1"/>
  <c r="Q626" i="1"/>
  <c r="R626" i="1"/>
  <c r="S626" i="1"/>
  <c r="P616" i="1"/>
  <c r="Q616" i="1"/>
  <c r="R616" i="1"/>
  <c r="S616" i="1"/>
  <c r="P443" i="1"/>
  <c r="Q443" i="1"/>
  <c r="R443" i="1"/>
  <c r="S443" i="1"/>
  <c r="P316" i="1"/>
  <c r="Q316" i="1"/>
  <c r="R316" i="1"/>
  <c r="S316" i="1"/>
  <c r="P1486" i="1"/>
  <c r="Q1486" i="1"/>
  <c r="R1486" i="1"/>
  <c r="S1486" i="1"/>
  <c r="P387" i="1"/>
  <c r="Q387" i="1"/>
  <c r="R387" i="1"/>
  <c r="S387" i="1"/>
  <c r="P7" i="1"/>
  <c r="Q7" i="1"/>
  <c r="R7" i="1"/>
  <c r="S7" i="1"/>
  <c r="P1681" i="1"/>
  <c r="Q1681" i="1"/>
  <c r="R1681" i="1"/>
  <c r="S1681" i="1"/>
  <c r="P1529" i="1"/>
  <c r="Q1529" i="1"/>
  <c r="R1529" i="1"/>
  <c r="S1529" i="1"/>
  <c r="P1326" i="1"/>
  <c r="Q1326" i="1"/>
  <c r="R1326" i="1"/>
  <c r="S1326" i="1"/>
  <c r="P817" i="1"/>
  <c r="Q817" i="1"/>
  <c r="R817" i="1"/>
  <c r="S817" i="1"/>
  <c r="P170" i="1"/>
  <c r="Q170" i="1"/>
  <c r="R170" i="1"/>
  <c r="S170" i="1"/>
  <c r="P930" i="1"/>
  <c r="Q930" i="1"/>
  <c r="R930" i="1"/>
  <c r="S930" i="1"/>
  <c r="P211" i="1"/>
  <c r="Q211" i="1"/>
  <c r="R211" i="1"/>
  <c r="S211" i="1"/>
  <c r="P738" i="1"/>
  <c r="Q738" i="1"/>
  <c r="R738" i="1"/>
  <c r="S738" i="1"/>
  <c r="P1170" i="1"/>
  <c r="Q1170" i="1"/>
  <c r="R1170" i="1"/>
  <c r="S1170" i="1"/>
  <c r="P1309" i="1"/>
  <c r="Q1309" i="1"/>
  <c r="R1309" i="1"/>
  <c r="S1309" i="1"/>
  <c r="P723" i="1"/>
  <c r="Q723" i="1"/>
  <c r="R723" i="1"/>
  <c r="S723" i="1"/>
  <c r="P704" i="1"/>
  <c r="Q704" i="1"/>
  <c r="R704" i="1"/>
  <c r="S704" i="1"/>
  <c r="P638" i="1"/>
  <c r="Q638" i="1"/>
  <c r="R638" i="1"/>
  <c r="S638" i="1"/>
  <c r="P802" i="1"/>
  <c r="Q802" i="1"/>
  <c r="R802" i="1"/>
  <c r="S802" i="1"/>
  <c r="P1468" i="1"/>
  <c r="Q1468" i="1"/>
  <c r="R1468" i="1"/>
  <c r="S1468" i="1"/>
  <c r="P730" i="1"/>
  <c r="Q730" i="1"/>
  <c r="R730" i="1"/>
  <c r="S730" i="1"/>
  <c r="P1446" i="1"/>
  <c r="Q1446" i="1"/>
  <c r="R1446" i="1"/>
  <c r="S1446" i="1"/>
  <c r="P167" i="1"/>
  <c r="Q167" i="1"/>
  <c r="R167" i="1"/>
  <c r="S167" i="1"/>
  <c r="P599" i="1"/>
  <c r="Q599" i="1"/>
  <c r="R599" i="1"/>
  <c r="S599" i="1"/>
  <c r="P1492" i="1"/>
  <c r="Q1492" i="1"/>
  <c r="R1492" i="1"/>
  <c r="S1492" i="1"/>
  <c r="P1603" i="1"/>
  <c r="Q1603" i="1"/>
  <c r="R1603" i="1"/>
  <c r="S1603" i="1"/>
  <c r="P936" i="1"/>
  <c r="Q936" i="1"/>
  <c r="R936" i="1"/>
  <c r="S936" i="1"/>
  <c r="P406" i="1"/>
  <c r="Q406" i="1"/>
  <c r="R406" i="1"/>
  <c r="S406" i="1"/>
  <c r="P161" i="1"/>
  <c r="Q161" i="1"/>
  <c r="R161" i="1"/>
  <c r="S161" i="1"/>
  <c r="P787" i="1"/>
  <c r="Q787" i="1"/>
  <c r="R787" i="1"/>
  <c r="S787" i="1"/>
  <c r="P1501" i="1"/>
  <c r="Q1501" i="1"/>
  <c r="R1501" i="1"/>
  <c r="S1501" i="1"/>
  <c r="P220" i="1"/>
  <c r="Q220" i="1"/>
  <c r="R220" i="1"/>
  <c r="S220" i="1"/>
  <c r="P507" i="1"/>
  <c r="Q507" i="1"/>
  <c r="R507" i="1"/>
  <c r="S507" i="1"/>
  <c r="P1578" i="1"/>
  <c r="Q1578" i="1"/>
  <c r="R1578" i="1"/>
  <c r="S1578" i="1"/>
  <c r="P1322" i="1"/>
  <c r="Q1322" i="1"/>
  <c r="R1322" i="1"/>
  <c r="S1322" i="1"/>
  <c r="P1248" i="1"/>
  <c r="Q1248" i="1"/>
  <c r="R1248" i="1"/>
  <c r="S1248" i="1"/>
  <c r="P1576" i="1"/>
  <c r="Q1576" i="1"/>
  <c r="R1576" i="1"/>
  <c r="S1576" i="1"/>
  <c r="P907" i="1"/>
  <c r="Q907" i="1"/>
  <c r="R907" i="1"/>
  <c r="S907" i="1"/>
  <c r="P1480" i="1"/>
  <c r="Q1480" i="1"/>
  <c r="R1480" i="1"/>
  <c r="S1480" i="1"/>
  <c r="P676" i="1"/>
  <c r="Q676" i="1"/>
  <c r="R676" i="1"/>
  <c r="S676" i="1"/>
  <c r="P128" i="1"/>
  <c r="Q128" i="1"/>
  <c r="R128" i="1"/>
  <c r="S128" i="1"/>
  <c r="P332" i="1"/>
  <c r="Q332" i="1"/>
  <c r="R332" i="1"/>
  <c r="S332" i="1"/>
  <c r="P1019" i="1"/>
  <c r="Q1019" i="1"/>
  <c r="R1019" i="1"/>
  <c r="S1019" i="1"/>
  <c r="P53" i="1"/>
  <c r="Q53" i="1"/>
  <c r="R53" i="1"/>
  <c r="S53" i="1"/>
  <c r="P1460" i="1"/>
  <c r="Q1460" i="1"/>
  <c r="R1460" i="1"/>
  <c r="S1460" i="1"/>
  <c r="P1259" i="1"/>
  <c r="Q1259" i="1"/>
  <c r="R1259" i="1"/>
  <c r="S1259" i="1"/>
  <c r="P1337" i="1"/>
  <c r="Q1337" i="1"/>
  <c r="R1337" i="1"/>
  <c r="S1337" i="1"/>
  <c r="P323" i="1"/>
  <c r="Q323" i="1"/>
  <c r="R323" i="1"/>
  <c r="S323" i="1"/>
  <c r="P489" i="1"/>
  <c r="Q489" i="1"/>
  <c r="R489" i="1"/>
  <c r="S489" i="1"/>
  <c r="P745" i="1"/>
  <c r="Q745" i="1"/>
  <c r="R745" i="1"/>
  <c r="S745" i="1"/>
  <c r="P1369" i="1"/>
  <c r="Q1369" i="1"/>
  <c r="R1369" i="1"/>
  <c r="S1369" i="1"/>
  <c r="P727" i="1"/>
  <c r="Q727" i="1"/>
  <c r="R727" i="1"/>
  <c r="S727" i="1"/>
  <c r="P291" i="1"/>
  <c r="Q291" i="1"/>
  <c r="R291" i="1"/>
  <c r="S291" i="1"/>
  <c r="P1361" i="1"/>
  <c r="Q1361" i="1"/>
  <c r="R1361" i="1"/>
  <c r="S1361" i="1"/>
  <c r="P1463" i="1"/>
  <c r="Q1463" i="1"/>
  <c r="R1463" i="1"/>
  <c r="S1463" i="1"/>
  <c r="P542" i="1"/>
  <c r="Q542" i="1"/>
  <c r="R542" i="1"/>
  <c r="S542" i="1"/>
  <c r="P1504" i="1"/>
  <c r="Q1504" i="1"/>
  <c r="R1504" i="1"/>
  <c r="S1504" i="1"/>
  <c r="P1201" i="1"/>
  <c r="Q1201" i="1"/>
  <c r="R1201" i="1"/>
  <c r="S1201" i="1"/>
  <c r="P113" i="1"/>
  <c r="Q113" i="1"/>
  <c r="R113" i="1"/>
  <c r="S113" i="1"/>
  <c r="P957" i="1"/>
  <c r="Q957" i="1"/>
  <c r="R957" i="1"/>
  <c r="S957" i="1"/>
  <c r="P844" i="1"/>
  <c r="Q844" i="1"/>
  <c r="R844" i="1"/>
  <c r="S844" i="1"/>
  <c r="P1145" i="1"/>
  <c r="Q1145" i="1"/>
  <c r="R1145" i="1"/>
  <c r="S1145" i="1"/>
  <c r="P1562" i="1"/>
  <c r="Q1562" i="1"/>
  <c r="R1562" i="1"/>
  <c r="S1562" i="1"/>
  <c r="P1720" i="1"/>
  <c r="Q1720" i="1"/>
  <c r="R1720" i="1"/>
  <c r="S1720" i="1"/>
  <c r="P1275" i="1"/>
  <c r="Q1275" i="1"/>
  <c r="R1275" i="1"/>
  <c r="S1275" i="1"/>
  <c r="P757" i="1"/>
  <c r="Q757" i="1"/>
  <c r="R757" i="1"/>
  <c r="S757" i="1"/>
  <c r="P827" i="1"/>
  <c r="Q827" i="1"/>
  <c r="R827" i="1"/>
  <c r="S827" i="1"/>
  <c r="P1558" i="1"/>
  <c r="Q1558" i="1"/>
  <c r="R1558" i="1"/>
  <c r="S1558" i="1"/>
  <c r="P56" i="1"/>
  <c r="Q56" i="1"/>
  <c r="R56" i="1"/>
  <c r="S56" i="1"/>
  <c r="P1102" i="1"/>
  <c r="Q1102" i="1"/>
  <c r="R1102" i="1"/>
  <c r="S1102" i="1"/>
  <c r="P594" i="1"/>
  <c r="Q594" i="1"/>
  <c r="R594" i="1"/>
  <c r="S594" i="1"/>
  <c r="P96" i="1"/>
  <c r="Q96" i="1"/>
  <c r="R96" i="1"/>
  <c r="S96" i="1"/>
  <c r="P1038" i="1"/>
  <c r="Q1038" i="1"/>
  <c r="R1038" i="1"/>
  <c r="S1038" i="1"/>
  <c r="P1188" i="1"/>
  <c r="Q1188" i="1"/>
  <c r="R1188" i="1"/>
  <c r="S1188" i="1"/>
  <c r="P1291" i="1"/>
  <c r="Q1291" i="1"/>
  <c r="R1291" i="1"/>
  <c r="S1291" i="1"/>
  <c r="P1517" i="1"/>
  <c r="Q1517" i="1"/>
  <c r="R1517" i="1"/>
  <c r="S1517" i="1"/>
  <c r="P729" i="1"/>
  <c r="Q729" i="1"/>
  <c r="R729" i="1"/>
  <c r="S729" i="1"/>
  <c r="P1759" i="1"/>
  <c r="Q1759" i="1"/>
  <c r="R1759" i="1"/>
  <c r="S1759" i="1"/>
  <c r="P868" i="1"/>
  <c r="Q868" i="1"/>
  <c r="R868" i="1"/>
  <c r="S868" i="1"/>
  <c r="P374" i="1"/>
  <c r="Q374" i="1"/>
  <c r="R374" i="1"/>
  <c r="S374" i="1"/>
  <c r="P1784" i="1"/>
  <c r="Q1784" i="1"/>
  <c r="R1784" i="1"/>
  <c r="S1784" i="1"/>
  <c r="P1186" i="1"/>
  <c r="Q1186" i="1"/>
  <c r="R1186" i="1"/>
  <c r="S1186" i="1"/>
  <c r="P5" i="1"/>
  <c r="Q5" i="1"/>
  <c r="R5" i="1"/>
  <c r="S5" i="1"/>
  <c r="P201" i="1"/>
  <c r="Q201" i="1"/>
  <c r="R201" i="1"/>
  <c r="S201" i="1"/>
  <c r="P1285" i="1"/>
  <c r="Q1285" i="1"/>
  <c r="R1285" i="1"/>
  <c r="S1285" i="1"/>
  <c r="P852" i="1"/>
  <c r="Q852" i="1"/>
  <c r="R852" i="1"/>
  <c r="S852" i="1"/>
  <c r="P1131" i="1"/>
  <c r="Q1131" i="1"/>
  <c r="R1131" i="1"/>
  <c r="S1131" i="1"/>
  <c r="P629" i="1"/>
  <c r="Q629" i="1"/>
  <c r="R629" i="1"/>
  <c r="S629" i="1"/>
  <c r="P482" i="1"/>
  <c r="Q482" i="1"/>
  <c r="R482" i="1"/>
  <c r="S482" i="1"/>
  <c r="P503" i="1"/>
  <c r="Q503" i="1"/>
  <c r="R503" i="1"/>
  <c r="S503" i="1"/>
  <c r="P770" i="1"/>
  <c r="Q770" i="1"/>
  <c r="R770" i="1"/>
  <c r="S770" i="1"/>
  <c r="P29" i="1"/>
  <c r="Q29" i="1"/>
  <c r="R29" i="1"/>
  <c r="S29" i="1"/>
  <c r="P488" i="1"/>
  <c r="Q488" i="1"/>
  <c r="R488" i="1"/>
  <c r="S488" i="1"/>
  <c r="P101" i="1"/>
  <c r="Q101" i="1"/>
  <c r="R101" i="1"/>
  <c r="S101" i="1"/>
  <c r="P500" i="1"/>
  <c r="Q500" i="1"/>
  <c r="R500" i="1"/>
  <c r="S500" i="1"/>
  <c r="P1766" i="1"/>
  <c r="Q1766" i="1"/>
  <c r="R1766" i="1"/>
  <c r="S1766" i="1"/>
  <c r="P1225" i="1"/>
  <c r="Q1225" i="1"/>
  <c r="R1225" i="1"/>
  <c r="S1225" i="1"/>
  <c r="P560" i="1"/>
  <c r="Q560" i="1"/>
  <c r="R560" i="1"/>
  <c r="S560" i="1"/>
  <c r="P62" i="1"/>
  <c r="Q62" i="1"/>
  <c r="R62" i="1"/>
  <c r="S62" i="1"/>
  <c r="P1114" i="1"/>
  <c r="Q1114" i="1"/>
  <c r="R1114" i="1"/>
  <c r="S1114" i="1"/>
  <c r="P1674" i="1"/>
  <c r="Q1674" i="1"/>
  <c r="R1674" i="1"/>
  <c r="S1674" i="1"/>
  <c r="P1280" i="1"/>
  <c r="Q1280" i="1"/>
  <c r="R1280" i="1"/>
  <c r="S1280" i="1"/>
  <c r="P1365" i="1"/>
  <c r="Q1365" i="1"/>
  <c r="R1365" i="1"/>
  <c r="S1365" i="1"/>
  <c r="P309" i="1"/>
  <c r="Q309" i="1"/>
  <c r="R309" i="1"/>
  <c r="S309" i="1"/>
  <c r="P605" i="1"/>
  <c r="Q605" i="1"/>
  <c r="R605" i="1"/>
  <c r="S605" i="1"/>
  <c r="P1512" i="1"/>
  <c r="Q1512" i="1"/>
  <c r="R1512" i="1"/>
  <c r="S1512" i="1"/>
  <c r="P506" i="1"/>
  <c r="Q506" i="1"/>
  <c r="R506" i="1"/>
  <c r="S506" i="1"/>
  <c r="P1295" i="1"/>
  <c r="Q1295" i="1"/>
  <c r="R1295" i="1"/>
  <c r="S1295" i="1"/>
  <c r="P1169" i="1"/>
  <c r="Q1169" i="1"/>
  <c r="R1169" i="1"/>
  <c r="S1169" i="1"/>
  <c r="P591" i="1"/>
  <c r="Q591" i="1"/>
  <c r="R591" i="1"/>
  <c r="S591" i="1"/>
  <c r="P1124" i="1"/>
  <c r="Q1124" i="1"/>
  <c r="R1124" i="1"/>
  <c r="S1124" i="1"/>
  <c r="P811" i="1"/>
  <c r="Q811" i="1"/>
  <c r="R811" i="1"/>
  <c r="S811" i="1"/>
  <c r="P1477" i="1"/>
  <c r="Q1477" i="1"/>
  <c r="R1477" i="1"/>
  <c r="S1477" i="1"/>
  <c r="P393" i="1"/>
  <c r="Q393" i="1"/>
  <c r="R393" i="1"/>
  <c r="S393" i="1"/>
  <c r="P1390" i="1"/>
  <c r="Q1390" i="1"/>
  <c r="R1390" i="1"/>
  <c r="S1390" i="1"/>
  <c r="P612" i="1"/>
  <c r="Q612" i="1"/>
  <c r="R612" i="1"/>
  <c r="S612" i="1"/>
  <c r="P1588" i="1"/>
  <c r="Q1588" i="1"/>
  <c r="R1588" i="1"/>
  <c r="S1588" i="1"/>
  <c r="P575" i="1"/>
  <c r="Q575" i="1"/>
  <c r="R575" i="1"/>
  <c r="S575" i="1"/>
  <c r="P662" i="1"/>
  <c r="Q662" i="1"/>
  <c r="R662" i="1"/>
  <c r="S662" i="1"/>
  <c r="P1591" i="1"/>
  <c r="Q1591" i="1"/>
  <c r="R1591" i="1"/>
  <c r="S1591" i="1"/>
  <c r="P463" i="1"/>
  <c r="Q463" i="1"/>
  <c r="R463" i="1"/>
  <c r="S463" i="1"/>
  <c r="P1693" i="1"/>
  <c r="Q1693" i="1"/>
  <c r="R1693" i="1"/>
  <c r="S1693" i="1"/>
  <c r="P84" i="1"/>
  <c r="Q84" i="1"/>
  <c r="R84" i="1"/>
  <c r="S84" i="1"/>
  <c r="P107" i="1"/>
  <c r="Q107" i="1"/>
  <c r="R107" i="1"/>
  <c r="S107" i="1"/>
  <c r="P1601" i="1"/>
  <c r="Q1601" i="1"/>
  <c r="R1601" i="1"/>
  <c r="S1601" i="1"/>
  <c r="P1036" i="1"/>
  <c r="Q1036" i="1"/>
  <c r="R1036" i="1"/>
  <c r="S1036" i="1"/>
  <c r="P1602" i="1"/>
  <c r="Q1602" i="1"/>
  <c r="R1602" i="1"/>
  <c r="S1602" i="1"/>
  <c r="P172" i="1"/>
  <c r="Q172" i="1"/>
  <c r="R172" i="1"/>
  <c r="S172" i="1"/>
  <c r="P1457" i="1"/>
  <c r="Q1457" i="1"/>
  <c r="R1457" i="1"/>
  <c r="S1457" i="1"/>
  <c r="P1172" i="1"/>
  <c r="Q1172" i="1"/>
  <c r="R1172" i="1"/>
  <c r="S1172" i="1"/>
  <c r="P1555" i="1"/>
  <c r="Q1555" i="1"/>
  <c r="R1555" i="1"/>
  <c r="S1555" i="1"/>
  <c r="P833" i="1"/>
  <c r="Q833" i="1"/>
  <c r="R833" i="1"/>
  <c r="S833" i="1"/>
  <c r="P1319" i="1"/>
  <c r="Q1319" i="1"/>
  <c r="R1319" i="1"/>
  <c r="S1319" i="1"/>
  <c r="P571" i="1"/>
  <c r="Q571" i="1"/>
  <c r="R571" i="1"/>
  <c r="S571" i="1"/>
  <c r="P1622" i="1"/>
  <c r="Q1622" i="1"/>
  <c r="R1622" i="1"/>
  <c r="S1622" i="1"/>
  <c r="P156" i="1"/>
  <c r="Q156" i="1"/>
  <c r="R156" i="1"/>
  <c r="S156" i="1"/>
  <c r="P455" i="1"/>
  <c r="Q455" i="1"/>
  <c r="R455" i="1"/>
  <c r="S455" i="1"/>
  <c r="P1531" i="1"/>
  <c r="Q1531" i="1"/>
  <c r="R1531" i="1"/>
  <c r="S1531" i="1"/>
  <c r="P95" i="1"/>
  <c r="Q95" i="1"/>
  <c r="R95" i="1"/>
  <c r="S95" i="1"/>
  <c r="P1213" i="1"/>
  <c r="Q1213" i="1"/>
  <c r="R1213" i="1"/>
  <c r="S1213" i="1"/>
  <c r="P935" i="1"/>
  <c r="Q935" i="1"/>
  <c r="R935" i="1"/>
  <c r="S935" i="1"/>
  <c r="P1612" i="1"/>
  <c r="Q1612" i="1"/>
  <c r="R1612" i="1"/>
  <c r="S1612" i="1"/>
  <c r="P1210" i="1"/>
  <c r="Q1210" i="1"/>
  <c r="R1210" i="1"/>
  <c r="S1210" i="1"/>
  <c r="P1057" i="1"/>
  <c r="Q1057" i="1"/>
  <c r="R1057" i="1"/>
  <c r="S1057" i="1"/>
  <c r="P681" i="1"/>
  <c r="Q681" i="1"/>
  <c r="R681" i="1"/>
  <c r="S681" i="1"/>
  <c r="P1595" i="1"/>
  <c r="Q1595" i="1"/>
  <c r="R1595" i="1"/>
  <c r="S1595" i="1"/>
  <c r="P1257" i="1"/>
  <c r="Q1257" i="1"/>
  <c r="R1257" i="1"/>
  <c r="S1257" i="1"/>
  <c r="P639" i="1"/>
  <c r="Q639" i="1"/>
  <c r="R639" i="1"/>
  <c r="S639" i="1"/>
  <c r="P1183" i="1"/>
  <c r="Q1183" i="1"/>
  <c r="R1183" i="1"/>
  <c r="S1183" i="1"/>
  <c r="P149" i="1"/>
  <c r="Q149" i="1"/>
  <c r="R149" i="1"/>
  <c r="S149" i="1"/>
  <c r="P1162" i="1"/>
  <c r="Q1162" i="1"/>
  <c r="R1162" i="1"/>
  <c r="S1162" i="1"/>
  <c r="P1384" i="1"/>
  <c r="Q1384" i="1"/>
  <c r="R1384" i="1"/>
  <c r="S1384" i="1"/>
  <c r="P108" i="1"/>
  <c r="Q108" i="1"/>
  <c r="R108" i="1"/>
  <c r="S108" i="1"/>
  <c r="P1174" i="1"/>
  <c r="Q1174" i="1"/>
  <c r="R1174" i="1"/>
  <c r="S1174" i="1"/>
  <c r="P401" i="1"/>
  <c r="Q401" i="1"/>
  <c r="R401" i="1"/>
  <c r="S401" i="1"/>
  <c r="P601" i="1"/>
  <c r="Q601" i="1"/>
  <c r="R601" i="1"/>
  <c r="S601" i="1"/>
  <c r="P1623" i="1"/>
  <c r="Q1623" i="1"/>
  <c r="R1623" i="1"/>
  <c r="S1623" i="1"/>
  <c r="P1368" i="1"/>
  <c r="Q1368" i="1"/>
  <c r="R1368" i="1"/>
  <c r="S1368" i="1"/>
  <c r="P1533" i="1"/>
  <c r="Q1533" i="1"/>
  <c r="R1533" i="1"/>
  <c r="S1533" i="1"/>
  <c r="P168" i="1"/>
  <c r="Q168" i="1"/>
  <c r="R168" i="1"/>
  <c r="S168" i="1"/>
  <c r="P1171" i="1"/>
  <c r="Q1171" i="1"/>
  <c r="R1171" i="1"/>
  <c r="S1171" i="1"/>
  <c r="P1214" i="1"/>
  <c r="Q1214" i="1"/>
  <c r="R1214" i="1"/>
  <c r="S1214" i="1"/>
  <c r="P145" i="1"/>
  <c r="Q145" i="1"/>
  <c r="R145" i="1"/>
  <c r="S145" i="1"/>
  <c r="P313" i="1"/>
  <c r="Q313" i="1"/>
  <c r="R313" i="1"/>
  <c r="S313" i="1"/>
  <c r="P1520" i="1"/>
  <c r="Q1520" i="1"/>
  <c r="R1520" i="1"/>
  <c r="S1520" i="1"/>
  <c r="P183" i="1"/>
  <c r="Q183" i="1"/>
  <c r="R183" i="1"/>
  <c r="S183" i="1"/>
  <c r="P1747" i="1"/>
  <c r="Q1747" i="1"/>
  <c r="R1747" i="1"/>
  <c r="S1747" i="1"/>
  <c r="P1358" i="1"/>
  <c r="Q1358" i="1"/>
  <c r="R1358" i="1"/>
  <c r="S1358" i="1"/>
  <c r="P782" i="1"/>
  <c r="Q782" i="1"/>
  <c r="R782" i="1"/>
  <c r="S782" i="1"/>
  <c r="P795" i="1"/>
  <c r="Q795" i="1"/>
  <c r="R795" i="1"/>
  <c r="S795" i="1"/>
  <c r="P17" i="1"/>
  <c r="Q17" i="1"/>
  <c r="R17" i="1"/>
  <c r="S17" i="1"/>
  <c r="P1051" i="1"/>
  <c r="Q1051" i="1"/>
  <c r="R1051" i="1"/>
  <c r="S1051" i="1"/>
  <c r="P1469" i="1"/>
  <c r="Q1469" i="1"/>
  <c r="R1469" i="1"/>
  <c r="S1469" i="1"/>
  <c r="P1564" i="1"/>
  <c r="Q1564" i="1"/>
  <c r="R1564" i="1"/>
  <c r="S1564" i="1"/>
  <c r="P1439" i="1"/>
  <c r="Q1439" i="1"/>
  <c r="R1439" i="1"/>
  <c r="S1439" i="1"/>
  <c r="P1135" i="1"/>
  <c r="Q1135" i="1"/>
  <c r="R1135" i="1"/>
  <c r="S1135" i="1"/>
  <c r="P1209" i="1"/>
  <c r="Q1209" i="1"/>
  <c r="R1209" i="1"/>
  <c r="S1209" i="1"/>
  <c r="P347" i="1"/>
  <c r="Q347" i="1"/>
  <c r="R347" i="1"/>
  <c r="S347" i="1"/>
  <c r="P1776" i="1"/>
  <c r="Q1776" i="1"/>
  <c r="R1776" i="1"/>
  <c r="S1776" i="1"/>
  <c r="P1621" i="1"/>
  <c r="Q1621" i="1"/>
  <c r="R1621" i="1"/>
  <c r="S1621" i="1"/>
  <c r="P1427" i="1"/>
  <c r="Q1427" i="1"/>
  <c r="R1427" i="1"/>
  <c r="S1427" i="1"/>
  <c r="P578" i="1"/>
  <c r="Q578" i="1"/>
  <c r="R578" i="1"/>
  <c r="S578" i="1"/>
  <c r="P538" i="1"/>
  <c r="Q538" i="1"/>
  <c r="R538" i="1"/>
  <c r="S538" i="1"/>
  <c r="P859" i="1"/>
  <c r="Q859" i="1"/>
  <c r="R859" i="1"/>
  <c r="S859" i="1"/>
  <c r="P1144" i="1"/>
  <c r="Q1144" i="1"/>
  <c r="R1144" i="1"/>
  <c r="S1144" i="1"/>
  <c r="P1634" i="1"/>
  <c r="Q1634" i="1"/>
  <c r="R1634" i="1"/>
  <c r="S1634" i="1"/>
  <c r="P1539" i="1"/>
  <c r="Q1539" i="1"/>
  <c r="R1539" i="1"/>
  <c r="S1539" i="1"/>
  <c r="P1355" i="1"/>
  <c r="Q1355" i="1"/>
  <c r="R1355" i="1"/>
  <c r="S1355" i="1"/>
  <c r="P233" i="1"/>
  <c r="Q233" i="1"/>
  <c r="R233" i="1"/>
  <c r="S233" i="1"/>
  <c r="P278" i="1"/>
  <c r="Q278" i="1"/>
  <c r="R278" i="1"/>
  <c r="S278" i="1"/>
  <c r="P981" i="1"/>
  <c r="Q981" i="1"/>
  <c r="R981" i="1"/>
  <c r="S981" i="1"/>
  <c r="P682" i="1"/>
  <c r="Q682" i="1"/>
  <c r="R682" i="1"/>
  <c r="S682" i="1"/>
  <c r="P1778" i="1"/>
  <c r="Q1778" i="1"/>
  <c r="R1778" i="1"/>
  <c r="S1778" i="1"/>
  <c r="P1687" i="1"/>
  <c r="Q1687" i="1"/>
  <c r="R1687" i="1"/>
  <c r="S1687" i="1"/>
  <c r="P138" i="1"/>
  <c r="Q138" i="1"/>
  <c r="R138" i="1"/>
  <c r="S138" i="1"/>
  <c r="P1606" i="1"/>
  <c r="Q1606" i="1"/>
  <c r="R1606" i="1"/>
  <c r="S1606" i="1"/>
  <c r="P451" i="1"/>
  <c r="Q451" i="1"/>
  <c r="R451" i="1"/>
  <c r="S451" i="1"/>
  <c r="P595" i="1"/>
  <c r="Q595" i="1"/>
  <c r="R595" i="1"/>
  <c r="S595" i="1"/>
  <c r="P1630" i="1"/>
  <c r="Q1630" i="1"/>
  <c r="R1630" i="1"/>
  <c r="S1630" i="1"/>
  <c r="P57" i="1"/>
  <c r="Q57" i="1"/>
  <c r="R57" i="1"/>
  <c r="S57" i="1"/>
  <c r="P933" i="1"/>
  <c r="Q933" i="1"/>
  <c r="R933" i="1"/>
  <c r="S933" i="1"/>
  <c r="P866" i="1"/>
  <c r="Q866" i="1"/>
  <c r="R866" i="1"/>
  <c r="S866" i="1"/>
  <c r="P1524" i="1"/>
  <c r="Q1524" i="1"/>
  <c r="R1524" i="1"/>
  <c r="S1524" i="1"/>
  <c r="P1284" i="1"/>
  <c r="Q1284" i="1"/>
  <c r="R1284" i="1"/>
  <c r="S1284" i="1"/>
  <c r="P1714" i="1"/>
  <c r="Q1714" i="1"/>
  <c r="R1714" i="1"/>
  <c r="S1714" i="1"/>
  <c r="P1378" i="1"/>
  <c r="Q1378" i="1"/>
  <c r="R1378" i="1"/>
  <c r="S1378" i="1"/>
  <c r="P465" i="1"/>
  <c r="Q465" i="1"/>
  <c r="R465" i="1"/>
  <c r="S465" i="1"/>
  <c r="P1563" i="1"/>
  <c r="Q1563" i="1"/>
  <c r="R1563" i="1"/>
  <c r="S1563" i="1"/>
  <c r="P350" i="1"/>
  <c r="Q350" i="1"/>
  <c r="R350" i="1"/>
  <c r="S350" i="1"/>
  <c r="P1352" i="1"/>
  <c r="Q1352" i="1"/>
  <c r="R1352" i="1"/>
  <c r="S1352" i="1"/>
  <c r="P98" i="1"/>
  <c r="Q98" i="1"/>
  <c r="R98" i="1"/>
  <c r="S98" i="1"/>
  <c r="P284" i="1"/>
  <c r="Q284" i="1"/>
  <c r="R284" i="1"/>
  <c r="S284" i="1"/>
  <c r="P968" i="1"/>
  <c r="Q968" i="1"/>
  <c r="R968" i="1"/>
  <c r="S968" i="1"/>
  <c r="P1646" i="1"/>
  <c r="Q1646" i="1"/>
  <c r="R1646" i="1"/>
  <c r="S1646" i="1"/>
  <c r="P793" i="1"/>
  <c r="Q793" i="1"/>
  <c r="R793" i="1"/>
  <c r="S793" i="1"/>
  <c r="P845" i="1"/>
  <c r="Q845" i="1"/>
  <c r="R845" i="1"/>
  <c r="S845" i="1"/>
  <c r="P119" i="1"/>
  <c r="Q119" i="1"/>
  <c r="R119" i="1"/>
  <c r="S119" i="1"/>
  <c r="P939" i="1"/>
  <c r="Q939" i="1"/>
  <c r="R939" i="1"/>
  <c r="S939" i="1"/>
  <c r="P821" i="1"/>
  <c r="Q821" i="1"/>
  <c r="R821" i="1"/>
  <c r="S821" i="1"/>
  <c r="P546" i="1"/>
  <c r="Q546" i="1"/>
  <c r="R546" i="1"/>
  <c r="S546" i="1"/>
  <c r="P563" i="1"/>
  <c r="Q563" i="1"/>
  <c r="R563" i="1"/>
  <c r="S563" i="1"/>
  <c r="P1433" i="1"/>
  <c r="Q1433" i="1"/>
  <c r="R1433" i="1"/>
  <c r="S1433" i="1"/>
  <c r="P1702" i="1"/>
  <c r="Q1702" i="1"/>
  <c r="R1702" i="1"/>
  <c r="S1702" i="1"/>
  <c r="P687" i="1"/>
  <c r="Q687" i="1"/>
  <c r="R687" i="1"/>
  <c r="S687" i="1"/>
  <c r="P1604" i="1"/>
  <c r="Q1604" i="1"/>
  <c r="R1604" i="1"/>
  <c r="S1604" i="1"/>
  <c r="P410" i="1"/>
  <c r="Q410" i="1"/>
  <c r="R410" i="1"/>
  <c r="S410" i="1"/>
  <c r="P1671" i="1"/>
  <c r="Q1671" i="1"/>
  <c r="R1671" i="1"/>
  <c r="S1671" i="1"/>
  <c r="P77" i="1"/>
  <c r="Q77" i="1"/>
  <c r="R77" i="1"/>
  <c r="S77" i="1"/>
  <c r="P1164" i="1"/>
  <c r="Q1164" i="1"/>
  <c r="R1164" i="1"/>
  <c r="S1164" i="1"/>
  <c r="P1060" i="1"/>
  <c r="Q1060" i="1"/>
  <c r="R1060" i="1"/>
  <c r="S1060" i="1"/>
  <c r="P1723" i="1"/>
  <c r="Q1723" i="1"/>
  <c r="R1723" i="1"/>
  <c r="S1723" i="1"/>
  <c r="P1462" i="1"/>
  <c r="Q1462" i="1"/>
  <c r="R1462" i="1"/>
  <c r="S1462" i="1"/>
  <c r="P1110" i="1"/>
  <c r="Q1110" i="1"/>
  <c r="R1110" i="1"/>
  <c r="S1110" i="1"/>
  <c r="P1586" i="1"/>
  <c r="Q1586" i="1"/>
  <c r="R1586" i="1"/>
  <c r="S1586" i="1"/>
  <c r="P650" i="1"/>
  <c r="Q650" i="1"/>
  <c r="R650" i="1"/>
  <c r="S650" i="1"/>
  <c r="P1560" i="1"/>
  <c r="Q1560" i="1"/>
  <c r="R1560" i="1"/>
  <c r="S1560" i="1"/>
  <c r="P661" i="1"/>
  <c r="Q661" i="1"/>
  <c r="R661" i="1"/>
  <c r="S661" i="1"/>
  <c r="P169" i="1"/>
  <c r="Q169" i="1"/>
  <c r="R169" i="1"/>
  <c r="S169" i="1"/>
  <c r="P1550" i="1"/>
  <c r="Q1550" i="1"/>
  <c r="R1550" i="1"/>
  <c r="S1550" i="1"/>
  <c r="P893" i="1"/>
  <c r="Q893" i="1"/>
  <c r="R893" i="1"/>
  <c r="S893" i="1"/>
  <c r="P958" i="1"/>
  <c r="Q958" i="1"/>
  <c r="R958" i="1"/>
  <c r="S958" i="1"/>
  <c r="P1731" i="1"/>
  <c r="Q1731" i="1"/>
  <c r="R1731" i="1"/>
  <c r="S1731" i="1"/>
  <c r="P813" i="1"/>
  <c r="Q813" i="1"/>
  <c r="R813" i="1"/>
  <c r="S813" i="1"/>
  <c r="P1717" i="1"/>
  <c r="Q1717" i="1"/>
  <c r="R1717" i="1"/>
  <c r="S1717" i="1"/>
  <c r="P181" i="1"/>
  <c r="Q181" i="1"/>
  <c r="R181" i="1"/>
  <c r="S181" i="1"/>
  <c r="P902" i="1"/>
  <c r="Q902" i="1"/>
  <c r="R902" i="1"/>
  <c r="S902" i="1"/>
  <c r="P1701" i="1"/>
  <c r="Q1701" i="1"/>
  <c r="R1701" i="1"/>
  <c r="S1701" i="1"/>
  <c r="P1497" i="1"/>
  <c r="Q1497" i="1"/>
  <c r="R1497" i="1"/>
  <c r="S1497" i="1"/>
  <c r="P1491" i="1"/>
  <c r="Q1491" i="1"/>
  <c r="R1491" i="1"/>
  <c r="S1491" i="1"/>
  <c r="P412" i="1"/>
  <c r="Q412" i="1"/>
  <c r="R412" i="1"/>
  <c r="S412" i="1"/>
  <c r="P1653" i="1"/>
  <c r="Q1653" i="1"/>
  <c r="R1653" i="1"/>
  <c r="S1653" i="1"/>
  <c r="P1703" i="1"/>
  <c r="Q1703" i="1"/>
  <c r="R1703" i="1"/>
  <c r="S1703" i="1"/>
  <c r="P771" i="1"/>
  <c r="Q771" i="1"/>
  <c r="R771" i="1"/>
  <c r="S771" i="1"/>
  <c r="P1570" i="1"/>
  <c r="Q1570" i="1"/>
  <c r="R1570" i="1"/>
  <c r="S1570" i="1"/>
  <c r="P302" i="1"/>
  <c r="Q302" i="1"/>
  <c r="R302" i="1"/>
  <c r="S302" i="1"/>
  <c r="P1726" i="1"/>
  <c r="Q1726" i="1"/>
  <c r="R1726" i="1"/>
  <c r="S1726" i="1"/>
  <c r="P1421" i="1"/>
  <c r="Q1421" i="1"/>
  <c r="R1421" i="1"/>
  <c r="S1421" i="1"/>
  <c r="P880" i="1"/>
  <c r="Q880" i="1"/>
  <c r="R880" i="1"/>
  <c r="S880" i="1"/>
  <c r="P632" i="1"/>
  <c r="Q632" i="1"/>
  <c r="R632" i="1"/>
  <c r="S632" i="1"/>
  <c r="P722" i="1"/>
  <c r="Q722" i="1"/>
  <c r="R722" i="1"/>
  <c r="S722" i="1"/>
  <c r="P1048" i="1"/>
  <c r="Q1048" i="1"/>
  <c r="R1048" i="1"/>
  <c r="S1048" i="1"/>
  <c r="P926" i="1"/>
  <c r="Q926" i="1"/>
  <c r="R926" i="1"/>
  <c r="S926" i="1"/>
  <c r="P238" i="1"/>
  <c r="Q238" i="1"/>
  <c r="R238" i="1"/>
  <c r="S238" i="1"/>
  <c r="P215" i="1"/>
  <c r="Q215" i="1"/>
  <c r="R215" i="1"/>
  <c r="S215" i="1"/>
  <c r="P505" i="1"/>
  <c r="Q505" i="1"/>
  <c r="R505" i="1"/>
  <c r="S505" i="1"/>
  <c r="P9" i="1"/>
  <c r="Q9" i="1"/>
  <c r="R9" i="1"/>
  <c r="S9" i="1"/>
  <c r="P1093" i="1"/>
  <c r="Q1093" i="1"/>
  <c r="R1093" i="1"/>
  <c r="S1093" i="1"/>
  <c r="P344" i="1"/>
  <c r="Q344" i="1"/>
  <c r="R344" i="1"/>
  <c r="S344" i="1"/>
  <c r="P838" i="1"/>
  <c r="Q838" i="1"/>
  <c r="R838" i="1"/>
  <c r="S838" i="1"/>
  <c r="P720" i="1"/>
  <c r="Q720" i="1"/>
  <c r="R720" i="1"/>
  <c r="S720" i="1"/>
  <c r="P1397" i="1"/>
  <c r="Q1397" i="1"/>
  <c r="R1397" i="1"/>
  <c r="S1397" i="1"/>
  <c r="P1146" i="1"/>
  <c r="Q1146" i="1"/>
  <c r="R1146" i="1"/>
  <c r="S1146" i="1"/>
  <c r="P388" i="1"/>
  <c r="Q388" i="1"/>
  <c r="R388" i="1"/>
  <c r="S388" i="1"/>
  <c r="P369" i="1"/>
  <c r="Q369" i="1"/>
  <c r="R369" i="1"/>
  <c r="S369" i="1"/>
  <c r="P394" i="1"/>
  <c r="Q394" i="1"/>
  <c r="R394" i="1"/>
  <c r="S394" i="1"/>
  <c r="P1712" i="1"/>
  <c r="Q1712" i="1"/>
  <c r="R1712" i="1"/>
  <c r="S1712" i="1"/>
  <c r="P1001" i="1"/>
  <c r="Q1001" i="1"/>
  <c r="R1001" i="1"/>
  <c r="S1001" i="1"/>
  <c r="P1147" i="1"/>
  <c r="Q1147" i="1"/>
  <c r="R1147" i="1"/>
  <c r="S1147" i="1"/>
  <c r="P271" i="1"/>
  <c r="Q271" i="1"/>
  <c r="R271" i="1"/>
  <c r="S271" i="1"/>
  <c r="P373" i="1"/>
  <c r="Q373" i="1"/>
  <c r="R373" i="1"/>
  <c r="S373" i="1"/>
  <c r="P1549" i="1"/>
  <c r="Q1549" i="1"/>
  <c r="R1549" i="1"/>
  <c r="S1549" i="1"/>
  <c r="P1680" i="1"/>
  <c r="Q1680" i="1"/>
  <c r="R1680" i="1"/>
  <c r="S1680" i="1"/>
  <c r="P847" i="1"/>
  <c r="Q847" i="1"/>
  <c r="R847" i="1"/>
  <c r="S847" i="1"/>
  <c r="P1629" i="1"/>
  <c r="Q1629" i="1"/>
  <c r="R1629" i="1"/>
  <c r="S1629" i="1"/>
  <c r="P225" i="1"/>
  <c r="Q225" i="1"/>
  <c r="R225" i="1"/>
  <c r="S225" i="1"/>
  <c r="P1665" i="1"/>
  <c r="Q1665" i="1"/>
  <c r="R1665" i="1"/>
  <c r="S1665" i="1"/>
  <c r="P1362" i="1"/>
  <c r="Q1362" i="1"/>
  <c r="R1362" i="1"/>
  <c r="S1362" i="1"/>
  <c r="P413" i="1"/>
  <c r="Q413" i="1"/>
  <c r="R413" i="1"/>
  <c r="S413" i="1"/>
  <c r="P1348" i="1"/>
  <c r="Q1348" i="1"/>
  <c r="R1348" i="1"/>
  <c r="S1348" i="1"/>
  <c r="P1245" i="1"/>
  <c r="Q1245" i="1"/>
  <c r="R1245" i="1"/>
  <c r="S1245" i="1"/>
  <c r="P425" i="1"/>
  <c r="Q425" i="1"/>
  <c r="R425" i="1"/>
  <c r="S425" i="1"/>
  <c r="P1574" i="1"/>
  <c r="Q1574" i="1"/>
  <c r="R1574" i="1"/>
  <c r="S1574" i="1"/>
  <c r="P779" i="1"/>
  <c r="Q779" i="1"/>
  <c r="R779" i="1"/>
  <c r="S779" i="1"/>
  <c r="P343" i="1"/>
  <c r="Q343" i="1"/>
  <c r="R343" i="1"/>
  <c r="S343" i="1"/>
  <c r="P860" i="1"/>
  <c r="Q860" i="1"/>
  <c r="R860" i="1"/>
  <c r="S860" i="1"/>
  <c r="P706" i="1"/>
  <c r="Q706" i="1"/>
  <c r="R706" i="1"/>
  <c r="S706" i="1"/>
  <c r="P679" i="1"/>
  <c r="Q679" i="1"/>
  <c r="R679" i="1"/>
  <c r="S679" i="1"/>
  <c r="P1522" i="1"/>
  <c r="Q1522" i="1"/>
  <c r="R1522" i="1"/>
  <c r="S1522" i="1"/>
  <c r="P1683" i="1"/>
  <c r="Q1683" i="1"/>
  <c r="R1683" i="1"/>
  <c r="S1683" i="1"/>
  <c r="P389" i="1"/>
  <c r="Q389" i="1"/>
  <c r="R389" i="1"/>
  <c r="S389" i="1"/>
  <c r="P457" i="1"/>
  <c r="Q457" i="1"/>
  <c r="R457" i="1"/>
  <c r="S457" i="1"/>
  <c r="P807" i="1"/>
  <c r="Q807" i="1"/>
  <c r="R807" i="1"/>
  <c r="S807" i="1"/>
  <c r="P846" i="1"/>
  <c r="Q846" i="1"/>
  <c r="R846" i="1"/>
  <c r="S846" i="1"/>
  <c r="P1420" i="1"/>
  <c r="Q1420" i="1"/>
  <c r="R1420" i="1"/>
  <c r="S1420" i="1"/>
  <c r="P970" i="1"/>
  <c r="Q970" i="1"/>
  <c r="R970" i="1"/>
  <c r="S970" i="1"/>
  <c r="P112" i="1"/>
  <c r="Q112" i="1"/>
  <c r="R112" i="1"/>
  <c r="S112" i="1"/>
  <c r="P1698" i="1"/>
  <c r="Q1698" i="1"/>
  <c r="R1698" i="1"/>
  <c r="S1698" i="1"/>
  <c r="P1713" i="1"/>
  <c r="Q1713" i="1"/>
  <c r="R1713" i="1"/>
  <c r="S1713" i="1"/>
  <c r="P322" i="1"/>
  <c r="Q322" i="1"/>
  <c r="R322" i="1"/>
  <c r="S322" i="1"/>
  <c r="P767" i="1"/>
  <c r="Q767" i="1"/>
  <c r="R767" i="1"/>
  <c r="S767" i="1"/>
  <c r="P1793" i="1"/>
  <c r="Q1793" i="1"/>
  <c r="R1793" i="1"/>
  <c r="S1793" i="1"/>
  <c r="P504" i="1"/>
  <c r="Q504" i="1"/>
  <c r="R504" i="1"/>
  <c r="S504" i="1"/>
  <c r="P449" i="1"/>
  <c r="Q449" i="1"/>
  <c r="R449" i="1"/>
  <c r="S449" i="1"/>
  <c r="P1794" i="1"/>
  <c r="Q1794" i="1"/>
  <c r="R1794" i="1"/>
  <c r="S1794" i="1"/>
  <c r="P254" i="1"/>
  <c r="Q254" i="1"/>
  <c r="R254" i="1"/>
  <c r="S254" i="1"/>
  <c r="P341" i="1"/>
  <c r="Q341" i="1"/>
  <c r="R341" i="1"/>
  <c r="S341" i="1"/>
  <c r="P1247" i="1"/>
  <c r="Q1247" i="1"/>
  <c r="R1247" i="1"/>
  <c r="S1247" i="1"/>
  <c r="P1379" i="1"/>
  <c r="Q1379" i="1"/>
  <c r="R1379" i="1"/>
  <c r="S1379" i="1"/>
  <c r="P992" i="1"/>
  <c r="Q992" i="1"/>
  <c r="R992" i="1"/>
  <c r="S992" i="1"/>
  <c r="P1686" i="1"/>
  <c r="Q1686" i="1"/>
  <c r="R1686" i="1"/>
  <c r="S1686" i="1"/>
  <c r="P306" i="1"/>
  <c r="Q306" i="1"/>
  <c r="R306" i="1"/>
  <c r="S306" i="1"/>
  <c r="P649" i="1"/>
  <c r="Q649" i="1"/>
  <c r="R649" i="1"/>
  <c r="S649" i="1"/>
  <c r="P665" i="1"/>
  <c r="Q665" i="1"/>
  <c r="R665" i="1"/>
  <c r="S665" i="1"/>
  <c r="P754" i="1"/>
  <c r="Q754" i="1"/>
  <c r="R754" i="1"/>
  <c r="S754" i="1"/>
  <c r="P1664" i="1"/>
  <c r="Q1664" i="1"/>
  <c r="R1664" i="1"/>
  <c r="S1664" i="1"/>
  <c r="P1467" i="1"/>
  <c r="Q1467" i="1"/>
  <c r="R1467" i="1"/>
  <c r="S1467" i="1"/>
  <c r="P1695" i="1"/>
  <c r="Q1695" i="1"/>
  <c r="R1695" i="1"/>
  <c r="S1695" i="1"/>
  <c r="P1202" i="1"/>
  <c r="Q1202" i="1"/>
  <c r="R1202" i="1"/>
  <c r="S1202" i="1"/>
  <c r="P127" i="1"/>
  <c r="Q127" i="1"/>
  <c r="R127" i="1"/>
  <c r="S127" i="1"/>
  <c r="P1083" i="1"/>
  <c r="Q1083" i="1"/>
  <c r="R1083" i="1"/>
  <c r="S1083" i="1"/>
  <c r="P1230" i="1"/>
  <c r="Q1230" i="1"/>
  <c r="R1230" i="1"/>
  <c r="S1230" i="1"/>
  <c r="P1710" i="1"/>
  <c r="Q1710" i="1"/>
  <c r="R1710" i="1"/>
  <c r="S1710" i="1"/>
  <c r="P1187" i="1"/>
  <c r="Q1187" i="1"/>
  <c r="R1187" i="1"/>
  <c r="S1187" i="1"/>
  <c r="P1584" i="1"/>
  <c r="Q1584" i="1"/>
  <c r="R1584" i="1"/>
  <c r="S1584" i="1"/>
  <c r="P1770" i="1"/>
  <c r="Q1770" i="1"/>
  <c r="R1770" i="1"/>
  <c r="S1770" i="1"/>
  <c r="P1082" i="1"/>
  <c r="Q1082" i="1"/>
  <c r="R1082" i="1"/>
  <c r="S1082" i="1"/>
  <c r="P125" i="1"/>
  <c r="Q125" i="1"/>
  <c r="R125" i="1"/>
  <c r="S125" i="1"/>
  <c r="P1185" i="1"/>
  <c r="Q1185" i="1"/>
  <c r="R1185" i="1"/>
  <c r="S1185" i="1"/>
  <c r="P791" i="1"/>
  <c r="Q791" i="1"/>
  <c r="R791" i="1"/>
  <c r="S791" i="1"/>
  <c r="P585" i="1"/>
  <c r="Q585" i="1"/>
  <c r="R585" i="1"/>
  <c r="S585" i="1"/>
  <c r="P1220" i="1"/>
  <c r="Q1220" i="1"/>
  <c r="R1220" i="1"/>
  <c r="S1220" i="1"/>
  <c r="P426" i="1"/>
  <c r="Q426" i="1"/>
  <c r="R426" i="1"/>
  <c r="S426" i="1"/>
  <c r="P1779" i="1"/>
  <c r="Q1779" i="1"/>
  <c r="R1779" i="1"/>
  <c r="S1779" i="1"/>
  <c r="P701" i="1"/>
  <c r="Q701" i="1"/>
  <c r="R701" i="1"/>
  <c r="S701" i="1"/>
  <c r="P1430" i="1"/>
  <c r="Q1430" i="1"/>
  <c r="R1430" i="1"/>
  <c r="S1430" i="1"/>
  <c r="P848" i="1"/>
  <c r="Q848" i="1"/>
  <c r="R848" i="1"/>
  <c r="S848" i="1"/>
  <c r="P1422" i="1"/>
  <c r="Q1422" i="1"/>
  <c r="R1422" i="1"/>
  <c r="S1422" i="1"/>
  <c r="P1380" i="1"/>
  <c r="Q1380" i="1"/>
  <c r="R1380" i="1"/>
  <c r="S1380" i="1"/>
  <c r="P1323" i="1"/>
  <c r="Q1323" i="1"/>
  <c r="R1323" i="1"/>
  <c r="S1323" i="1"/>
  <c r="P1168" i="1"/>
  <c r="Q1168" i="1"/>
  <c r="R1168" i="1"/>
  <c r="S1168" i="1"/>
  <c r="P1551" i="1"/>
  <c r="Q1551" i="1"/>
  <c r="R1551" i="1"/>
  <c r="S1551" i="1"/>
  <c r="P698" i="1"/>
  <c r="Q698" i="1"/>
  <c r="R698" i="1"/>
  <c r="S698" i="1"/>
  <c r="P1273" i="1"/>
  <c r="Q1273" i="1"/>
  <c r="R1273" i="1"/>
  <c r="S1273" i="1"/>
  <c r="P691" i="1"/>
  <c r="Q691" i="1"/>
  <c r="R691" i="1"/>
  <c r="S691" i="1"/>
  <c r="P625" i="1"/>
  <c r="Q625" i="1"/>
  <c r="R625" i="1"/>
  <c r="S625" i="1"/>
  <c r="P702" i="1"/>
  <c r="Q702" i="1"/>
  <c r="R702" i="1"/>
  <c r="S702" i="1"/>
  <c r="P580" i="1"/>
  <c r="Q580" i="1"/>
  <c r="R580" i="1"/>
  <c r="S580" i="1"/>
  <c r="P799" i="1"/>
  <c r="Q799" i="1"/>
  <c r="R799" i="1"/>
  <c r="S799" i="1"/>
  <c r="P1739" i="1"/>
  <c r="Q1739" i="1"/>
  <c r="R1739" i="1"/>
  <c r="S1739" i="1"/>
  <c r="P760" i="1"/>
  <c r="Q760" i="1"/>
  <c r="R760" i="1"/>
  <c r="S760" i="1"/>
  <c r="P890" i="1"/>
  <c r="Q890" i="1"/>
  <c r="R890" i="1"/>
  <c r="S890" i="1"/>
  <c r="P1328" i="1"/>
  <c r="Q1328" i="1"/>
  <c r="R1328" i="1"/>
  <c r="S1328" i="1"/>
  <c r="P137" i="1"/>
  <c r="Q137" i="1"/>
  <c r="R137" i="1"/>
  <c r="S137" i="1"/>
  <c r="P1286" i="1"/>
  <c r="Q1286" i="1"/>
  <c r="R1286" i="1"/>
  <c r="S1286" i="1"/>
  <c r="P773" i="1"/>
  <c r="Q773" i="1"/>
  <c r="R773" i="1"/>
  <c r="S773" i="1"/>
  <c r="P1371" i="1"/>
  <c r="Q1371" i="1"/>
  <c r="R1371" i="1"/>
  <c r="S1371" i="1"/>
  <c r="P191" i="1"/>
  <c r="Q191" i="1"/>
  <c r="R191" i="1"/>
  <c r="S191" i="1"/>
  <c r="P1237" i="1"/>
  <c r="Q1237" i="1"/>
  <c r="R1237" i="1"/>
  <c r="S1237" i="1"/>
  <c r="P707" i="1"/>
  <c r="Q707" i="1"/>
  <c r="R707" i="1"/>
  <c r="S707" i="1"/>
  <c r="P391" i="1"/>
  <c r="Q391" i="1"/>
  <c r="R391" i="1"/>
  <c r="S391" i="1"/>
  <c r="P1777" i="1"/>
  <c r="Q1777" i="1"/>
  <c r="R1777" i="1"/>
  <c r="S1777" i="1"/>
  <c r="P1435" i="1"/>
  <c r="Q1435" i="1"/>
  <c r="R1435" i="1"/>
  <c r="S1435" i="1"/>
  <c r="P1149" i="1"/>
  <c r="Q1149" i="1"/>
  <c r="R1149" i="1"/>
  <c r="S1149" i="1"/>
  <c r="P946" i="1"/>
  <c r="Q946" i="1"/>
  <c r="R946" i="1"/>
  <c r="S946" i="1"/>
  <c r="P1021" i="1"/>
  <c r="Q1021" i="1"/>
  <c r="R1021" i="1"/>
  <c r="S1021" i="1"/>
  <c r="P1663" i="1"/>
  <c r="Q1663" i="1"/>
  <c r="R1663" i="1"/>
  <c r="S1663" i="1"/>
  <c r="P1359" i="1"/>
  <c r="Q1359" i="1"/>
  <c r="R1359" i="1"/>
  <c r="S1359" i="1"/>
  <c r="P1672" i="1"/>
  <c r="Q1672" i="1"/>
  <c r="R1672" i="1"/>
  <c r="S1672" i="1"/>
  <c r="P1566" i="1"/>
  <c r="Q1566" i="1"/>
  <c r="R1566" i="1"/>
  <c r="S1566" i="1"/>
  <c r="P1485" i="1"/>
  <c r="Q1485" i="1"/>
  <c r="R1485" i="1"/>
  <c r="S1485" i="1"/>
  <c r="P1598" i="1"/>
  <c r="Q1598" i="1"/>
  <c r="R1598" i="1"/>
  <c r="S1598" i="1"/>
  <c r="P1508" i="1"/>
  <c r="Q1508" i="1"/>
  <c r="R1508" i="1"/>
  <c r="S1508" i="1"/>
  <c r="P234" i="1"/>
  <c r="Q234" i="1"/>
  <c r="R234" i="1"/>
  <c r="S234" i="1"/>
  <c r="P1772" i="1"/>
  <c r="Q1772" i="1"/>
  <c r="R1772" i="1"/>
  <c r="S1772" i="1"/>
  <c r="P1401" i="1"/>
  <c r="Q1401" i="1"/>
  <c r="R1401" i="1"/>
  <c r="S1401" i="1"/>
  <c r="P118" i="1"/>
  <c r="Q118" i="1"/>
  <c r="R118" i="1"/>
  <c r="S118" i="1"/>
  <c r="P1749" i="1"/>
  <c r="Q1749" i="1"/>
  <c r="R1749" i="1"/>
  <c r="S1749" i="1"/>
  <c r="P1194" i="1"/>
  <c r="Q1194" i="1"/>
  <c r="R1194" i="1"/>
  <c r="S1194" i="1"/>
  <c r="P1232" i="1"/>
  <c r="Q1232" i="1"/>
  <c r="R1232" i="1"/>
  <c r="S1232" i="1"/>
  <c r="P1101" i="1"/>
  <c r="Q1101" i="1"/>
  <c r="R1101" i="1"/>
  <c r="S1101" i="1"/>
  <c r="P1769" i="1"/>
  <c r="Q1769" i="1"/>
  <c r="R1769" i="1"/>
  <c r="S1769" i="1"/>
  <c r="P386" i="1"/>
  <c r="Q386" i="1"/>
  <c r="R386" i="1"/>
  <c r="S386" i="1"/>
  <c r="P1005" i="1"/>
  <c r="Q1005" i="1"/>
  <c r="R1005" i="1"/>
  <c r="S1005" i="1"/>
  <c r="P129" i="1"/>
  <c r="Q129" i="1"/>
  <c r="R129" i="1"/>
  <c r="S129" i="1"/>
  <c r="P1783" i="1"/>
  <c r="Q1783" i="1"/>
  <c r="R1783" i="1"/>
  <c r="S1783" i="1"/>
  <c r="P1104" i="1"/>
  <c r="Q1104" i="1"/>
  <c r="R1104" i="1"/>
  <c r="S1104" i="1"/>
  <c r="P611" i="1"/>
  <c r="Q611" i="1"/>
  <c r="R611" i="1"/>
  <c r="S611" i="1"/>
  <c r="P928" i="1"/>
  <c r="Q928" i="1"/>
  <c r="R928" i="1"/>
  <c r="S928" i="1"/>
  <c r="P897" i="1"/>
  <c r="Q897" i="1"/>
  <c r="R897" i="1"/>
  <c r="S897" i="1"/>
  <c r="P1730" i="1"/>
  <c r="Q1730" i="1"/>
  <c r="R1730" i="1"/>
  <c r="S1730" i="1"/>
  <c r="P1107" i="1"/>
  <c r="Q1107" i="1"/>
  <c r="R1107" i="1"/>
  <c r="S1107" i="1"/>
  <c r="P922" i="1"/>
  <c r="Q922" i="1"/>
  <c r="R922" i="1"/>
  <c r="S922" i="1"/>
  <c r="P987" i="1"/>
  <c r="Q987" i="1"/>
  <c r="R987" i="1"/>
  <c r="S987" i="1"/>
  <c r="P834" i="1"/>
  <c r="Q834" i="1"/>
  <c r="R834" i="1"/>
  <c r="S834" i="1"/>
  <c r="P1780" i="1"/>
  <c r="Q1780" i="1"/>
  <c r="R1780" i="1"/>
  <c r="S1780" i="1"/>
  <c r="P326" i="1"/>
  <c r="Q326" i="1"/>
  <c r="R326" i="1"/>
  <c r="S326" i="1"/>
  <c r="P1585" i="1"/>
  <c r="Q1585" i="1"/>
  <c r="R1585" i="1"/>
  <c r="S1585" i="1"/>
  <c r="P1648" i="1"/>
  <c r="Q1648" i="1"/>
  <c r="R1648" i="1"/>
  <c r="S1648" i="1"/>
  <c r="P774" i="1"/>
  <c r="Q774" i="1"/>
  <c r="R774" i="1"/>
  <c r="S774" i="1"/>
  <c r="P1627" i="1"/>
  <c r="Q1627" i="1"/>
  <c r="R1627" i="1"/>
  <c r="S1627" i="1"/>
  <c r="P317" i="1"/>
  <c r="Q317" i="1"/>
  <c r="R317" i="1"/>
  <c r="S317" i="1"/>
  <c r="P1394" i="1"/>
  <c r="Q1394" i="1"/>
  <c r="R1394" i="1"/>
  <c r="S1394" i="1"/>
  <c r="P1028" i="1"/>
  <c r="Q1028" i="1"/>
  <c r="R1028" i="1"/>
  <c r="S1028" i="1"/>
  <c r="P1029" i="1"/>
  <c r="Q1029" i="1"/>
  <c r="R1029" i="1"/>
  <c r="S1029" i="1"/>
  <c r="P1537" i="1"/>
  <c r="Q1537" i="1"/>
  <c r="R1537" i="1"/>
  <c r="S1537" i="1"/>
  <c r="P1691" i="1"/>
  <c r="Q1691" i="1"/>
  <c r="R1691" i="1"/>
  <c r="S1691" i="1"/>
  <c r="P808" i="1"/>
  <c r="Q808" i="1"/>
  <c r="R808" i="1"/>
  <c r="S808" i="1"/>
  <c r="P892" i="1"/>
  <c r="Q892" i="1"/>
  <c r="R892" i="1"/>
  <c r="S892" i="1"/>
  <c r="P1781" i="1"/>
  <c r="Q1781" i="1"/>
  <c r="R1781" i="1"/>
  <c r="S1781" i="1"/>
  <c r="P1715" i="1"/>
  <c r="Q1715" i="1"/>
  <c r="R1715" i="1"/>
  <c r="S1715" i="1"/>
  <c r="P1795" i="1"/>
  <c r="Q1795" i="1"/>
  <c r="R1795" i="1"/>
  <c r="S1795" i="1"/>
  <c r="P81" i="1"/>
  <c r="Q81" i="1"/>
  <c r="R81" i="1"/>
  <c r="S81" i="1"/>
  <c r="P1775" i="1"/>
  <c r="Q1775" i="1"/>
  <c r="R1775" i="1"/>
  <c r="S1775" i="1"/>
  <c r="P733" i="1"/>
  <c r="Q733" i="1"/>
  <c r="R733" i="1"/>
  <c r="S733" i="1"/>
  <c r="P1650" i="1"/>
  <c r="Q1650" i="1"/>
  <c r="R1650" i="1"/>
  <c r="S1650" i="1"/>
  <c r="P693" i="1"/>
  <c r="Q693" i="1"/>
  <c r="R693" i="1"/>
  <c r="S693" i="1"/>
  <c r="P1332" i="1"/>
  <c r="Q1332" i="1"/>
  <c r="R1332" i="1"/>
  <c r="S1332" i="1"/>
  <c r="P342" i="1"/>
  <c r="Q342" i="1"/>
  <c r="R342" i="1"/>
  <c r="S342" i="1"/>
  <c r="P609" i="1"/>
  <c r="Q609" i="1"/>
  <c r="R609" i="1"/>
  <c r="S609" i="1"/>
  <c r="Q522" i="1"/>
  <c r="R522" i="1"/>
  <c r="S522" i="1"/>
  <c r="P522" i="1"/>
  <c r="N515" i="1"/>
  <c r="N1139" i="1"/>
  <c r="N1054" i="1"/>
  <c r="N888" i="1"/>
  <c r="N1097" i="1"/>
  <c r="N1434" i="1"/>
  <c r="N843" i="1"/>
  <c r="N290" i="1"/>
  <c r="N1343" i="1"/>
  <c r="N1354" i="1"/>
  <c r="N581" i="1"/>
  <c r="N628" i="1"/>
  <c r="N721" i="1"/>
  <c r="N1276" i="1"/>
  <c r="N826" i="1"/>
  <c r="N1395" i="1"/>
  <c r="N1737" i="1"/>
  <c r="N381" i="1"/>
  <c r="N1408" i="1"/>
  <c r="N854" i="1"/>
  <c r="N1385" i="1"/>
  <c r="N708" i="1"/>
  <c r="N938" i="1"/>
  <c r="N900" i="1"/>
  <c r="N1705" i="1"/>
  <c r="N1740" i="1"/>
  <c r="N1513" i="1"/>
  <c r="N941" i="1"/>
  <c r="N126" i="1"/>
  <c r="N1685" i="1"/>
  <c r="N1350" i="1"/>
  <c r="N1303" i="1"/>
  <c r="N447" i="1"/>
  <c r="N1191" i="1"/>
  <c r="N1150" i="1"/>
  <c r="N1765" i="1"/>
  <c r="N1236" i="1"/>
  <c r="N660" i="1"/>
  <c r="N974" i="1"/>
  <c r="N1120" i="1"/>
  <c r="N187" i="1"/>
  <c r="N1108" i="1"/>
  <c r="N1677" i="1"/>
  <c r="N281" i="1"/>
  <c r="N1489" i="1"/>
  <c r="N1411" i="1"/>
  <c r="N1115" i="1"/>
  <c r="N1589" i="1"/>
  <c r="N1538" i="1"/>
  <c r="N800" i="1"/>
  <c r="N551" i="1"/>
  <c r="N184" i="1"/>
  <c r="N1244" i="1"/>
  <c r="N977" i="1"/>
  <c r="N785" i="1"/>
  <c r="N1069" i="1"/>
  <c r="N873" i="1"/>
  <c r="N677" i="1"/>
  <c r="N531" i="1"/>
  <c r="N885" i="1"/>
  <c r="N921" i="1"/>
  <c r="N654" i="1"/>
  <c r="N1583" i="1"/>
  <c r="N496" i="1"/>
  <c r="N466" i="1"/>
  <c r="N672" i="1"/>
  <c r="N647" i="1"/>
  <c r="N1455" i="1"/>
  <c r="N732" i="1"/>
  <c r="N1633" i="1"/>
  <c r="N589" i="1"/>
  <c r="N146" i="1"/>
  <c r="N1785" i="1"/>
  <c r="N1487" i="1"/>
  <c r="N1503" i="1"/>
  <c r="N1315" i="1"/>
  <c r="N1733" i="1"/>
  <c r="N643" i="1"/>
  <c r="N1722" i="1"/>
  <c r="N357" i="1"/>
  <c r="N881" i="1"/>
  <c r="N296" i="1"/>
  <c r="N1372" i="1"/>
  <c r="N768" i="1"/>
  <c r="N865" i="1"/>
  <c r="N1483" i="1"/>
  <c r="N100" i="1"/>
  <c r="N377" i="1"/>
  <c r="N1506" i="1"/>
  <c r="N1543" i="1"/>
  <c r="N552" i="1"/>
  <c r="N1032" i="1"/>
  <c r="N1657" i="1"/>
  <c r="N337" i="1"/>
  <c r="N1404" i="1"/>
  <c r="N994" i="1"/>
  <c r="N1393" i="1"/>
  <c r="N1255" i="1"/>
  <c r="N1618" i="1"/>
  <c r="N995" i="1"/>
  <c r="N815" i="1"/>
  <c r="N379" i="1"/>
  <c r="N739" i="1"/>
  <c r="N1302" i="1"/>
  <c r="N1438" i="1"/>
  <c r="N321" i="1"/>
  <c r="N45" i="1"/>
  <c r="N1626" i="1"/>
  <c r="N241" i="1"/>
  <c r="N494" i="1"/>
  <c r="N1040" i="1"/>
  <c r="N1039" i="1"/>
  <c r="N918" i="1"/>
  <c r="N1556" i="1"/>
  <c r="N1159" i="1"/>
  <c r="N809" i="1"/>
  <c r="N1494" i="1"/>
  <c r="N1505" i="1"/>
  <c r="N1287" i="1"/>
  <c r="N49" i="1"/>
  <c r="N1410" i="1"/>
  <c r="N483" i="1"/>
  <c r="N1568" i="1"/>
  <c r="N1651" i="1"/>
  <c r="N1402" i="1"/>
  <c r="N1699" i="1"/>
  <c r="N1658" i="1"/>
  <c r="N1177" i="1"/>
  <c r="N697" i="1"/>
  <c r="N339" i="1"/>
  <c r="N472" i="1"/>
  <c r="N1095" i="1"/>
  <c r="N961" i="1"/>
  <c r="N1012" i="1"/>
  <c r="N230" i="1"/>
  <c r="N996" i="1"/>
  <c r="N438" i="1"/>
  <c r="N569" i="1"/>
  <c r="N590" i="1"/>
  <c r="N1444" i="1"/>
  <c r="N587" i="1"/>
  <c r="N521" i="1"/>
  <c r="N117" i="1"/>
  <c r="N352" i="1"/>
  <c r="N567" i="1"/>
  <c r="N1314" i="1"/>
  <c r="N851" i="1"/>
  <c r="N1756" i="1"/>
  <c r="N1535" i="1"/>
  <c r="N366" i="1"/>
  <c r="N431" i="1"/>
  <c r="N1167" i="1"/>
  <c r="N3" i="1"/>
  <c r="N1624" i="1"/>
  <c r="N646" i="1"/>
  <c r="N1700" i="1"/>
  <c r="N573" i="1"/>
  <c r="N1755" i="1"/>
  <c r="N934" i="1"/>
  <c r="N1203" i="1"/>
  <c r="N1452" i="1"/>
  <c r="N828" i="1"/>
  <c r="N1744" i="1"/>
  <c r="N1682" i="1"/>
  <c r="N1180" i="1"/>
  <c r="N335" i="1"/>
  <c r="N371" i="1"/>
  <c r="N1026" i="1"/>
  <c r="N557" i="1"/>
  <c r="N1716" i="1"/>
  <c r="N1243" i="1"/>
  <c r="N719" i="1"/>
  <c r="N1046" i="1"/>
  <c r="N227" i="1"/>
  <c r="N901" i="1"/>
  <c r="N762" i="1"/>
  <c r="N1246" i="1"/>
  <c r="N1153" i="1"/>
  <c r="N359" i="1"/>
  <c r="N804" i="1"/>
  <c r="N132" i="1"/>
  <c r="N1436" i="1"/>
  <c r="N1587" i="1"/>
  <c r="N1081" i="1"/>
  <c r="N524" i="1"/>
  <c r="N527" i="1"/>
  <c r="N257" i="1"/>
  <c r="N32" i="1"/>
  <c r="N478" i="1"/>
  <c r="N75" i="1"/>
  <c r="N392" i="1"/>
  <c r="N1125" i="1"/>
  <c r="N134" i="1"/>
  <c r="N1300" i="1"/>
  <c r="N1282" i="1"/>
  <c r="N499" i="1"/>
  <c r="N65" i="1"/>
  <c r="N1429" i="1"/>
  <c r="N1519" i="1"/>
  <c r="N1639" i="1"/>
  <c r="N33" i="1"/>
  <c r="N756" i="1"/>
  <c r="N805" i="1"/>
  <c r="N1089" i="1"/>
  <c r="N59" i="1"/>
  <c r="N1204" i="1"/>
  <c r="N1786" i="1"/>
  <c r="N772" i="1"/>
  <c r="N915" i="1"/>
  <c r="N514" i="1"/>
  <c r="N798" i="1"/>
  <c r="N1662" i="1"/>
  <c r="N1157" i="1"/>
  <c r="N703" i="1"/>
  <c r="N520" i="1"/>
  <c r="N1334" i="1"/>
  <c r="N835" i="1"/>
  <c r="N715" i="1"/>
  <c r="N1771" i="1"/>
  <c r="N340" i="1"/>
  <c r="N27" i="1"/>
  <c r="N55" i="1"/>
  <c r="N54" i="1"/>
  <c r="N1221" i="1"/>
  <c r="N1292" i="1"/>
  <c r="N1222" i="1"/>
  <c r="N1117" i="1"/>
  <c r="N1279" i="1"/>
  <c r="N1190" i="1"/>
  <c r="N262" i="1"/>
  <c r="N898" i="1"/>
  <c r="N1175" i="1"/>
  <c r="N501" i="1"/>
  <c r="N1294" i="1"/>
  <c r="N34" i="1"/>
  <c r="N653" i="1"/>
  <c r="N1678" i="1"/>
  <c r="N244" i="1"/>
  <c r="N110" i="1"/>
  <c r="N1189" i="1"/>
  <c r="N11" i="1"/>
  <c r="N295" i="1"/>
  <c r="N512" i="1"/>
  <c r="N103" i="1"/>
  <c r="N298" i="1"/>
  <c r="N1143" i="1"/>
  <c r="N1689" i="1"/>
  <c r="N984" i="1"/>
  <c r="N1234" i="1"/>
  <c r="N1111" i="1"/>
  <c r="N1130" i="1"/>
  <c r="N133" i="1"/>
  <c r="N383" i="1"/>
  <c r="N1270" i="1"/>
  <c r="N937" i="1"/>
  <c r="N1752" i="1"/>
  <c r="N840" i="1"/>
  <c r="N1635" i="1"/>
  <c r="N1364" i="1"/>
  <c r="N1432" i="1"/>
  <c r="N879" i="1"/>
  <c r="N61" i="1"/>
  <c r="N92" i="1"/>
  <c r="N1597" i="1"/>
  <c r="N1594" i="1"/>
  <c r="N213" i="1"/>
  <c r="N219" i="1"/>
  <c r="N568" i="1"/>
  <c r="N1096" i="1"/>
  <c r="N218" i="1"/>
  <c r="N876" i="1"/>
  <c r="N1388" i="1"/>
  <c r="N97" i="1"/>
  <c r="N1052" i="1"/>
  <c r="N1521" i="1"/>
  <c r="N1056" i="1"/>
  <c r="N1078" i="1"/>
  <c r="N749" i="1"/>
  <c r="N699" i="1"/>
  <c r="N4" i="1"/>
  <c r="N42" i="1"/>
  <c r="N1339" i="1"/>
  <c r="N1329" i="1"/>
  <c r="N272" i="1"/>
  <c r="N1289" i="1"/>
  <c r="N1006" i="1"/>
  <c r="N862" i="1"/>
  <c r="N786" i="1"/>
  <c r="N1166" i="1"/>
  <c r="N914" i="1"/>
  <c r="N519" i="1"/>
  <c r="N1642" i="1"/>
  <c r="N1094" i="1"/>
  <c r="N690" i="1"/>
  <c r="N1692" i="1"/>
  <c r="N1582" i="1"/>
  <c r="N822" i="1"/>
  <c r="N1141" i="1"/>
  <c r="N1762" i="1"/>
  <c r="N1151" i="1"/>
  <c r="N368" i="1"/>
  <c r="N1018" i="1"/>
  <c r="N73" i="1"/>
  <c r="N435" i="1"/>
  <c r="N598" i="1"/>
  <c r="N1507" i="1"/>
  <c r="N349" i="1"/>
  <c r="N94" i="1"/>
  <c r="N696" i="1"/>
  <c r="N1754" i="1"/>
  <c r="N178" i="1"/>
  <c r="N308" i="1"/>
  <c r="N188" i="1"/>
  <c r="N228" i="1"/>
  <c r="N384" i="1"/>
  <c r="N1490" i="1"/>
  <c r="N283" i="1"/>
  <c r="N889" i="1"/>
  <c r="N78" i="1"/>
  <c r="N162" i="1"/>
  <c r="N597" i="1"/>
  <c r="N1609" i="1"/>
  <c r="N207" i="1"/>
  <c r="N652" i="1"/>
  <c r="N330" i="1"/>
  <c r="N206" i="1"/>
  <c r="N1152" i="1"/>
  <c r="N1004" i="1"/>
  <c r="N1640" i="1"/>
  <c r="N716" i="1"/>
  <c r="N806" i="1"/>
  <c r="N874" i="1"/>
  <c r="N452" i="1"/>
  <c r="N1305" i="1"/>
  <c r="N154" i="1"/>
  <c r="N801" i="1"/>
  <c r="N1283" i="1"/>
  <c r="N837" i="1"/>
  <c r="N90" i="1"/>
  <c r="N395" i="1"/>
  <c r="N486" i="1"/>
  <c r="N510" i="1"/>
  <c r="N1750" i="1"/>
  <c r="N904" i="1"/>
  <c r="N526" i="1"/>
  <c r="N942" i="1"/>
  <c r="N1418" i="1"/>
  <c r="N36" i="1"/>
  <c r="N1743" i="1"/>
  <c r="N714" i="1"/>
  <c r="N1610" i="1"/>
  <c r="N267" i="1"/>
  <c r="N1725" i="1"/>
  <c r="N951" i="1"/>
  <c r="N1670" i="1"/>
  <c r="N163" i="1"/>
  <c r="N943" i="1"/>
  <c r="N1403" i="1"/>
  <c r="N752" i="1"/>
  <c r="N422" i="1"/>
  <c r="N824" i="1"/>
  <c r="N960" i="1"/>
  <c r="N556" i="1"/>
  <c r="N273" i="1"/>
  <c r="N76" i="1"/>
  <c r="N1476" i="1"/>
  <c r="N142" i="1"/>
  <c r="N685" i="1"/>
  <c r="N944" i="1"/>
  <c r="N226" i="1"/>
  <c r="N1218" i="1"/>
  <c r="N1340" i="1"/>
  <c r="N123" i="1"/>
  <c r="N1065" i="1"/>
  <c r="N1499" i="1"/>
  <c r="N150" i="1"/>
  <c r="N409" i="1"/>
  <c r="N1262" i="1"/>
  <c r="N656" i="1"/>
  <c r="N304" i="1"/>
  <c r="N1479" i="1"/>
  <c r="N1451" i="1"/>
  <c r="N592" i="1"/>
  <c r="N689" i="1"/>
  <c r="N1450" i="1"/>
  <c r="N1711" i="1"/>
  <c r="N1453" i="1"/>
  <c r="N818" i="1"/>
  <c r="N258" i="1"/>
  <c r="N124" i="1"/>
  <c r="N40" i="1"/>
  <c r="N761" i="1"/>
  <c r="N1654" i="1"/>
  <c r="N1216" i="1"/>
  <c r="N797" i="1"/>
  <c r="N1567" i="1"/>
  <c r="N274" i="1"/>
  <c r="N645" i="1"/>
  <c r="N577" i="1"/>
  <c r="N1409" i="1"/>
  <c r="N1075" i="1"/>
  <c r="N728" i="1"/>
  <c r="N853" i="1"/>
  <c r="N1518" i="1"/>
  <c r="N490" i="1"/>
  <c r="N109" i="1"/>
  <c r="N1579" i="1"/>
  <c r="N1474" i="1"/>
  <c r="N759" i="1"/>
  <c r="N403" i="1"/>
  <c r="N740" i="1"/>
  <c r="N1206" i="1"/>
  <c r="N136" i="1"/>
  <c r="N1335" i="1"/>
  <c r="N1313" i="1"/>
  <c r="N615" i="1"/>
  <c r="N603" i="1"/>
  <c r="N21" i="1"/>
  <c r="N1426" i="1"/>
  <c r="N1155" i="1"/>
  <c r="N1696" i="1"/>
  <c r="N1123" i="1"/>
  <c r="N30" i="1"/>
  <c r="N1757" i="1"/>
  <c r="N1548" i="1"/>
  <c r="N1389" i="1"/>
  <c r="N139" i="1"/>
  <c r="N1198" i="1"/>
  <c r="N1320" i="1"/>
  <c r="N1099" i="1"/>
  <c r="N25" i="1"/>
  <c r="N15" i="1"/>
  <c r="N277" i="1"/>
  <c r="N1787" i="1"/>
  <c r="N1271" i="1"/>
  <c r="N459" i="1"/>
  <c r="N471" i="1"/>
  <c r="N705" i="1"/>
  <c r="N1119" i="1"/>
  <c r="N1721" i="1"/>
  <c r="N602" i="1"/>
  <c r="N361" i="1"/>
  <c r="N445" i="1"/>
  <c r="N429" i="1"/>
  <c r="N93" i="1"/>
  <c r="N297" i="1"/>
  <c r="N523" i="1"/>
  <c r="N47" i="1"/>
  <c r="N533" i="1"/>
  <c r="N439" i="1"/>
  <c r="N1614" i="1"/>
  <c r="N375" i="1"/>
  <c r="N561" i="1"/>
  <c r="N1782" i="1"/>
  <c r="N210" i="1"/>
  <c r="N1086" i="1"/>
  <c r="N1027" i="1"/>
  <c r="N299" i="1"/>
  <c r="N525" i="1"/>
  <c r="N570" i="1"/>
  <c r="N315" i="1"/>
  <c r="N436" i="1"/>
  <c r="N202" i="1"/>
  <c r="N1366" i="1"/>
  <c r="N623" i="1"/>
  <c r="N1066" i="1"/>
  <c r="N627" i="1"/>
  <c r="N83" i="1"/>
  <c r="N1324" i="1"/>
  <c r="N911" i="1"/>
  <c r="N26" i="1"/>
  <c r="N197" i="1"/>
  <c r="N584" i="1"/>
  <c r="N1526" i="1"/>
  <c r="N310" i="1"/>
  <c r="N153" i="1"/>
  <c r="N916" i="1"/>
  <c r="N777" i="1"/>
  <c r="N1445" i="1"/>
  <c r="N1465" i="1"/>
  <c r="N485" i="1"/>
  <c r="N203" i="1"/>
  <c r="N158" i="1"/>
  <c r="N1742" i="1"/>
  <c r="N1227" i="1"/>
  <c r="N48" i="1"/>
  <c r="N269" i="1"/>
  <c r="N917" i="1"/>
  <c r="N1735" i="1"/>
  <c r="N1478" i="1"/>
  <c r="N1062" i="1"/>
  <c r="N1342" i="1"/>
  <c r="N464" i="1"/>
  <c r="N1072" i="1"/>
  <c r="N1252" i="1"/>
  <c r="N1087" i="1"/>
  <c r="N23" i="1"/>
  <c r="N231" i="1"/>
  <c r="N1541" i="1"/>
  <c r="N216" i="1"/>
  <c r="N131" i="1"/>
  <c r="N971" i="1"/>
  <c r="N947" i="1"/>
  <c r="N642" i="1"/>
  <c r="N710" i="1"/>
  <c r="N176" i="1"/>
  <c r="N43" i="1"/>
  <c r="N205" i="1"/>
  <c r="N294" i="1"/>
  <c r="N2" i="1"/>
  <c r="N998" i="1"/>
  <c r="N758" i="1"/>
  <c r="N1310" i="1"/>
  <c r="N564" i="1"/>
  <c r="N1619" i="1"/>
  <c r="N358" i="1"/>
  <c r="N1547" i="1"/>
  <c r="N912" i="1"/>
  <c r="N1043" i="1"/>
  <c r="N1532" i="1"/>
  <c r="N1466" i="1"/>
  <c r="N511" i="1"/>
  <c r="N212" i="1"/>
  <c r="N404" i="1"/>
  <c r="N69" i="1"/>
  <c r="N1249" i="1"/>
  <c r="N606" i="1"/>
  <c r="N1360" i="1"/>
  <c r="N60" i="1"/>
  <c r="N14" i="1"/>
  <c r="N1600" i="1"/>
  <c r="N726" i="1"/>
  <c r="N547" i="1"/>
  <c r="N461" i="1"/>
  <c r="N275" i="1"/>
  <c r="N932" i="1"/>
  <c r="N748" i="1"/>
  <c r="N71" i="1"/>
  <c r="N1423" i="1"/>
  <c r="N1475" i="1"/>
  <c r="N416" i="1"/>
  <c r="N88" i="1"/>
  <c r="N517" i="1"/>
  <c r="N1163" i="1"/>
  <c r="N952" i="1"/>
  <c r="N1296" i="1"/>
  <c r="N825" i="1"/>
  <c r="N458" i="1"/>
  <c r="N1729" i="1"/>
  <c r="N1707" i="1"/>
  <c r="N1199" i="1"/>
  <c r="N1788" i="1"/>
  <c r="N1241" i="1"/>
  <c r="N487" i="1"/>
  <c r="N955" i="1"/>
  <c r="N314" i="1"/>
  <c r="N236" i="1"/>
  <c r="N1536" i="1"/>
  <c r="N1789" i="1"/>
  <c r="N320" i="1"/>
  <c r="N969" i="1"/>
  <c r="N1176" i="1"/>
  <c r="N418" i="1"/>
  <c r="N1321" i="1"/>
  <c r="N724" i="1"/>
  <c r="N448" i="1"/>
  <c r="N1330" i="1"/>
  <c r="N325" i="1"/>
  <c r="N1473" i="1"/>
  <c r="N1192" i="1"/>
  <c r="N1017" i="1"/>
  <c r="N441" i="1"/>
  <c r="N232" i="1"/>
  <c r="N1208" i="1"/>
  <c r="N1790" i="1"/>
  <c r="N781" i="1"/>
  <c r="N548" i="1"/>
  <c r="N658" i="1"/>
  <c r="N346" i="1"/>
  <c r="N622" i="1"/>
  <c r="N1224" i="1"/>
  <c r="N239" i="1"/>
  <c r="N468" i="1"/>
  <c r="N675" i="1"/>
  <c r="N979" i="1"/>
  <c r="N1193" i="1"/>
  <c r="N427" i="1"/>
  <c r="N155" i="1"/>
  <c r="N1293" i="1"/>
  <c r="N405" i="1"/>
  <c r="N1425" i="1"/>
  <c r="N130" i="1"/>
  <c r="N1673" i="1"/>
  <c r="N1184" i="1"/>
  <c r="N1424" i="1"/>
  <c r="N450" i="1"/>
  <c r="N475" i="1"/>
  <c r="N1719" i="1"/>
  <c r="N678" i="1"/>
  <c r="N1656" i="1"/>
  <c r="N1375" i="1"/>
  <c r="N1338" i="1"/>
  <c r="N1675" i="1"/>
  <c r="N235" i="1"/>
  <c r="N985" i="1"/>
  <c r="N875" i="1"/>
  <c r="N618" i="1"/>
  <c r="N671" i="1"/>
  <c r="N192" i="1"/>
  <c r="N470" i="1"/>
  <c r="N925" i="1"/>
  <c r="N963" i="1"/>
  <c r="N8" i="1"/>
  <c r="N263" i="1"/>
  <c r="N669" i="1"/>
  <c r="N1659" i="1"/>
  <c r="N541" i="1"/>
  <c r="N246" i="1"/>
  <c r="N829" i="1"/>
  <c r="N419" i="1"/>
  <c r="N1197" i="1"/>
  <c r="N1569" i="1"/>
  <c r="N1542" i="1"/>
  <c r="N923" i="1"/>
  <c r="N1791" i="1"/>
  <c r="N1077" i="1"/>
  <c r="N286" i="1"/>
  <c r="N120" i="1"/>
  <c r="N1346" i="1"/>
  <c r="N736" i="1"/>
  <c r="N141" i="1"/>
  <c r="N1573" i="1"/>
  <c r="N1496" i="1"/>
  <c r="N1753" i="1"/>
  <c r="N1357" i="1"/>
  <c r="N667" i="1"/>
  <c r="N1079" i="1"/>
  <c r="N769" i="1"/>
  <c r="N610" i="1"/>
  <c r="N1406" i="1"/>
  <c r="N19" i="1"/>
  <c r="N819" i="1"/>
  <c r="N1013" i="1"/>
  <c r="N532" i="1"/>
  <c r="N562" i="1"/>
  <c r="N855" i="1"/>
  <c r="N905" i="1"/>
  <c r="N613" i="1"/>
  <c r="N583" i="1"/>
  <c r="N355" i="1"/>
  <c r="N159" i="1"/>
  <c r="N1251" i="1"/>
  <c r="N1553" i="1"/>
  <c r="N1288" i="1"/>
  <c r="N976" i="1"/>
  <c r="N1636" i="1"/>
  <c r="N224" i="1"/>
  <c r="N1511" i="1"/>
  <c r="N555" i="1"/>
  <c r="N72" i="1"/>
  <c r="N1331" i="1"/>
  <c r="N1344" i="1"/>
  <c r="N428" i="1"/>
  <c r="N1105" i="1"/>
  <c r="N743" i="1"/>
  <c r="N790" i="1"/>
  <c r="N861" i="1"/>
  <c r="N473" i="1"/>
  <c r="N446" i="1"/>
  <c r="N1098" i="1"/>
  <c r="N537" i="1"/>
  <c r="N1278" i="1"/>
  <c r="N1158" i="1"/>
  <c r="N1132" i="1"/>
  <c r="N37" i="1"/>
  <c r="N140" i="1"/>
  <c r="N1058" i="1"/>
  <c r="N621" i="1"/>
  <c r="N143" i="1"/>
  <c r="N1049" i="1"/>
  <c r="N674" i="1"/>
  <c r="N1516" i="1"/>
  <c r="N1459" i="1"/>
  <c r="N492" i="1"/>
  <c r="N1307" i="1"/>
  <c r="N839" i="1"/>
  <c r="N864" i="1"/>
  <c r="N1745" i="1"/>
  <c r="N973" i="1"/>
  <c r="N481" i="1"/>
  <c r="N872" i="1"/>
  <c r="N266" i="1"/>
  <c r="N1667" i="1"/>
  <c r="N680" i="1"/>
  <c r="N1373" i="1"/>
  <c r="N1347" i="1"/>
  <c r="N221" i="1"/>
  <c r="N1554" i="1"/>
  <c r="N945" i="1"/>
  <c r="N1154" i="1"/>
  <c r="N1207" i="1"/>
  <c r="N931" i="1"/>
  <c r="N1274" i="1"/>
  <c r="N372" i="1"/>
  <c r="N1751" i="1"/>
  <c r="N870" i="1"/>
  <c r="N1684" i="1"/>
  <c r="N1160" i="1"/>
  <c r="N1405" i="1"/>
  <c r="N954" i="1"/>
  <c r="N1728" i="1"/>
  <c r="N370" i="1"/>
  <c r="N1122" i="1"/>
  <c r="N467" i="1"/>
  <c r="N1219" i="1"/>
  <c r="N256" i="1"/>
  <c r="N86" i="1"/>
  <c r="N1233" i="1"/>
  <c r="N1546" i="1"/>
  <c r="N814" i="1"/>
  <c r="N1792" i="1"/>
  <c r="N657" i="1"/>
  <c r="N666" i="1"/>
  <c r="N841" i="1"/>
  <c r="N222" i="1"/>
  <c r="N31" i="1"/>
  <c r="N1644" i="1"/>
  <c r="N324" i="1"/>
  <c r="N836" i="1"/>
  <c r="N956" i="1"/>
  <c r="N1708" i="1"/>
  <c r="N265" i="1"/>
  <c r="N363" i="1"/>
  <c r="N673" i="1"/>
  <c r="N186" i="1"/>
  <c r="N1608" i="1"/>
  <c r="N177" i="1"/>
  <c r="N329" i="1"/>
  <c r="N382" i="1"/>
  <c r="N318" i="1"/>
  <c r="N301" i="1"/>
  <c r="N1238" i="1"/>
  <c r="N250" i="1"/>
  <c r="N1431" i="1"/>
  <c r="N173" i="1"/>
  <c r="N1615" i="1"/>
  <c r="N1679" i="1"/>
  <c r="N796" i="1"/>
  <c r="N414" i="1"/>
  <c r="N586" i="1"/>
  <c r="N882" i="1"/>
  <c r="N182" i="1"/>
  <c r="N920" i="1"/>
  <c r="N1413" i="1"/>
  <c r="N35" i="1"/>
  <c r="N1045" i="1"/>
  <c r="N1254" i="1"/>
  <c r="N152" i="1"/>
  <c r="N311" i="1"/>
  <c r="N1697" i="1"/>
  <c r="N249" i="1"/>
  <c r="N1269" i="1"/>
  <c r="N908" i="1"/>
  <c r="N820" i="1"/>
  <c r="N579" i="1"/>
  <c r="N788" i="1"/>
  <c r="N276" i="1"/>
  <c r="N990" i="1"/>
  <c r="N51" i="1"/>
  <c r="N686" i="1"/>
  <c r="N559" i="1"/>
  <c r="N731" i="1"/>
  <c r="N516" i="1"/>
  <c r="N1156" i="1"/>
  <c r="N983" i="1"/>
  <c r="N1668" i="1"/>
  <c r="N637" i="1"/>
  <c r="N331" i="1"/>
  <c r="N1281" i="1"/>
  <c r="N135" i="1"/>
  <c r="N1129" i="1"/>
  <c r="N1767" i="1"/>
  <c r="N1263" i="1"/>
  <c r="N91" i="1"/>
  <c r="N453" i="1"/>
  <c r="N199" i="1"/>
  <c r="N683" i="1"/>
  <c r="N52" i="1"/>
  <c r="N79" i="1"/>
  <c r="N986" i="1"/>
  <c r="N253" i="1"/>
  <c r="N694" i="1"/>
  <c r="N737" i="1"/>
  <c r="N28" i="1"/>
  <c r="N460" i="1"/>
  <c r="N600" i="1"/>
  <c r="N1571" i="1"/>
  <c r="N764" i="1"/>
  <c r="N636" i="1"/>
  <c r="N1325" i="1"/>
  <c r="N1724" i="1"/>
  <c r="N6" i="1"/>
  <c r="N1471" i="1"/>
  <c r="N1514" i="1"/>
  <c r="N287" i="1"/>
  <c r="N803" i="1"/>
  <c r="N259" i="1"/>
  <c r="N1333" i="1"/>
  <c r="N712" i="1"/>
  <c r="N896" i="1"/>
  <c r="N1055" i="1"/>
  <c r="N280" i="1"/>
  <c r="N1024" i="1"/>
  <c r="N1493" i="1"/>
  <c r="N1112" i="1"/>
  <c r="N411" i="1"/>
  <c r="N354" i="1"/>
  <c r="N909" i="1"/>
  <c r="N582" i="1"/>
  <c r="N775" i="1"/>
  <c r="N38" i="1"/>
  <c r="N1613" i="1"/>
  <c r="N1116" i="1"/>
  <c r="N247" i="1"/>
  <c r="N434" i="1"/>
  <c r="N635" i="1"/>
  <c r="N530" i="1"/>
  <c r="N1565" i="1"/>
  <c r="N549" i="1"/>
  <c r="N1137" i="1"/>
  <c r="N115" i="1"/>
  <c r="N794" i="1"/>
  <c r="N106" i="1"/>
  <c r="N122" i="1"/>
  <c r="N1260" i="1"/>
  <c r="N651" i="1"/>
  <c r="N1628" i="1"/>
  <c r="N397" i="1"/>
  <c r="N1042" i="1"/>
  <c r="N869" i="1"/>
  <c r="N1398" i="1"/>
  <c r="N58" i="1"/>
  <c r="N1067" i="1"/>
  <c r="N415" i="1"/>
  <c r="N644" i="1"/>
  <c r="N648" i="1"/>
  <c r="N39" i="1"/>
  <c r="N390" i="1"/>
  <c r="N700" i="1"/>
  <c r="N1527" i="1"/>
  <c r="N1387" i="1"/>
  <c r="N1336" i="1"/>
  <c r="N713" i="1"/>
  <c r="N193" i="1"/>
  <c r="N1748" i="1"/>
  <c r="N1179" i="1"/>
  <c r="N1100" i="1"/>
  <c r="N1561" i="1"/>
  <c r="N1047" i="1"/>
  <c r="N906" i="1"/>
  <c r="N399" i="1"/>
  <c r="N430" i="1"/>
  <c r="N988" i="1"/>
  <c r="N114" i="1"/>
  <c r="N1007" i="1"/>
  <c r="N1666" i="1"/>
  <c r="N1376" i="1"/>
  <c r="N260" i="1"/>
  <c r="N755" i="1"/>
  <c r="N1669" i="1"/>
  <c r="N380" i="1"/>
  <c r="N948" i="1"/>
  <c r="N198" i="1"/>
  <c r="N1223" i="1"/>
  <c r="N63" i="1"/>
  <c r="N1010" i="1"/>
  <c r="N1631" i="1"/>
  <c r="N1134" i="1"/>
  <c r="N421" i="1"/>
  <c r="N437" i="1"/>
  <c r="N1092" i="1"/>
  <c r="N194" i="1"/>
  <c r="N980" i="1"/>
  <c r="N484" i="1"/>
  <c r="N1443" i="1"/>
  <c r="N1205" i="1"/>
  <c r="N550" i="1"/>
  <c r="N245" i="1"/>
  <c r="N1217" i="1"/>
  <c r="N10" i="1"/>
  <c r="N899" i="1"/>
  <c r="N735" i="1"/>
  <c r="N1741" i="1"/>
  <c r="N867" i="1"/>
  <c r="N85" i="1"/>
  <c r="N558" i="1"/>
  <c r="N1265" i="1"/>
  <c r="N812" i="1"/>
  <c r="N1044" i="1"/>
  <c r="N67" i="1"/>
  <c r="N1727" i="1"/>
  <c r="N895" i="1"/>
  <c r="N718" i="1"/>
  <c r="N364" i="1"/>
  <c r="N1181" i="1"/>
  <c r="N536" i="1"/>
  <c r="N1020" i="1"/>
  <c r="N1229" i="1"/>
  <c r="N293" i="1"/>
  <c r="N1173" i="1"/>
  <c r="N433" i="1"/>
  <c r="N1226" i="1"/>
  <c r="N964" i="1"/>
  <c r="N237" i="1"/>
  <c r="N630" i="1"/>
  <c r="N307" i="1"/>
  <c r="N102" i="1"/>
  <c r="N1128" i="1"/>
  <c r="N333" i="1"/>
  <c r="N1299" i="1"/>
  <c r="N1690" i="1"/>
  <c r="N190" i="1"/>
  <c r="N962" i="1"/>
  <c r="N831" i="1"/>
  <c r="N725" i="1"/>
  <c r="N1003" i="1"/>
  <c r="N351" i="1"/>
  <c r="N1341" i="1"/>
  <c r="N832" i="1"/>
  <c r="N64" i="1"/>
  <c r="N751" i="1"/>
  <c r="N966" i="1"/>
  <c r="N849" i="1"/>
  <c r="N1268" i="1"/>
  <c r="N242" i="1"/>
  <c r="N243" i="1"/>
  <c r="N1461" i="1"/>
  <c r="N924" i="1"/>
  <c r="N766" i="1"/>
  <c r="N1088" i="1"/>
  <c r="N1386" i="1"/>
  <c r="N195" i="1"/>
  <c r="N1025" i="1"/>
  <c r="N16" i="1"/>
  <c r="N1037" i="1"/>
  <c r="N1258" i="1"/>
  <c r="N400" i="1"/>
  <c r="N856" i="1"/>
  <c r="N12" i="1"/>
  <c r="N1085" i="1"/>
  <c r="N518" i="1"/>
  <c r="N540" i="1"/>
  <c r="N336" i="1"/>
  <c r="N1738" i="1"/>
  <c r="N1015" i="1"/>
  <c r="N887" i="1"/>
  <c r="N360" i="1"/>
  <c r="N1552" i="1"/>
  <c r="N780" i="1"/>
  <c r="N264" i="1"/>
  <c r="N1022" i="1"/>
  <c r="N248" i="1"/>
  <c r="N1353" i="1"/>
  <c r="N285" i="1"/>
  <c r="N1148" i="1"/>
  <c r="N1407" i="1"/>
  <c r="N789" i="1"/>
  <c r="N144" i="1"/>
  <c r="N633" i="1"/>
  <c r="N378" i="1"/>
  <c r="N50" i="1"/>
  <c r="N604" i="1"/>
  <c r="N1127" i="1"/>
  <c r="N1142" i="1"/>
  <c r="N229" i="1"/>
  <c r="N1035" i="1"/>
  <c r="N978" i="1"/>
  <c r="N1572" i="1"/>
  <c r="N476" i="1"/>
  <c r="N1761" i="1"/>
  <c r="N1064" i="1"/>
  <c r="N663" i="1"/>
  <c r="N711" i="1"/>
  <c r="N1736" i="1"/>
  <c r="N670" i="1"/>
  <c r="N1381" i="1"/>
  <c r="N1495" i="1"/>
  <c r="N999" i="1"/>
  <c r="N1050" i="1"/>
  <c r="N1676" i="1"/>
  <c r="N1316" i="1"/>
  <c r="N1704" i="1"/>
  <c r="N529" i="1"/>
  <c r="N1031" i="1"/>
  <c r="N1231" i="1"/>
  <c r="N1525" i="1"/>
  <c r="N1113" i="1"/>
  <c r="N1000" i="1"/>
  <c r="N1392" i="1"/>
  <c r="N1454" i="1"/>
  <c r="N440" i="1"/>
  <c r="N1647" i="1"/>
  <c r="N1509" i="1"/>
  <c r="N270" i="1"/>
  <c r="N1070" i="1"/>
  <c r="N593" i="1"/>
  <c r="N1428" i="1"/>
  <c r="N763" i="1"/>
  <c r="N1136" i="1"/>
  <c r="N204" i="1"/>
  <c r="N1649" i="1"/>
  <c r="N1412" i="1"/>
  <c r="N1253" i="1"/>
  <c r="N734" i="1"/>
  <c r="N1261" i="1"/>
  <c r="N1317" i="1"/>
  <c r="N513" i="1"/>
  <c r="N891" i="1"/>
  <c r="N982" i="1"/>
  <c r="N1760" i="1"/>
  <c r="N1250" i="1"/>
  <c r="N617" i="1"/>
  <c r="N919" i="1"/>
  <c r="N871" i="1"/>
  <c r="N692" i="1"/>
  <c r="N312" i="1"/>
  <c r="N1301" i="1"/>
  <c r="N1442" i="1"/>
  <c r="N940" i="1"/>
  <c r="N417" i="1"/>
  <c r="N543" i="1"/>
  <c r="N1308" i="1"/>
  <c r="N1239" i="1"/>
  <c r="N1140" i="1"/>
  <c r="N292" i="1"/>
  <c r="N1090" i="1"/>
  <c r="N1447" i="1"/>
  <c r="N1391" i="1"/>
  <c r="N1195" i="1"/>
  <c r="N750" i="1"/>
  <c r="N1240" i="1"/>
  <c r="N1008" i="1"/>
  <c r="N1709" i="1"/>
  <c r="N1126" i="1"/>
  <c r="N1377" i="1"/>
  <c r="N1235" i="1"/>
  <c r="N659" i="1"/>
  <c r="N972" i="1"/>
  <c r="N105" i="1"/>
  <c r="N927" i="1"/>
  <c r="N1472" i="1"/>
  <c r="N1267" i="1"/>
  <c r="N402" i="1"/>
  <c r="N1620" i="1"/>
  <c r="N883" i="1"/>
  <c r="N1297" i="1"/>
  <c r="N1178" i="1"/>
  <c r="N1638" i="1"/>
  <c r="N1306" i="1"/>
  <c r="N1774" i="1"/>
  <c r="N1732" i="1"/>
  <c r="N1616" i="1"/>
  <c r="N565" i="1"/>
  <c r="N1165" i="1"/>
  <c r="N223" i="1"/>
  <c r="N454" i="1"/>
  <c r="N20" i="1"/>
  <c r="N1011" i="1"/>
  <c r="N469" i="1"/>
  <c r="N1605" i="1"/>
  <c r="N444" i="1"/>
  <c r="N953" i="1"/>
  <c r="N619" i="1"/>
  <c r="N1448" i="1"/>
  <c r="N1068" i="1"/>
  <c r="N408" i="1"/>
  <c r="N18" i="1"/>
  <c r="N423" i="1"/>
  <c r="N1515" i="1"/>
  <c r="N913" i="1"/>
  <c r="N1242" i="1"/>
  <c r="N709" i="1"/>
  <c r="N498" i="1"/>
  <c r="N965" i="1"/>
  <c r="N1575" i="1"/>
  <c r="N1528" i="1"/>
  <c r="N753" i="1"/>
  <c r="N208" i="1"/>
  <c r="N1625" i="1"/>
  <c r="N747" i="1"/>
  <c r="N160" i="1"/>
  <c r="N480" i="1"/>
  <c r="N742" i="1"/>
  <c r="N13" i="1"/>
  <c r="N1349" i="1"/>
  <c r="N24" i="1"/>
  <c r="N1758" i="1"/>
  <c r="N810" i="1"/>
  <c r="N778" i="1"/>
  <c r="N1593" i="1"/>
  <c r="N148" i="1"/>
  <c r="N1103" i="1"/>
  <c r="N1456" i="1"/>
  <c r="N1266" i="1"/>
  <c r="N46" i="1"/>
  <c r="N1632" i="1"/>
  <c r="N1581" i="1"/>
  <c r="N1290" i="1"/>
  <c r="N1577" i="1"/>
  <c r="N1363" i="1"/>
  <c r="N1034" i="1"/>
  <c r="N497" i="1"/>
  <c r="N328" i="1"/>
  <c r="N166" i="1"/>
  <c r="N1383" i="1"/>
  <c r="N950" i="1"/>
  <c r="N1059" i="1"/>
  <c r="N1498" i="1"/>
  <c r="N1611" i="1"/>
  <c r="N1118" i="1"/>
  <c r="N303" i="1"/>
  <c r="N1746" i="1"/>
  <c r="N1074" i="1"/>
  <c r="N66" i="1"/>
  <c r="N1133" i="1"/>
  <c r="N842" i="1"/>
  <c r="N1718" i="1"/>
  <c r="N185" i="1"/>
  <c r="N574" i="1"/>
  <c r="N1400" i="1"/>
  <c r="N80" i="1"/>
  <c r="N327" i="1"/>
  <c r="N1030" i="1"/>
  <c r="N209" i="1"/>
  <c r="N1764" i="1"/>
  <c r="N319" i="1"/>
  <c r="N456" i="1"/>
  <c r="N1458" i="1"/>
  <c r="N255" i="1"/>
  <c r="N1298" i="1"/>
  <c r="N641" i="1"/>
  <c r="N634" i="1"/>
  <c r="N1063" i="1"/>
  <c r="N1002" i="1"/>
  <c r="N367" i="1"/>
  <c r="N1367" i="1"/>
  <c r="N1109" i="1"/>
  <c r="N596" i="1"/>
  <c r="N398" i="1"/>
  <c r="N1481" i="1"/>
  <c r="N1545" i="1"/>
  <c r="N1053" i="1"/>
  <c r="N1076" i="1"/>
  <c r="N279" i="1"/>
  <c r="N348" i="1"/>
  <c r="N1441" i="1"/>
  <c r="N1345" i="1"/>
  <c r="N1264" i="1"/>
  <c r="N959" i="1"/>
  <c r="N1510" i="1"/>
  <c r="N1071" i="1"/>
  <c r="N200" i="1"/>
  <c r="N1318" i="1"/>
  <c r="N1041" i="1"/>
  <c r="N863" i="1"/>
  <c r="N214" i="1"/>
  <c r="N614" i="1"/>
  <c r="N1580" i="1"/>
  <c r="N1768" i="1"/>
  <c r="N121" i="1"/>
  <c r="N22" i="1"/>
  <c r="N171" i="1"/>
  <c r="N334" i="1"/>
  <c r="N539" i="1"/>
  <c r="N776" i="1"/>
  <c r="N300" i="1"/>
  <c r="N878" i="1"/>
  <c r="N566" i="1"/>
  <c r="N217" i="1"/>
  <c r="N70" i="1"/>
  <c r="N1502" i="1"/>
  <c r="N1212" i="1"/>
  <c r="N147" i="1"/>
  <c r="N164" i="1"/>
  <c r="N462" i="1"/>
  <c r="N1694" i="1"/>
  <c r="N1327" i="1"/>
  <c r="N261" i="1"/>
  <c r="N174" i="1"/>
  <c r="N1645" i="1"/>
  <c r="N288" i="1"/>
  <c r="N1643" i="1"/>
  <c r="N1182" i="1"/>
  <c r="N877" i="1"/>
  <c r="N631" i="1"/>
  <c r="N1661" i="1"/>
  <c r="N588" i="1"/>
  <c r="N1374" i="1"/>
  <c r="N424" i="1"/>
  <c r="N1396" i="1"/>
  <c r="N420" i="1"/>
  <c r="N44" i="1"/>
  <c r="N1763" i="1"/>
  <c r="N572" i="1"/>
  <c r="N640" i="1"/>
  <c r="N1399" i="1"/>
  <c r="N1272" i="1"/>
  <c r="N886" i="1"/>
  <c r="N1023" i="1"/>
  <c r="N858" i="1"/>
  <c r="N1073" i="1"/>
  <c r="N385" i="1"/>
  <c r="N1382" i="1"/>
  <c r="N792" i="1"/>
  <c r="N816" i="1"/>
  <c r="N684" i="1"/>
  <c r="N491" i="1"/>
  <c r="N765" i="1"/>
  <c r="N396" i="1"/>
  <c r="N1106" i="1"/>
  <c r="N493" i="1"/>
  <c r="N1014" i="1"/>
  <c r="N1637" i="1"/>
  <c r="N87" i="1"/>
  <c r="N345" i="1"/>
  <c r="N1488" i="1"/>
  <c r="N1437" i="1"/>
  <c r="N1256" i="1"/>
  <c r="N1138" i="1"/>
  <c r="N668" i="1"/>
  <c r="N910" i="1"/>
  <c r="N474" i="1"/>
  <c r="N1484" i="1"/>
  <c r="N1121" i="1"/>
  <c r="N1652" i="1"/>
  <c r="N1449" i="1"/>
  <c r="N695" i="1"/>
  <c r="N1370" i="1"/>
  <c r="N784" i="1"/>
  <c r="N477" i="1"/>
  <c r="N1540" i="1"/>
  <c r="N607" i="1"/>
  <c r="N1415" i="1"/>
  <c r="N1091" i="1"/>
  <c r="N929" i="1"/>
  <c r="N741" i="1"/>
  <c r="N1200" i="1"/>
  <c r="N544" i="1"/>
  <c r="N1211" i="1"/>
  <c r="N196" i="1"/>
  <c r="N535" i="1"/>
  <c r="N1016" i="1"/>
  <c r="N1080" i="1"/>
  <c r="N479" i="1"/>
  <c r="N1277" i="1"/>
  <c r="N240" i="1"/>
  <c r="N894" i="1"/>
  <c r="N975" i="1"/>
  <c r="N111" i="1"/>
  <c r="N608" i="1"/>
  <c r="N991" i="1"/>
  <c r="N1312" i="1"/>
  <c r="N655" i="1"/>
  <c r="N1419" i="1"/>
  <c r="N850" i="1"/>
  <c r="N282" i="1"/>
  <c r="N989" i="1"/>
  <c r="N857" i="1"/>
  <c r="N576" i="1"/>
  <c r="N1470" i="1"/>
  <c r="N68" i="1"/>
  <c r="N1416" i="1"/>
  <c r="N1523" i="1"/>
  <c r="N1596" i="1"/>
  <c r="N624" i="1"/>
  <c r="N1414" i="1"/>
  <c r="N1530" i="1"/>
  <c r="N823" i="1"/>
  <c r="N1061" i="1"/>
  <c r="N1590" i="1"/>
  <c r="N1464" i="1"/>
  <c r="N1351" i="1"/>
  <c r="N620" i="1"/>
  <c r="N376" i="1"/>
  <c r="N1559" i="1"/>
  <c r="N545" i="1"/>
  <c r="N165" i="1"/>
  <c r="N1161" i="1"/>
  <c r="N407" i="1"/>
  <c r="N104" i="1"/>
  <c r="N362" i="1"/>
  <c r="N949" i="1"/>
  <c r="N180" i="1"/>
  <c r="N664" i="1"/>
  <c r="N252" i="1"/>
  <c r="N356" i="1"/>
  <c r="N1009" i="1"/>
  <c r="N1084" i="1"/>
  <c r="N151" i="1"/>
  <c r="N688" i="1"/>
  <c r="N1033" i="1"/>
  <c r="N508" i="1"/>
  <c r="N502" i="1"/>
  <c r="N116" i="1"/>
  <c r="N717" i="1"/>
  <c r="N338" i="1"/>
  <c r="N553" i="1"/>
  <c r="N1599" i="1"/>
  <c r="N289" i="1"/>
  <c r="N1304" i="1"/>
  <c r="N1311" i="1"/>
  <c r="N89" i="1"/>
  <c r="N1417" i="1"/>
  <c r="N746" i="1"/>
  <c r="N1773" i="1"/>
  <c r="N1544" i="1"/>
  <c r="N1655" i="1"/>
  <c r="N830" i="1"/>
  <c r="N1482" i="1"/>
  <c r="N41" i="1"/>
  <c r="N1534" i="1"/>
  <c r="N1356" i="1"/>
  <c r="N534" i="1"/>
  <c r="N1660" i="1"/>
  <c r="N1641" i="1"/>
  <c r="N1734" i="1"/>
  <c r="N1196" i="1"/>
  <c r="N251" i="1"/>
  <c r="N179" i="1"/>
  <c r="N1688" i="1"/>
  <c r="N528" i="1"/>
  <c r="N1440" i="1"/>
  <c r="N268" i="1"/>
  <c r="N353" i="1"/>
  <c r="N1607" i="1"/>
  <c r="N189" i="1"/>
  <c r="N1706" i="1"/>
  <c r="N442" i="1"/>
  <c r="N1215" i="1"/>
  <c r="N744" i="1"/>
  <c r="N99" i="1"/>
  <c r="N495" i="1"/>
  <c r="N1592" i="1"/>
  <c r="N365" i="1"/>
  <c r="N997" i="1"/>
  <c r="N1500" i="1"/>
  <c r="N884" i="1"/>
  <c r="N305" i="1"/>
  <c r="N82" i="1"/>
  <c r="N74" i="1"/>
  <c r="N1617" i="1"/>
  <c r="N783" i="1"/>
  <c r="N175" i="1"/>
  <c r="N993" i="1"/>
  <c r="N432" i="1"/>
  <c r="N509" i="1"/>
  <c r="N1228" i="1"/>
  <c r="N554" i="1"/>
  <c r="N1557" i="1"/>
  <c r="N967" i="1"/>
  <c r="N157" i="1"/>
  <c r="N903" i="1"/>
  <c r="N626" i="1"/>
  <c r="N616" i="1"/>
  <c r="N443" i="1"/>
  <c r="N316" i="1"/>
  <c r="N1486" i="1"/>
  <c r="N387" i="1"/>
  <c r="N7" i="1"/>
  <c r="N1681" i="1"/>
  <c r="N1529" i="1"/>
  <c r="N1326" i="1"/>
  <c r="N817" i="1"/>
  <c r="N170" i="1"/>
  <c r="N930" i="1"/>
  <c r="N211" i="1"/>
  <c r="N738" i="1"/>
  <c r="N1170" i="1"/>
  <c r="N1309" i="1"/>
  <c r="N723" i="1"/>
  <c r="N704" i="1"/>
  <c r="N638" i="1"/>
  <c r="N802" i="1"/>
  <c r="N1468" i="1"/>
  <c r="N730" i="1"/>
  <c r="N1446" i="1"/>
  <c r="N167" i="1"/>
  <c r="N599" i="1"/>
  <c r="N1492" i="1"/>
  <c r="N1603" i="1"/>
  <c r="N936" i="1"/>
  <c r="N406" i="1"/>
  <c r="N161" i="1"/>
  <c r="N787" i="1"/>
  <c r="N1501" i="1"/>
  <c r="N220" i="1"/>
  <c r="N507" i="1"/>
  <c r="N1578" i="1"/>
  <c r="N1322" i="1"/>
  <c r="N1248" i="1"/>
  <c r="N1576" i="1"/>
  <c r="N907" i="1"/>
  <c r="N1480" i="1"/>
  <c r="N676" i="1"/>
  <c r="N128" i="1"/>
  <c r="N332" i="1"/>
  <c r="N1019" i="1"/>
  <c r="N53" i="1"/>
  <c r="N1460" i="1"/>
  <c r="N1259" i="1"/>
  <c r="N1337" i="1"/>
  <c r="N323" i="1"/>
  <c r="N489" i="1"/>
  <c r="N745" i="1"/>
  <c r="N1369" i="1"/>
  <c r="N727" i="1"/>
  <c r="N291" i="1"/>
  <c r="N1361" i="1"/>
  <c r="N1463" i="1"/>
  <c r="N542" i="1"/>
  <c r="N1504" i="1"/>
  <c r="N1201" i="1"/>
  <c r="N113" i="1"/>
  <c r="N957" i="1"/>
  <c r="N844" i="1"/>
  <c r="N1145" i="1"/>
  <c r="N1562" i="1"/>
  <c r="N1720" i="1"/>
  <c r="N1275" i="1"/>
  <c r="N757" i="1"/>
  <c r="N827" i="1"/>
  <c r="N1558" i="1"/>
  <c r="N56" i="1"/>
  <c r="N1102" i="1"/>
  <c r="N594" i="1"/>
  <c r="N96" i="1"/>
  <c r="N1038" i="1"/>
  <c r="N1188" i="1"/>
  <c r="N1291" i="1"/>
  <c r="N1517" i="1"/>
  <c r="N729" i="1"/>
  <c r="N1759" i="1"/>
  <c r="N868" i="1"/>
  <c r="N374" i="1"/>
  <c r="N1784" i="1"/>
  <c r="N1186" i="1"/>
  <c r="N5" i="1"/>
  <c r="N201" i="1"/>
  <c r="N1285" i="1"/>
  <c r="N852" i="1"/>
  <c r="N1131" i="1"/>
  <c r="N629" i="1"/>
  <c r="N482" i="1"/>
  <c r="N503" i="1"/>
  <c r="N770" i="1"/>
  <c r="N29" i="1"/>
  <c r="N488" i="1"/>
  <c r="N101" i="1"/>
  <c r="N500" i="1"/>
  <c r="N1766" i="1"/>
  <c r="N1225" i="1"/>
  <c r="N560" i="1"/>
  <c r="N62" i="1"/>
  <c r="N1114" i="1"/>
  <c r="N1674" i="1"/>
  <c r="N1280" i="1"/>
  <c r="N1365" i="1"/>
  <c r="N309" i="1"/>
  <c r="N605" i="1"/>
  <c r="N1512" i="1"/>
  <c r="N506" i="1"/>
  <c r="N1295" i="1"/>
  <c r="N1169" i="1"/>
  <c r="N591" i="1"/>
  <c r="N1124" i="1"/>
  <c r="N811" i="1"/>
  <c r="N1477" i="1"/>
  <c r="N393" i="1"/>
  <c r="N1390" i="1"/>
  <c r="N612" i="1"/>
  <c r="N1588" i="1"/>
  <c r="N575" i="1"/>
  <c r="N662" i="1"/>
  <c r="N1591" i="1"/>
  <c r="N463" i="1"/>
  <c r="N1693" i="1"/>
  <c r="N84" i="1"/>
  <c r="N107" i="1"/>
  <c r="N1601" i="1"/>
  <c r="N1036" i="1"/>
  <c r="N1602" i="1"/>
  <c r="N172" i="1"/>
  <c r="N1457" i="1"/>
  <c r="N1172" i="1"/>
  <c r="N1555" i="1"/>
  <c r="N833" i="1"/>
  <c r="N1319" i="1"/>
  <c r="N571" i="1"/>
  <c r="N1622" i="1"/>
  <c r="N156" i="1"/>
  <c r="N455" i="1"/>
  <c r="N1531" i="1"/>
  <c r="N95" i="1"/>
  <c r="N1213" i="1"/>
  <c r="N935" i="1"/>
  <c r="N1612" i="1"/>
  <c r="N1210" i="1"/>
  <c r="N1057" i="1"/>
  <c r="N681" i="1"/>
  <c r="N1595" i="1"/>
  <c r="N1257" i="1"/>
  <c r="N639" i="1"/>
  <c r="N1183" i="1"/>
  <c r="N149" i="1"/>
  <c r="N1162" i="1"/>
  <c r="N1384" i="1"/>
  <c r="N108" i="1"/>
  <c r="N1174" i="1"/>
  <c r="N401" i="1"/>
  <c r="N601" i="1"/>
  <c r="N1623" i="1"/>
  <c r="N1368" i="1"/>
  <c r="N1533" i="1"/>
  <c r="N168" i="1"/>
  <c r="N1171" i="1"/>
  <c r="N1214" i="1"/>
  <c r="N145" i="1"/>
  <c r="N313" i="1"/>
  <c r="N1520" i="1"/>
  <c r="N183" i="1"/>
  <c r="N1747" i="1"/>
  <c r="N1358" i="1"/>
  <c r="N782" i="1"/>
  <c r="N795" i="1"/>
  <c r="N17" i="1"/>
  <c r="N1051" i="1"/>
  <c r="N1469" i="1"/>
  <c r="N1564" i="1"/>
  <c r="N1439" i="1"/>
  <c r="N1135" i="1"/>
  <c r="N1209" i="1"/>
  <c r="N347" i="1"/>
  <c r="N1776" i="1"/>
  <c r="N1621" i="1"/>
  <c r="N1427" i="1"/>
  <c r="N578" i="1"/>
  <c r="N538" i="1"/>
  <c r="N859" i="1"/>
  <c r="N1144" i="1"/>
  <c r="N1634" i="1"/>
  <c r="N1539" i="1"/>
  <c r="N1355" i="1"/>
  <c r="N233" i="1"/>
  <c r="N278" i="1"/>
  <c r="N981" i="1"/>
  <c r="N682" i="1"/>
  <c r="N1778" i="1"/>
  <c r="N1687" i="1"/>
  <c r="N138" i="1"/>
  <c r="N1606" i="1"/>
  <c r="N451" i="1"/>
  <c r="N595" i="1"/>
  <c r="N1630" i="1"/>
  <c r="N57" i="1"/>
  <c r="N933" i="1"/>
  <c r="N866" i="1"/>
  <c r="N1524" i="1"/>
  <c r="N1284" i="1"/>
  <c r="N1714" i="1"/>
  <c r="N1378" i="1"/>
  <c r="N465" i="1"/>
  <c r="N1563" i="1"/>
  <c r="N350" i="1"/>
  <c r="N1352" i="1"/>
  <c r="N98" i="1"/>
  <c r="N284" i="1"/>
  <c r="N968" i="1"/>
  <c r="N1646" i="1"/>
  <c r="N793" i="1"/>
  <c r="N845" i="1"/>
  <c r="N119" i="1"/>
  <c r="N939" i="1"/>
  <c r="N821" i="1"/>
  <c r="N546" i="1"/>
  <c r="N563" i="1"/>
  <c r="N1433" i="1"/>
  <c r="N1702" i="1"/>
  <c r="N687" i="1"/>
  <c r="N1604" i="1"/>
  <c r="N410" i="1"/>
  <c r="N1671" i="1"/>
  <c r="N77" i="1"/>
  <c r="N1164" i="1"/>
  <c r="N1060" i="1"/>
  <c r="N1723" i="1"/>
  <c r="N1462" i="1"/>
  <c r="N1110" i="1"/>
  <c r="N1586" i="1"/>
  <c r="N650" i="1"/>
  <c r="N1560" i="1"/>
  <c r="N661" i="1"/>
  <c r="N169" i="1"/>
  <c r="N1550" i="1"/>
  <c r="N893" i="1"/>
  <c r="N958" i="1"/>
  <c r="N1731" i="1"/>
  <c r="N813" i="1"/>
  <c r="N1717" i="1"/>
  <c r="N181" i="1"/>
  <c r="N902" i="1"/>
  <c r="N1701" i="1"/>
  <c r="N1497" i="1"/>
  <c r="N1491" i="1"/>
  <c r="N412" i="1"/>
  <c r="N1653" i="1"/>
  <c r="N1703" i="1"/>
  <c r="N771" i="1"/>
  <c r="N1570" i="1"/>
  <c r="N302" i="1"/>
  <c r="N1726" i="1"/>
  <c r="N1421" i="1"/>
  <c r="N880" i="1"/>
  <c r="N632" i="1"/>
  <c r="N722" i="1"/>
  <c r="N1048" i="1"/>
  <c r="N926" i="1"/>
  <c r="N238" i="1"/>
  <c r="N215" i="1"/>
  <c r="N505" i="1"/>
  <c r="N9" i="1"/>
  <c r="N1093" i="1"/>
  <c r="N344" i="1"/>
  <c r="N838" i="1"/>
  <c r="N720" i="1"/>
  <c r="N1397" i="1"/>
  <c r="N1146" i="1"/>
  <c r="N388" i="1"/>
  <c r="N369" i="1"/>
  <c r="N394" i="1"/>
  <c r="N1712" i="1"/>
  <c r="N1001" i="1"/>
  <c r="N1147" i="1"/>
  <c r="N271" i="1"/>
  <c r="N373" i="1"/>
  <c r="N1549" i="1"/>
  <c r="N1680" i="1"/>
  <c r="N847" i="1"/>
  <c r="N1629" i="1"/>
  <c r="N225" i="1"/>
  <c r="N1665" i="1"/>
  <c r="N1362" i="1"/>
  <c r="N413" i="1"/>
  <c r="N1348" i="1"/>
  <c r="N1245" i="1"/>
  <c r="N425" i="1"/>
  <c r="N1574" i="1"/>
  <c r="N779" i="1"/>
  <c r="N343" i="1"/>
  <c r="N860" i="1"/>
  <c r="N706" i="1"/>
  <c r="N679" i="1"/>
  <c r="N1522" i="1"/>
  <c r="N1683" i="1"/>
  <c r="N389" i="1"/>
  <c r="N457" i="1"/>
  <c r="N807" i="1"/>
  <c r="N846" i="1"/>
  <c r="N1420" i="1"/>
  <c r="N970" i="1"/>
  <c r="N112" i="1"/>
  <c r="N1698" i="1"/>
  <c r="N1713" i="1"/>
  <c r="N322" i="1"/>
  <c r="N767" i="1"/>
  <c r="N1793" i="1"/>
  <c r="N504" i="1"/>
  <c r="N449" i="1"/>
  <c r="N1794" i="1"/>
  <c r="N254" i="1"/>
  <c r="N341" i="1"/>
  <c r="N1247" i="1"/>
  <c r="N1379" i="1"/>
  <c r="N992" i="1"/>
  <c r="N1686" i="1"/>
  <c r="N306" i="1"/>
  <c r="N649" i="1"/>
  <c r="N665" i="1"/>
  <c r="N754" i="1"/>
  <c r="N1664" i="1"/>
  <c r="N1467" i="1"/>
  <c r="N1695" i="1"/>
  <c r="N1202" i="1"/>
  <c r="N127" i="1"/>
  <c r="N1083" i="1"/>
  <c r="N1230" i="1"/>
  <c r="N1710" i="1"/>
  <c r="N1187" i="1"/>
  <c r="N1584" i="1"/>
  <c r="N1770" i="1"/>
  <c r="N1082" i="1"/>
  <c r="N125" i="1"/>
  <c r="N1185" i="1"/>
  <c r="N791" i="1"/>
  <c r="N585" i="1"/>
  <c r="N1220" i="1"/>
  <c r="N426" i="1"/>
  <c r="N1779" i="1"/>
  <c r="N701" i="1"/>
  <c r="N1430" i="1"/>
  <c r="N848" i="1"/>
  <c r="N1422" i="1"/>
  <c r="N1380" i="1"/>
  <c r="N1323" i="1"/>
  <c r="N1168" i="1"/>
  <c r="N1551" i="1"/>
  <c r="N698" i="1"/>
  <c r="N1273" i="1"/>
  <c r="N691" i="1"/>
  <c r="N625" i="1"/>
  <c r="N702" i="1"/>
  <c r="N580" i="1"/>
  <c r="N799" i="1"/>
  <c r="N1739" i="1"/>
  <c r="N760" i="1"/>
  <c r="N890" i="1"/>
  <c r="N1328" i="1"/>
  <c r="N137" i="1"/>
  <c r="N1286" i="1"/>
  <c r="N773" i="1"/>
  <c r="N1371" i="1"/>
  <c r="N191" i="1"/>
  <c r="N1237" i="1"/>
  <c r="N707" i="1"/>
  <c r="N391" i="1"/>
  <c r="N1777" i="1"/>
  <c r="N1435" i="1"/>
  <c r="N1149" i="1"/>
  <c r="N946" i="1"/>
  <c r="N1021" i="1"/>
  <c r="N1663" i="1"/>
  <c r="N1359" i="1"/>
  <c r="N1672" i="1"/>
  <c r="N1566" i="1"/>
  <c r="N1485" i="1"/>
  <c r="N1598" i="1"/>
  <c r="N1508" i="1"/>
  <c r="N234" i="1"/>
  <c r="N1772" i="1"/>
  <c r="N1401" i="1"/>
  <c r="N118" i="1"/>
  <c r="N1749" i="1"/>
  <c r="N1194" i="1"/>
  <c r="N1232" i="1"/>
  <c r="N1101" i="1"/>
  <c r="N1769" i="1"/>
  <c r="N386" i="1"/>
  <c r="N1005" i="1"/>
  <c r="N129" i="1"/>
  <c r="N1783" i="1"/>
  <c r="N1104" i="1"/>
  <c r="N611" i="1"/>
  <c r="N928" i="1"/>
  <c r="N897" i="1"/>
  <c r="N1730" i="1"/>
  <c r="N1107" i="1"/>
  <c r="N922" i="1"/>
  <c r="N987" i="1"/>
  <c r="N834" i="1"/>
  <c r="N1780" i="1"/>
  <c r="N326" i="1"/>
  <c r="N1585" i="1"/>
  <c r="N1648" i="1"/>
  <c r="N774" i="1"/>
  <c r="N1627" i="1"/>
  <c r="N317" i="1"/>
  <c r="N1394" i="1"/>
  <c r="N1028" i="1"/>
  <c r="N1029" i="1"/>
  <c r="N1537" i="1"/>
  <c r="N1691" i="1"/>
  <c r="N808" i="1"/>
  <c r="N892" i="1"/>
  <c r="N1781" i="1"/>
  <c r="N1715" i="1"/>
  <c r="N1795" i="1"/>
  <c r="N81" i="1"/>
  <c r="N1775" i="1"/>
  <c r="N733" i="1"/>
  <c r="N1650" i="1"/>
  <c r="N693" i="1"/>
  <c r="N1332" i="1"/>
  <c r="N342" i="1"/>
  <c r="N609" i="1"/>
  <c r="N522" i="1"/>
  <c r="O515" i="1"/>
  <c r="O1139" i="1"/>
  <c r="O1054" i="1"/>
  <c r="O888" i="1"/>
  <c r="O1097" i="1"/>
  <c r="O1434" i="1"/>
  <c r="O843" i="1"/>
  <c r="O290" i="1"/>
  <c r="O1343" i="1"/>
  <c r="O1354" i="1"/>
  <c r="O581" i="1"/>
  <c r="O628" i="1"/>
  <c r="O721" i="1"/>
  <c r="O1276" i="1"/>
  <c r="O826" i="1"/>
  <c r="O1395" i="1"/>
  <c r="O1737" i="1"/>
  <c r="O381" i="1"/>
  <c r="O1408" i="1"/>
  <c r="O854" i="1"/>
  <c r="O1385" i="1"/>
  <c r="O708" i="1"/>
  <c r="O938" i="1"/>
  <c r="O900" i="1"/>
  <c r="O1705" i="1"/>
  <c r="O1740" i="1"/>
  <c r="O1513" i="1"/>
  <c r="O941" i="1"/>
  <c r="O126" i="1"/>
  <c r="O1685" i="1"/>
  <c r="O1350" i="1"/>
  <c r="O1303" i="1"/>
  <c r="O447" i="1"/>
  <c r="O1191" i="1"/>
  <c r="O1150" i="1"/>
  <c r="O1765" i="1"/>
  <c r="O1236" i="1"/>
  <c r="O660" i="1"/>
  <c r="O974" i="1"/>
  <c r="O1120" i="1"/>
  <c r="O187" i="1"/>
  <c r="O1108" i="1"/>
  <c r="O1677" i="1"/>
  <c r="O281" i="1"/>
  <c r="O1489" i="1"/>
  <c r="O1411" i="1"/>
  <c r="O1115" i="1"/>
  <c r="O1589" i="1"/>
  <c r="O1538" i="1"/>
  <c r="O800" i="1"/>
  <c r="O551" i="1"/>
  <c r="O184" i="1"/>
  <c r="O1244" i="1"/>
  <c r="O977" i="1"/>
  <c r="O785" i="1"/>
  <c r="O1069" i="1"/>
  <c r="O873" i="1"/>
  <c r="O677" i="1"/>
  <c r="O531" i="1"/>
  <c r="O885" i="1"/>
  <c r="O921" i="1"/>
  <c r="O654" i="1"/>
  <c r="O1583" i="1"/>
  <c r="O496" i="1"/>
  <c r="O466" i="1"/>
  <c r="O672" i="1"/>
  <c r="O647" i="1"/>
  <c r="O1455" i="1"/>
  <c r="O732" i="1"/>
  <c r="O1633" i="1"/>
  <c r="O589" i="1"/>
  <c r="O146" i="1"/>
  <c r="O1785" i="1"/>
  <c r="O1487" i="1"/>
  <c r="O1503" i="1"/>
  <c r="O1315" i="1"/>
  <c r="O1733" i="1"/>
  <c r="O643" i="1"/>
  <c r="O1722" i="1"/>
  <c r="O357" i="1"/>
  <c r="O881" i="1"/>
  <c r="O296" i="1"/>
  <c r="O1372" i="1"/>
  <c r="O768" i="1"/>
  <c r="O865" i="1"/>
  <c r="O1483" i="1"/>
  <c r="O100" i="1"/>
  <c r="O377" i="1"/>
  <c r="O1506" i="1"/>
  <c r="O1543" i="1"/>
  <c r="O552" i="1"/>
  <c r="O1032" i="1"/>
  <c r="O1657" i="1"/>
  <c r="O337" i="1"/>
  <c r="O1404" i="1"/>
  <c r="O994" i="1"/>
  <c r="O1393" i="1"/>
  <c r="O1255" i="1"/>
  <c r="O1618" i="1"/>
  <c r="O995" i="1"/>
  <c r="O815" i="1"/>
  <c r="O379" i="1"/>
  <c r="O739" i="1"/>
  <c r="O1302" i="1"/>
  <c r="O1438" i="1"/>
  <c r="O321" i="1"/>
  <c r="O45" i="1"/>
  <c r="O1626" i="1"/>
  <c r="O241" i="1"/>
  <c r="O494" i="1"/>
  <c r="O1040" i="1"/>
  <c r="O1039" i="1"/>
  <c r="O918" i="1"/>
  <c r="O1556" i="1"/>
  <c r="O1159" i="1"/>
  <c r="O809" i="1"/>
  <c r="O1494" i="1"/>
  <c r="O1505" i="1"/>
  <c r="O1287" i="1"/>
  <c r="O49" i="1"/>
  <c r="O1410" i="1"/>
  <c r="O483" i="1"/>
  <c r="O1568" i="1"/>
  <c r="O1651" i="1"/>
  <c r="O1402" i="1"/>
  <c r="O1699" i="1"/>
  <c r="O1658" i="1"/>
  <c r="O1177" i="1"/>
  <c r="O697" i="1"/>
  <c r="O339" i="1"/>
  <c r="O472" i="1"/>
  <c r="O1095" i="1"/>
  <c r="O961" i="1"/>
  <c r="O1012" i="1"/>
  <c r="O230" i="1"/>
  <c r="O996" i="1"/>
  <c r="O438" i="1"/>
  <c r="O569" i="1"/>
  <c r="O590" i="1"/>
  <c r="O1444" i="1"/>
  <c r="O587" i="1"/>
  <c r="O521" i="1"/>
  <c r="O117" i="1"/>
  <c r="O352" i="1"/>
  <c r="O567" i="1"/>
  <c r="O1314" i="1"/>
  <c r="O851" i="1"/>
  <c r="O1756" i="1"/>
  <c r="O1535" i="1"/>
  <c r="O366" i="1"/>
  <c r="O431" i="1"/>
  <c r="O1167" i="1"/>
  <c r="O3" i="1"/>
  <c r="O1624" i="1"/>
  <c r="O646" i="1"/>
  <c r="O1700" i="1"/>
  <c r="O573" i="1"/>
  <c r="O1755" i="1"/>
  <c r="O934" i="1"/>
  <c r="O1203" i="1"/>
  <c r="O1452" i="1"/>
  <c r="O828" i="1"/>
  <c r="O1744" i="1"/>
  <c r="O1682" i="1"/>
  <c r="O1180" i="1"/>
  <c r="O335" i="1"/>
  <c r="O371" i="1"/>
  <c r="O1026" i="1"/>
  <c r="O557" i="1"/>
  <c r="O1716" i="1"/>
  <c r="O1243" i="1"/>
  <c r="O719" i="1"/>
  <c r="O1046" i="1"/>
  <c r="O227" i="1"/>
  <c r="O901" i="1"/>
  <c r="O762" i="1"/>
  <c r="O1246" i="1"/>
  <c r="O1153" i="1"/>
  <c r="O359" i="1"/>
  <c r="O804" i="1"/>
  <c r="O132" i="1"/>
  <c r="O1436" i="1"/>
  <c r="O1587" i="1"/>
  <c r="O1081" i="1"/>
  <c r="O524" i="1"/>
  <c r="O527" i="1"/>
  <c r="O257" i="1"/>
  <c r="O32" i="1"/>
  <c r="O478" i="1"/>
  <c r="O75" i="1"/>
  <c r="O392" i="1"/>
  <c r="O1125" i="1"/>
  <c r="O134" i="1"/>
  <c r="O1300" i="1"/>
  <c r="O1282" i="1"/>
  <c r="O499" i="1"/>
  <c r="O65" i="1"/>
  <c r="O1429" i="1"/>
  <c r="O1519" i="1"/>
  <c r="O1639" i="1"/>
  <c r="O33" i="1"/>
  <c r="O756" i="1"/>
  <c r="O805" i="1"/>
  <c r="O1089" i="1"/>
  <c r="O59" i="1"/>
  <c r="O1204" i="1"/>
  <c r="O1786" i="1"/>
  <c r="O772" i="1"/>
  <c r="O915" i="1"/>
  <c r="O514" i="1"/>
  <c r="O798" i="1"/>
  <c r="O1662" i="1"/>
  <c r="O1157" i="1"/>
  <c r="O703" i="1"/>
  <c r="O520" i="1"/>
  <c r="O1334" i="1"/>
  <c r="O835" i="1"/>
  <c r="O715" i="1"/>
  <c r="O1771" i="1"/>
  <c r="O340" i="1"/>
  <c r="O27" i="1"/>
  <c r="O55" i="1"/>
  <c r="O54" i="1"/>
  <c r="O1221" i="1"/>
  <c r="O1292" i="1"/>
  <c r="O1222" i="1"/>
  <c r="O1117" i="1"/>
  <c r="O1279" i="1"/>
  <c r="O1190" i="1"/>
  <c r="O262" i="1"/>
  <c r="O898" i="1"/>
  <c r="O1175" i="1"/>
  <c r="O501" i="1"/>
  <c r="O1294" i="1"/>
  <c r="O34" i="1"/>
  <c r="O653" i="1"/>
  <c r="O1678" i="1"/>
  <c r="O244" i="1"/>
  <c r="O110" i="1"/>
  <c r="O1189" i="1"/>
  <c r="O11" i="1"/>
  <c r="O295" i="1"/>
  <c r="O512" i="1"/>
  <c r="O103" i="1"/>
  <c r="O298" i="1"/>
  <c r="O1143" i="1"/>
  <c r="O1689" i="1"/>
  <c r="O984" i="1"/>
  <c r="O1234" i="1"/>
  <c r="O1111" i="1"/>
  <c r="O1130" i="1"/>
  <c r="O133" i="1"/>
  <c r="O383" i="1"/>
  <c r="O1270" i="1"/>
  <c r="O937" i="1"/>
  <c r="O1752" i="1"/>
  <c r="O840" i="1"/>
  <c r="O1635" i="1"/>
  <c r="O1364" i="1"/>
  <c r="O1432" i="1"/>
  <c r="O879" i="1"/>
  <c r="O61" i="1"/>
  <c r="O92" i="1"/>
  <c r="O1597" i="1"/>
  <c r="O1594" i="1"/>
  <c r="O213" i="1"/>
  <c r="O219" i="1"/>
  <c r="O568" i="1"/>
  <c r="O1096" i="1"/>
  <c r="O218" i="1"/>
  <c r="O876" i="1"/>
  <c r="O1388" i="1"/>
  <c r="O97" i="1"/>
  <c r="O1052" i="1"/>
  <c r="O1521" i="1"/>
  <c r="O1056" i="1"/>
  <c r="O1078" i="1"/>
  <c r="O749" i="1"/>
  <c r="O699" i="1"/>
  <c r="O4" i="1"/>
  <c r="O42" i="1"/>
  <c r="O1339" i="1"/>
  <c r="O1329" i="1"/>
  <c r="O272" i="1"/>
  <c r="O1289" i="1"/>
  <c r="O1006" i="1"/>
  <c r="O862" i="1"/>
  <c r="O786" i="1"/>
  <c r="O1166" i="1"/>
  <c r="O914" i="1"/>
  <c r="O519" i="1"/>
  <c r="O1642" i="1"/>
  <c r="O1094" i="1"/>
  <c r="O690" i="1"/>
  <c r="O1692" i="1"/>
  <c r="O1582" i="1"/>
  <c r="O822" i="1"/>
  <c r="O1141" i="1"/>
  <c r="O1762" i="1"/>
  <c r="O1151" i="1"/>
  <c r="O368" i="1"/>
  <c r="O1018" i="1"/>
  <c r="O73" i="1"/>
  <c r="O435" i="1"/>
  <c r="O598" i="1"/>
  <c r="O1507" i="1"/>
  <c r="O349" i="1"/>
  <c r="O94" i="1"/>
  <c r="O696" i="1"/>
  <c r="O1754" i="1"/>
  <c r="O178" i="1"/>
  <c r="O308" i="1"/>
  <c r="O188" i="1"/>
  <c r="O228" i="1"/>
  <c r="O384" i="1"/>
  <c r="O1490" i="1"/>
  <c r="O283" i="1"/>
  <c r="O889" i="1"/>
  <c r="O78" i="1"/>
  <c r="O162" i="1"/>
  <c r="O597" i="1"/>
  <c r="O1609" i="1"/>
  <c r="O207" i="1"/>
  <c r="O652" i="1"/>
  <c r="O330" i="1"/>
  <c r="O206" i="1"/>
  <c r="O1152" i="1"/>
  <c r="O1004" i="1"/>
  <c r="O1640" i="1"/>
  <c r="O716" i="1"/>
  <c r="O806" i="1"/>
  <c r="O874" i="1"/>
  <c r="O452" i="1"/>
  <c r="O1305" i="1"/>
  <c r="O154" i="1"/>
  <c r="O801" i="1"/>
  <c r="O1283" i="1"/>
  <c r="O837" i="1"/>
  <c r="O90" i="1"/>
  <c r="O395" i="1"/>
  <c r="O486" i="1"/>
  <c r="O510" i="1"/>
  <c r="O1750" i="1"/>
  <c r="O904" i="1"/>
  <c r="O526" i="1"/>
  <c r="O942" i="1"/>
  <c r="O1418" i="1"/>
  <c r="O36" i="1"/>
  <c r="O1743" i="1"/>
  <c r="O714" i="1"/>
  <c r="O1610" i="1"/>
  <c r="O267" i="1"/>
  <c r="O1725" i="1"/>
  <c r="O951" i="1"/>
  <c r="O1670" i="1"/>
  <c r="O163" i="1"/>
  <c r="O943" i="1"/>
  <c r="O1403" i="1"/>
  <c r="O752" i="1"/>
  <c r="O422" i="1"/>
  <c r="O824" i="1"/>
  <c r="O960" i="1"/>
  <c r="O556" i="1"/>
  <c r="O273" i="1"/>
  <c r="O76" i="1"/>
  <c r="O1476" i="1"/>
  <c r="O142" i="1"/>
  <c r="O685" i="1"/>
  <c r="O944" i="1"/>
  <c r="O226" i="1"/>
  <c r="O1218" i="1"/>
  <c r="O1340" i="1"/>
  <c r="O123" i="1"/>
  <c r="O1065" i="1"/>
  <c r="O1499" i="1"/>
  <c r="O150" i="1"/>
  <c r="O409" i="1"/>
  <c r="O1262" i="1"/>
  <c r="O656" i="1"/>
  <c r="O304" i="1"/>
  <c r="O1479" i="1"/>
  <c r="O1451" i="1"/>
  <c r="O592" i="1"/>
  <c r="O689" i="1"/>
  <c r="O1450" i="1"/>
  <c r="O1711" i="1"/>
  <c r="O1453" i="1"/>
  <c r="O818" i="1"/>
  <c r="O258" i="1"/>
  <c r="O124" i="1"/>
  <c r="O40" i="1"/>
  <c r="O761" i="1"/>
  <c r="O1654" i="1"/>
  <c r="O1216" i="1"/>
  <c r="O797" i="1"/>
  <c r="O1567" i="1"/>
  <c r="O274" i="1"/>
  <c r="O645" i="1"/>
  <c r="O577" i="1"/>
  <c r="O1409" i="1"/>
  <c r="O1075" i="1"/>
  <c r="O728" i="1"/>
  <c r="O853" i="1"/>
  <c r="O1518" i="1"/>
  <c r="O490" i="1"/>
  <c r="O109" i="1"/>
  <c r="O1579" i="1"/>
  <c r="O1474" i="1"/>
  <c r="O759" i="1"/>
  <c r="O403" i="1"/>
  <c r="O740" i="1"/>
  <c r="O1206" i="1"/>
  <c r="O136" i="1"/>
  <c r="O1335" i="1"/>
  <c r="O1313" i="1"/>
  <c r="O615" i="1"/>
  <c r="O603" i="1"/>
  <c r="O21" i="1"/>
  <c r="O1426" i="1"/>
  <c r="O1155" i="1"/>
  <c r="O1696" i="1"/>
  <c r="O1123" i="1"/>
  <c r="O30" i="1"/>
  <c r="O1757" i="1"/>
  <c r="O1548" i="1"/>
  <c r="O1389" i="1"/>
  <c r="O139" i="1"/>
  <c r="O1198" i="1"/>
  <c r="O1320" i="1"/>
  <c r="O1099" i="1"/>
  <c r="O25" i="1"/>
  <c r="O15" i="1"/>
  <c r="O277" i="1"/>
  <c r="O1787" i="1"/>
  <c r="O1271" i="1"/>
  <c r="O459" i="1"/>
  <c r="O471" i="1"/>
  <c r="O705" i="1"/>
  <c r="O1119" i="1"/>
  <c r="O1721" i="1"/>
  <c r="O602" i="1"/>
  <c r="O361" i="1"/>
  <c r="O445" i="1"/>
  <c r="O429" i="1"/>
  <c r="O93" i="1"/>
  <c r="O297" i="1"/>
  <c r="O523" i="1"/>
  <c r="O47" i="1"/>
  <c r="O533" i="1"/>
  <c r="O439" i="1"/>
  <c r="O1614" i="1"/>
  <c r="O375" i="1"/>
  <c r="O561" i="1"/>
  <c r="O1782" i="1"/>
  <c r="O210" i="1"/>
  <c r="O1086" i="1"/>
  <c r="O1027" i="1"/>
  <c r="O299" i="1"/>
  <c r="O525" i="1"/>
  <c r="O570" i="1"/>
  <c r="O315" i="1"/>
  <c r="O436" i="1"/>
  <c r="O202" i="1"/>
  <c r="O1366" i="1"/>
  <c r="O623" i="1"/>
  <c r="O1066" i="1"/>
  <c r="O627" i="1"/>
  <c r="O83" i="1"/>
  <c r="O1324" i="1"/>
  <c r="O911" i="1"/>
  <c r="O26" i="1"/>
  <c r="O197" i="1"/>
  <c r="O584" i="1"/>
  <c r="O1526" i="1"/>
  <c r="O310" i="1"/>
  <c r="O153" i="1"/>
  <c r="O916" i="1"/>
  <c r="O777" i="1"/>
  <c r="O1445" i="1"/>
  <c r="O1465" i="1"/>
  <c r="O485" i="1"/>
  <c r="O203" i="1"/>
  <c r="O158" i="1"/>
  <c r="O1742" i="1"/>
  <c r="O1227" i="1"/>
  <c r="O48" i="1"/>
  <c r="O269" i="1"/>
  <c r="O917" i="1"/>
  <c r="O1735" i="1"/>
  <c r="O1478" i="1"/>
  <c r="O1062" i="1"/>
  <c r="O1342" i="1"/>
  <c r="O464" i="1"/>
  <c r="O1072" i="1"/>
  <c r="O1252" i="1"/>
  <c r="O1087" i="1"/>
  <c r="O23" i="1"/>
  <c r="O231" i="1"/>
  <c r="O1541" i="1"/>
  <c r="O216" i="1"/>
  <c r="O131" i="1"/>
  <c r="O971" i="1"/>
  <c r="O947" i="1"/>
  <c r="O642" i="1"/>
  <c r="O710" i="1"/>
  <c r="O176" i="1"/>
  <c r="O43" i="1"/>
  <c r="O205" i="1"/>
  <c r="O294" i="1"/>
  <c r="O2" i="1"/>
  <c r="O998" i="1"/>
  <c r="O758" i="1"/>
  <c r="O1310" i="1"/>
  <c r="O564" i="1"/>
  <c r="O1619" i="1"/>
  <c r="O358" i="1"/>
  <c r="O1547" i="1"/>
  <c r="O912" i="1"/>
  <c r="O1043" i="1"/>
  <c r="O1532" i="1"/>
  <c r="O1466" i="1"/>
  <c r="O511" i="1"/>
  <c r="O212" i="1"/>
  <c r="O404" i="1"/>
  <c r="O69" i="1"/>
  <c r="O1249" i="1"/>
  <c r="O606" i="1"/>
  <c r="O1360" i="1"/>
  <c r="O60" i="1"/>
  <c r="O14" i="1"/>
  <c r="O1600" i="1"/>
  <c r="O726" i="1"/>
  <c r="O547" i="1"/>
  <c r="O461" i="1"/>
  <c r="O275" i="1"/>
  <c r="O932" i="1"/>
  <c r="O748" i="1"/>
  <c r="O71" i="1"/>
  <c r="O1423" i="1"/>
  <c r="O1475" i="1"/>
  <c r="O416" i="1"/>
  <c r="O88" i="1"/>
  <c r="O517" i="1"/>
  <c r="O1163" i="1"/>
  <c r="O952" i="1"/>
  <c r="O1296" i="1"/>
  <c r="O825" i="1"/>
  <c r="O458" i="1"/>
  <c r="O1729" i="1"/>
  <c r="O1707" i="1"/>
  <c r="O1199" i="1"/>
  <c r="O1788" i="1"/>
  <c r="O1241" i="1"/>
  <c r="O487" i="1"/>
  <c r="O955" i="1"/>
  <c r="O314" i="1"/>
  <c r="O236" i="1"/>
  <c r="O1536" i="1"/>
  <c r="O1789" i="1"/>
  <c r="O320" i="1"/>
  <c r="O969" i="1"/>
  <c r="O1176" i="1"/>
  <c r="O418" i="1"/>
  <c r="O1321" i="1"/>
  <c r="O724" i="1"/>
  <c r="O448" i="1"/>
  <c r="O1330" i="1"/>
  <c r="O325" i="1"/>
  <c r="O1473" i="1"/>
  <c r="O1192" i="1"/>
  <c r="O1017" i="1"/>
  <c r="O441" i="1"/>
  <c r="O232" i="1"/>
  <c r="O1208" i="1"/>
  <c r="O1790" i="1"/>
  <c r="O781" i="1"/>
  <c r="O548" i="1"/>
  <c r="O658" i="1"/>
  <c r="O346" i="1"/>
  <c r="O622" i="1"/>
  <c r="O1224" i="1"/>
  <c r="O239" i="1"/>
  <c r="O468" i="1"/>
  <c r="O675" i="1"/>
  <c r="O979" i="1"/>
  <c r="O1193" i="1"/>
  <c r="O427" i="1"/>
  <c r="O155" i="1"/>
  <c r="O1293" i="1"/>
  <c r="O405" i="1"/>
  <c r="O1425" i="1"/>
  <c r="O130" i="1"/>
  <c r="O1673" i="1"/>
  <c r="O1184" i="1"/>
  <c r="O1424" i="1"/>
  <c r="O450" i="1"/>
  <c r="O475" i="1"/>
  <c r="O1719" i="1"/>
  <c r="O678" i="1"/>
  <c r="O1656" i="1"/>
  <c r="O1375" i="1"/>
  <c r="O1338" i="1"/>
  <c r="O1675" i="1"/>
  <c r="O235" i="1"/>
  <c r="O985" i="1"/>
  <c r="O875" i="1"/>
  <c r="O618" i="1"/>
  <c r="O671" i="1"/>
  <c r="O192" i="1"/>
  <c r="O470" i="1"/>
  <c r="O925" i="1"/>
  <c r="O963" i="1"/>
  <c r="O8" i="1"/>
  <c r="O263" i="1"/>
  <c r="O669" i="1"/>
  <c r="O1659" i="1"/>
  <c r="O541" i="1"/>
  <c r="O246" i="1"/>
  <c r="O829" i="1"/>
  <c r="O419" i="1"/>
  <c r="O1197" i="1"/>
  <c r="O1569" i="1"/>
  <c r="O1542" i="1"/>
  <c r="O923" i="1"/>
  <c r="O1791" i="1"/>
  <c r="O1077" i="1"/>
  <c r="O286" i="1"/>
  <c r="O120" i="1"/>
  <c r="O1346" i="1"/>
  <c r="O736" i="1"/>
  <c r="O141" i="1"/>
  <c r="O1573" i="1"/>
  <c r="O1496" i="1"/>
  <c r="O1753" i="1"/>
  <c r="O1357" i="1"/>
  <c r="O667" i="1"/>
  <c r="O1079" i="1"/>
  <c r="O769" i="1"/>
  <c r="O610" i="1"/>
  <c r="O1406" i="1"/>
  <c r="O19" i="1"/>
  <c r="O819" i="1"/>
  <c r="O1013" i="1"/>
  <c r="O532" i="1"/>
  <c r="O562" i="1"/>
  <c r="O855" i="1"/>
  <c r="O905" i="1"/>
  <c r="O613" i="1"/>
  <c r="O583" i="1"/>
  <c r="O355" i="1"/>
  <c r="O159" i="1"/>
  <c r="O1251" i="1"/>
  <c r="O1553" i="1"/>
  <c r="O1288" i="1"/>
  <c r="O976" i="1"/>
  <c r="O1636" i="1"/>
  <c r="O224" i="1"/>
  <c r="O1511" i="1"/>
  <c r="O555" i="1"/>
  <c r="O72" i="1"/>
  <c r="O1331" i="1"/>
  <c r="O1344" i="1"/>
  <c r="O428" i="1"/>
  <c r="O1105" i="1"/>
  <c r="O743" i="1"/>
  <c r="O790" i="1"/>
  <c r="O861" i="1"/>
  <c r="O473" i="1"/>
  <c r="O446" i="1"/>
  <c r="O1098" i="1"/>
  <c r="O537" i="1"/>
  <c r="O1278" i="1"/>
  <c r="O1158" i="1"/>
  <c r="O1132" i="1"/>
  <c r="O37" i="1"/>
  <c r="O140" i="1"/>
  <c r="O1058" i="1"/>
  <c r="O621" i="1"/>
  <c r="O143" i="1"/>
  <c r="O1049" i="1"/>
  <c r="O674" i="1"/>
  <c r="O1516" i="1"/>
  <c r="O1459" i="1"/>
  <c r="O492" i="1"/>
  <c r="O1307" i="1"/>
  <c r="O839" i="1"/>
  <c r="O864" i="1"/>
  <c r="O1745" i="1"/>
  <c r="O973" i="1"/>
  <c r="O481" i="1"/>
  <c r="O872" i="1"/>
  <c r="O266" i="1"/>
  <c r="O1667" i="1"/>
  <c r="O680" i="1"/>
  <c r="O1373" i="1"/>
  <c r="O1347" i="1"/>
  <c r="O221" i="1"/>
  <c r="O1554" i="1"/>
  <c r="O945" i="1"/>
  <c r="O1154" i="1"/>
  <c r="O1207" i="1"/>
  <c r="O931" i="1"/>
  <c r="O1274" i="1"/>
  <c r="O372" i="1"/>
  <c r="O1751" i="1"/>
  <c r="O870" i="1"/>
  <c r="O1684" i="1"/>
  <c r="O1160" i="1"/>
  <c r="O1405" i="1"/>
  <c r="O954" i="1"/>
  <c r="O1728" i="1"/>
  <c r="O370" i="1"/>
  <c r="O1122" i="1"/>
  <c r="O467" i="1"/>
  <c r="O1219" i="1"/>
  <c r="O256" i="1"/>
  <c r="O86" i="1"/>
  <c r="O1233" i="1"/>
  <c r="O1546" i="1"/>
  <c r="O814" i="1"/>
  <c r="O1792" i="1"/>
  <c r="O657" i="1"/>
  <c r="O666" i="1"/>
  <c r="O841" i="1"/>
  <c r="O222" i="1"/>
  <c r="O31" i="1"/>
  <c r="O1644" i="1"/>
  <c r="O324" i="1"/>
  <c r="O836" i="1"/>
  <c r="O956" i="1"/>
  <c r="O1708" i="1"/>
  <c r="O265" i="1"/>
  <c r="O363" i="1"/>
  <c r="O673" i="1"/>
  <c r="O186" i="1"/>
  <c r="O1608" i="1"/>
  <c r="O177" i="1"/>
  <c r="O329" i="1"/>
  <c r="O382" i="1"/>
  <c r="O318" i="1"/>
  <c r="O301" i="1"/>
  <c r="O1238" i="1"/>
  <c r="O250" i="1"/>
  <c r="O1431" i="1"/>
  <c r="O173" i="1"/>
  <c r="O1615" i="1"/>
  <c r="O1679" i="1"/>
  <c r="O796" i="1"/>
  <c r="O414" i="1"/>
  <c r="O586" i="1"/>
  <c r="O882" i="1"/>
  <c r="O182" i="1"/>
  <c r="O920" i="1"/>
  <c r="O1413" i="1"/>
  <c r="O35" i="1"/>
  <c r="O1045" i="1"/>
  <c r="O1254" i="1"/>
  <c r="O152" i="1"/>
  <c r="O311" i="1"/>
  <c r="O1697" i="1"/>
  <c r="O249" i="1"/>
  <c r="O1269" i="1"/>
  <c r="O908" i="1"/>
  <c r="O820" i="1"/>
  <c r="O579" i="1"/>
  <c r="O788" i="1"/>
  <c r="O276" i="1"/>
  <c r="O990" i="1"/>
  <c r="O51" i="1"/>
  <c r="O686" i="1"/>
  <c r="O559" i="1"/>
  <c r="O731" i="1"/>
  <c r="O516" i="1"/>
  <c r="O1156" i="1"/>
  <c r="O983" i="1"/>
  <c r="O1668" i="1"/>
  <c r="O637" i="1"/>
  <c r="O331" i="1"/>
  <c r="O1281" i="1"/>
  <c r="O135" i="1"/>
  <c r="O1129" i="1"/>
  <c r="O1767" i="1"/>
  <c r="O1263" i="1"/>
  <c r="O91" i="1"/>
  <c r="O453" i="1"/>
  <c r="O199" i="1"/>
  <c r="O683" i="1"/>
  <c r="O52" i="1"/>
  <c r="O79" i="1"/>
  <c r="O986" i="1"/>
  <c r="O253" i="1"/>
  <c r="O694" i="1"/>
  <c r="O737" i="1"/>
  <c r="O28" i="1"/>
  <c r="O460" i="1"/>
  <c r="O600" i="1"/>
  <c r="O1571" i="1"/>
  <c r="O764" i="1"/>
  <c r="O636" i="1"/>
  <c r="O1325" i="1"/>
  <c r="O1724" i="1"/>
  <c r="O6" i="1"/>
  <c r="O1471" i="1"/>
  <c r="O1514" i="1"/>
  <c r="O287" i="1"/>
  <c r="O803" i="1"/>
  <c r="O259" i="1"/>
  <c r="O1333" i="1"/>
  <c r="O712" i="1"/>
  <c r="O896" i="1"/>
  <c r="O1055" i="1"/>
  <c r="O280" i="1"/>
  <c r="O1024" i="1"/>
  <c r="O1493" i="1"/>
  <c r="O1112" i="1"/>
  <c r="O411" i="1"/>
  <c r="O354" i="1"/>
  <c r="O909" i="1"/>
  <c r="O582" i="1"/>
  <c r="O775" i="1"/>
  <c r="O38" i="1"/>
  <c r="O1613" i="1"/>
  <c r="O1116" i="1"/>
  <c r="O247" i="1"/>
  <c r="O434" i="1"/>
  <c r="O635" i="1"/>
  <c r="O530" i="1"/>
  <c r="O1565" i="1"/>
  <c r="O549" i="1"/>
  <c r="O1137" i="1"/>
  <c r="O115" i="1"/>
  <c r="O794" i="1"/>
  <c r="O106" i="1"/>
  <c r="O122" i="1"/>
  <c r="O1260" i="1"/>
  <c r="O651" i="1"/>
  <c r="O1628" i="1"/>
  <c r="O397" i="1"/>
  <c r="O1042" i="1"/>
  <c r="O869" i="1"/>
  <c r="O1398" i="1"/>
  <c r="O58" i="1"/>
  <c r="O1067" i="1"/>
  <c r="O415" i="1"/>
  <c r="O644" i="1"/>
  <c r="O648" i="1"/>
  <c r="O39" i="1"/>
  <c r="O390" i="1"/>
  <c r="O700" i="1"/>
  <c r="O1527" i="1"/>
  <c r="O1387" i="1"/>
  <c r="O1336" i="1"/>
  <c r="O713" i="1"/>
  <c r="O193" i="1"/>
  <c r="O1748" i="1"/>
  <c r="O1179" i="1"/>
  <c r="O1100" i="1"/>
  <c r="O1561" i="1"/>
  <c r="O1047" i="1"/>
  <c r="O906" i="1"/>
  <c r="O399" i="1"/>
  <c r="O430" i="1"/>
  <c r="O988" i="1"/>
  <c r="O114" i="1"/>
  <c r="O1007" i="1"/>
  <c r="O1666" i="1"/>
  <c r="O1376" i="1"/>
  <c r="O260" i="1"/>
  <c r="O755" i="1"/>
  <c r="O1669" i="1"/>
  <c r="O380" i="1"/>
  <c r="O948" i="1"/>
  <c r="O198" i="1"/>
  <c r="O1223" i="1"/>
  <c r="O63" i="1"/>
  <c r="O1010" i="1"/>
  <c r="O1631" i="1"/>
  <c r="O1134" i="1"/>
  <c r="O421" i="1"/>
  <c r="O437" i="1"/>
  <c r="O1092" i="1"/>
  <c r="O194" i="1"/>
  <c r="O980" i="1"/>
  <c r="O484" i="1"/>
  <c r="O1443" i="1"/>
  <c r="O1205" i="1"/>
  <c r="O550" i="1"/>
  <c r="O245" i="1"/>
  <c r="O1217" i="1"/>
  <c r="O10" i="1"/>
  <c r="O899" i="1"/>
  <c r="O735" i="1"/>
  <c r="O1741" i="1"/>
  <c r="O867" i="1"/>
  <c r="O85" i="1"/>
  <c r="O558" i="1"/>
  <c r="O1265" i="1"/>
  <c r="O812" i="1"/>
  <c r="O1044" i="1"/>
  <c r="O67" i="1"/>
  <c r="O1727" i="1"/>
  <c r="O895" i="1"/>
  <c r="O718" i="1"/>
  <c r="O364" i="1"/>
  <c r="O1181" i="1"/>
  <c r="O536" i="1"/>
  <c r="O1020" i="1"/>
  <c r="O1229" i="1"/>
  <c r="O293" i="1"/>
  <c r="O1173" i="1"/>
  <c r="O433" i="1"/>
  <c r="O1226" i="1"/>
  <c r="O964" i="1"/>
  <c r="O237" i="1"/>
  <c r="O630" i="1"/>
  <c r="O307" i="1"/>
  <c r="O102" i="1"/>
  <c r="O1128" i="1"/>
  <c r="O333" i="1"/>
  <c r="O1299" i="1"/>
  <c r="O1690" i="1"/>
  <c r="O190" i="1"/>
  <c r="O962" i="1"/>
  <c r="O831" i="1"/>
  <c r="O725" i="1"/>
  <c r="O1003" i="1"/>
  <c r="O351" i="1"/>
  <c r="O1341" i="1"/>
  <c r="O832" i="1"/>
  <c r="O64" i="1"/>
  <c r="O751" i="1"/>
  <c r="O966" i="1"/>
  <c r="O849" i="1"/>
  <c r="O1268" i="1"/>
  <c r="O242" i="1"/>
  <c r="O243" i="1"/>
  <c r="O1461" i="1"/>
  <c r="O924" i="1"/>
  <c r="O766" i="1"/>
  <c r="O1088" i="1"/>
  <c r="O1386" i="1"/>
  <c r="O195" i="1"/>
  <c r="O1025" i="1"/>
  <c r="O16" i="1"/>
  <c r="O1037" i="1"/>
  <c r="O1258" i="1"/>
  <c r="O400" i="1"/>
  <c r="O856" i="1"/>
  <c r="O12" i="1"/>
  <c r="O1085" i="1"/>
  <c r="O518" i="1"/>
  <c r="O540" i="1"/>
  <c r="O336" i="1"/>
  <c r="O1738" i="1"/>
  <c r="O1015" i="1"/>
  <c r="O887" i="1"/>
  <c r="O360" i="1"/>
  <c r="O1552" i="1"/>
  <c r="O780" i="1"/>
  <c r="O264" i="1"/>
  <c r="O1022" i="1"/>
  <c r="O248" i="1"/>
  <c r="O1353" i="1"/>
  <c r="O285" i="1"/>
  <c r="O1148" i="1"/>
  <c r="O1407" i="1"/>
  <c r="O789" i="1"/>
  <c r="O144" i="1"/>
  <c r="O633" i="1"/>
  <c r="O378" i="1"/>
  <c r="O50" i="1"/>
  <c r="O604" i="1"/>
  <c r="O1127" i="1"/>
  <c r="O1142" i="1"/>
  <c r="O229" i="1"/>
  <c r="O1035" i="1"/>
  <c r="O978" i="1"/>
  <c r="O1572" i="1"/>
  <c r="O476" i="1"/>
  <c r="O1761" i="1"/>
  <c r="O1064" i="1"/>
  <c r="O663" i="1"/>
  <c r="O711" i="1"/>
  <c r="O1736" i="1"/>
  <c r="O670" i="1"/>
  <c r="O1381" i="1"/>
  <c r="O1495" i="1"/>
  <c r="O999" i="1"/>
  <c r="O1050" i="1"/>
  <c r="O1676" i="1"/>
  <c r="O1316" i="1"/>
  <c r="O1704" i="1"/>
  <c r="O529" i="1"/>
  <c r="O1031" i="1"/>
  <c r="O1231" i="1"/>
  <c r="O1525" i="1"/>
  <c r="O1113" i="1"/>
  <c r="O1000" i="1"/>
  <c r="O1392" i="1"/>
  <c r="O1454" i="1"/>
  <c r="O440" i="1"/>
  <c r="O1647" i="1"/>
  <c r="O1509" i="1"/>
  <c r="O270" i="1"/>
  <c r="O1070" i="1"/>
  <c r="O593" i="1"/>
  <c r="O1428" i="1"/>
  <c r="O763" i="1"/>
  <c r="O1136" i="1"/>
  <c r="O204" i="1"/>
  <c r="O1649" i="1"/>
  <c r="O1412" i="1"/>
  <c r="O1253" i="1"/>
  <c r="O734" i="1"/>
  <c r="O1261" i="1"/>
  <c r="O1317" i="1"/>
  <c r="O513" i="1"/>
  <c r="O891" i="1"/>
  <c r="O982" i="1"/>
  <c r="O1760" i="1"/>
  <c r="O1250" i="1"/>
  <c r="O617" i="1"/>
  <c r="O919" i="1"/>
  <c r="O871" i="1"/>
  <c r="O692" i="1"/>
  <c r="O312" i="1"/>
  <c r="O1301" i="1"/>
  <c r="O1442" i="1"/>
  <c r="O940" i="1"/>
  <c r="O417" i="1"/>
  <c r="O543" i="1"/>
  <c r="O1308" i="1"/>
  <c r="O1239" i="1"/>
  <c r="O1140" i="1"/>
  <c r="O292" i="1"/>
  <c r="O1090" i="1"/>
  <c r="O1447" i="1"/>
  <c r="O1391" i="1"/>
  <c r="O1195" i="1"/>
  <c r="O750" i="1"/>
  <c r="O1240" i="1"/>
  <c r="O1008" i="1"/>
  <c r="O1709" i="1"/>
  <c r="O1126" i="1"/>
  <c r="O1377" i="1"/>
  <c r="O1235" i="1"/>
  <c r="O659" i="1"/>
  <c r="O972" i="1"/>
  <c r="O105" i="1"/>
  <c r="O927" i="1"/>
  <c r="O1472" i="1"/>
  <c r="O1267" i="1"/>
  <c r="O402" i="1"/>
  <c r="O1620" i="1"/>
  <c r="O883" i="1"/>
  <c r="O1297" i="1"/>
  <c r="O1178" i="1"/>
  <c r="O1638" i="1"/>
  <c r="O1306" i="1"/>
  <c r="O1774" i="1"/>
  <c r="O1732" i="1"/>
  <c r="O1616" i="1"/>
  <c r="O565" i="1"/>
  <c r="O1165" i="1"/>
  <c r="O223" i="1"/>
  <c r="O454" i="1"/>
  <c r="O20" i="1"/>
  <c r="O1011" i="1"/>
  <c r="O469" i="1"/>
  <c r="O1605" i="1"/>
  <c r="O444" i="1"/>
  <c r="O953" i="1"/>
  <c r="O619" i="1"/>
  <c r="O1448" i="1"/>
  <c r="O1068" i="1"/>
  <c r="O408" i="1"/>
  <c r="O18" i="1"/>
  <c r="O423" i="1"/>
  <c r="O1515" i="1"/>
  <c r="O913" i="1"/>
  <c r="O1242" i="1"/>
  <c r="O709" i="1"/>
  <c r="O498" i="1"/>
  <c r="O965" i="1"/>
  <c r="O1575" i="1"/>
  <c r="O1528" i="1"/>
  <c r="O753" i="1"/>
  <c r="O208" i="1"/>
  <c r="O1625" i="1"/>
  <c r="O747" i="1"/>
  <c r="O160" i="1"/>
  <c r="O480" i="1"/>
  <c r="O742" i="1"/>
  <c r="O13" i="1"/>
  <c r="O1349" i="1"/>
  <c r="O24" i="1"/>
  <c r="O1758" i="1"/>
  <c r="O810" i="1"/>
  <c r="O778" i="1"/>
  <c r="O1593" i="1"/>
  <c r="O148" i="1"/>
  <c r="O1103" i="1"/>
  <c r="O1456" i="1"/>
  <c r="O1266" i="1"/>
  <c r="O46" i="1"/>
  <c r="O1632" i="1"/>
  <c r="O1581" i="1"/>
  <c r="O1290" i="1"/>
  <c r="O1577" i="1"/>
  <c r="O1363" i="1"/>
  <c r="O1034" i="1"/>
  <c r="O497" i="1"/>
  <c r="O328" i="1"/>
  <c r="O166" i="1"/>
  <c r="O1383" i="1"/>
  <c r="O950" i="1"/>
  <c r="O1059" i="1"/>
  <c r="O1498" i="1"/>
  <c r="O1611" i="1"/>
  <c r="O1118" i="1"/>
  <c r="O303" i="1"/>
  <c r="O1746" i="1"/>
  <c r="O1074" i="1"/>
  <c r="O66" i="1"/>
  <c r="O1133" i="1"/>
  <c r="O842" i="1"/>
  <c r="O1718" i="1"/>
  <c r="O185" i="1"/>
  <c r="O574" i="1"/>
  <c r="O1400" i="1"/>
  <c r="O80" i="1"/>
  <c r="O327" i="1"/>
  <c r="O1030" i="1"/>
  <c r="O209" i="1"/>
  <c r="O1764" i="1"/>
  <c r="O319" i="1"/>
  <c r="O456" i="1"/>
  <c r="O1458" i="1"/>
  <c r="O255" i="1"/>
  <c r="O1298" i="1"/>
  <c r="O641" i="1"/>
  <c r="O634" i="1"/>
  <c r="O1063" i="1"/>
  <c r="O1002" i="1"/>
  <c r="O367" i="1"/>
  <c r="O1367" i="1"/>
  <c r="O1109" i="1"/>
  <c r="O596" i="1"/>
  <c r="O398" i="1"/>
  <c r="O1481" i="1"/>
  <c r="O1545" i="1"/>
  <c r="O1053" i="1"/>
  <c r="O1076" i="1"/>
  <c r="O279" i="1"/>
  <c r="O348" i="1"/>
  <c r="O1441" i="1"/>
  <c r="O1345" i="1"/>
  <c r="O1264" i="1"/>
  <c r="O959" i="1"/>
  <c r="O1510" i="1"/>
  <c r="O1071" i="1"/>
  <c r="O200" i="1"/>
  <c r="O1318" i="1"/>
  <c r="O1041" i="1"/>
  <c r="O863" i="1"/>
  <c r="O214" i="1"/>
  <c r="O614" i="1"/>
  <c r="O1580" i="1"/>
  <c r="O1768" i="1"/>
  <c r="O121" i="1"/>
  <c r="O22" i="1"/>
  <c r="O171" i="1"/>
  <c r="O334" i="1"/>
  <c r="O539" i="1"/>
  <c r="O776" i="1"/>
  <c r="O300" i="1"/>
  <c r="O878" i="1"/>
  <c r="O566" i="1"/>
  <c r="O217" i="1"/>
  <c r="O70" i="1"/>
  <c r="O1502" i="1"/>
  <c r="O1212" i="1"/>
  <c r="O147" i="1"/>
  <c r="O164" i="1"/>
  <c r="O462" i="1"/>
  <c r="O1694" i="1"/>
  <c r="O1327" i="1"/>
  <c r="O261" i="1"/>
  <c r="O174" i="1"/>
  <c r="O1645" i="1"/>
  <c r="O288" i="1"/>
  <c r="O1643" i="1"/>
  <c r="O1182" i="1"/>
  <c r="O877" i="1"/>
  <c r="O631" i="1"/>
  <c r="O1661" i="1"/>
  <c r="O588" i="1"/>
  <c r="O1374" i="1"/>
  <c r="O424" i="1"/>
  <c r="O1396" i="1"/>
  <c r="O420" i="1"/>
  <c r="O44" i="1"/>
  <c r="O1763" i="1"/>
  <c r="O572" i="1"/>
  <c r="O640" i="1"/>
  <c r="O1399" i="1"/>
  <c r="O1272" i="1"/>
  <c r="O886" i="1"/>
  <c r="O1023" i="1"/>
  <c r="O858" i="1"/>
  <c r="O1073" i="1"/>
  <c r="O385" i="1"/>
  <c r="O1382" i="1"/>
  <c r="O792" i="1"/>
  <c r="O816" i="1"/>
  <c r="O684" i="1"/>
  <c r="O491" i="1"/>
  <c r="O765" i="1"/>
  <c r="O396" i="1"/>
  <c r="O1106" i="1"/>
  <c r="O493" i="1"/>
  <c r="O1014" i="1"/>
  <c r="O1637" i="1"/>
  <c r="O87" i="1"/>
  <c r="O345" i="1"/>
  <c r="O1488" i="1"/>
  <c r="O1437" i="1"/>
  <c r="O1256" i="1"/>
  <c r="O1138" i="1"/>
  <c r="O668" i="1"/>
  <c r="O910" i="1"/>
  <c r="O474" i="1"/>
  <c r="O1484" i="1"/>
  <c r="O1121" i="1"/>
  <c r="O1652" i="1"/>
  <c r="O1449" i="1"/>
  <c r="O695" i="1"/>
  <c r="O1370" i="1"/>
  <c r="O784" i="1"/>
  <c r="O477" i="1"/>
  <c r="O1540" i="1"/>
  <c r="O607" i="1"/>
  <c r="O1415" i="1"/>
  <c r="O1091" i="1"/>
  <c r="O929" i="1"/>
  <c r="O741" i="1"/>
  <c r="O1200" i="1"/>
  <c r="O544" i="1"/>
  <c r="O1211" i="1"/>
  <c r="O196" i="1"/>
  <c r="O535" i="1"/>
  <c r="O1016" i="1"/>
  <c r="O1080" i="1"/>
  <c r="O479" i="1"/>
  <c r="O1277" i="1"/>
  <c r="O240" i="1"/>
  <c r="O894" i="1"/>
  <c r="O975" i="1"/>
  <c r="O111" i="1"/>
  <c r="O608" i="1"/>
  <c r="O991" i="1"/>
  <c r="O1312" i="1"/>
  <c r="O655" i="1"/>
  <c r="O1419" i="1"/>
  <c r="O850" i="1"/>
  <c r="O282" i="1"/>
  <c r="O989" i="1"/>
  <c r="O857" i="1"/>
  <c r="O576" i="1"/>
  <c r="O1470" i="1"/>
  <c r="O68" i="1"/>
  <c r="O1416" i="1"/>
  <c r="O1523" i="1"/>
  <c r="O1596" i="1"/>
  <c r="O624" i="1"/>
  <c r="O1414" i="1"/>
  <c r="O1530" i="1"/>
  <c r="O823" i="1"/>
  <c r="O1061" i="1"/>
  <c r="O1590" i="1"/>
  <c r="O1464" i="1"/>
  <c r="O1351" i="1"/>
  <c r="O620" i="1"/>
  <c r="O376" i="1"/>
  <c r="O1559" i="1"/>
  <c r="O545" i="1"/>
  <c r="O165" i="1"/>
  <c r="O1161" i="1"/>
  <c r="O407" i="1"/>
  <c r="O104" i="1"/>
  <c r="O362" i="1"/>
  <c r="O949" i="1"/>
  <c r="O180" i="1"/>
  <c r="O664" i="1"/>
  <c r="O252" i="1"/>
  <c r="O356" i="1"/>
  <c r="O1009" i="1"/>
  <c r="O1084" i="1"/>
  <c r="O151" i="1"/>
  <c r="O688" i="1"/>
  <c r="O1033" i="1"/>
  <c r="O508" i="1"/>
  <c r="O502" i="1"/>
  <c r="O116" i="1"/>
  <c r="O717" i="1"/>
  <c r="O338" i="1"/>
  <c r="O553" i="1"/>
  <c r="O1599" i="1"/>
  <c r="O289" i="1"/>
  <c r="O1304" i="1"/>
  <c r="O1311" i="1"/>
  <c r="O89" i="1"/>
  <c r="O1417" i="1"/>
  <c r="O746" i="1"/>
  <c r="O1773" i="1"/>
  <c r="O1544" i="1"/>
  <c r="O1655" i="1"/>
  <c r="O830" i="1"/>
  <c r="O1482" i="1"/>
  <c r="O41" i="1"/>
  <c r="O1534" i="1"/>
  <c r="O1356" i="1"/>
  <c r="O534" i="1"/>
  <c r="O1660" i="1"/>
  <c r="O1641" i="1"/>
  <c r="O1734" i="1"/>
  <c r="O1196" i="1"/>
  <c r="O251" i="1"/>
  <c r="O179" i="1"/>
  <c r="O1688" i="1"/>
  <c r="O528" i="1"/>
  <c r="O1440" i="1"/>
  <c r="O268" i="1"/>
  <c r="O353" i="1"/>
  <c r="O1607" i="1"/>
  <c r="O189" i="1"/>
  <c r="O1706" i="1"/>
  <c r="O442" i="1"/>
  <c r="O1215" i="1"/>
  <c r="O744" i="1"/>
  <c r="O99" i="1"/>
  <c r="O495" i="1"/>
  <c r="O1592" i="1"/>
  <c r="O365" i="1"/>
  <c r="O997" i="1"/>
  <c r="O1500" i="1"/>
  <c r="O884" i="1"/>
  <c r="O305" i="1"/>
  <c r="O82" i="1"/>
  <c r="O74" i="1"/>
  <c r="O1617" i="1"/>
  <c r="O783" i="1"/>
  <c r="O175" i="1"/>
  <c r="O993" i="1"/>
  <c r="O432" i="1"/>
  <c r="O509" i="1"/>
  <c r="O1228" i="1"/>
  <c r="O554" i="1"/>
  <c r="O1557" i="1"/>
  <c r="O967" i="1"/>
  <c r="O157" i="1"/>
  <c r="O903" i="1"/>
  <c r="O626" i="1"/>
  <c r="O616" i="1"/>
  <c r="O443" i="1"/>
  <c r="O316" i="1"/>
  <c r="O1486" i="1"/>
  <c r="O387" i="1"/>
  <c r="O7" i="1"/>
  <c r="O1681" i="1"/>
  <c r="O1529" i="1"/>
  <c r="O1326" i="1"/>
  <c r="O817" i="1"/>
  <c r="O170" i="1"/>
  <c r="O930" i="1"/>
  <c r="O211" i="1"/>
  <c r="O738" i="1"/>
  <c r="O1170" i="1"/>
  <c r="O1309" i="1"/>
  <c r="O723" i="1"/>
  <c r="O704" i="1"/>
  <c r="O638" i="1"/>
  <c r="O802" i="1"/>
  <c r="O1468" i="1"/>
  <c r="O730" i="1"/>
  <c r="O1446" i="1"/>
  <c r="O167" i="1"/>
  <c r="O599" i="1"/>
  <c r="O1492" i="1"/>
  <c r="O1603" i="1"/>
  <c r="O936" i="1"/>
  <c r="O406" i="1"/>
  <c r="O161" i="1"/>
  <c r="O787" i="1"/>
  <c r="O1501" i="1"/>
  <c r="O220" i="1"/>
  <c r="O507" i="1"/>
  <c r="O1578" i="1"/>
  <c r="O1322" i="1"/>
  <c r="O1248" i="1"/>
  <c r="O1576" i="1"/>
  <c r="O907" i="1"/>
  <c r="O1480" i="1"/>
  <c r="O676" i="1"/>
  <c r="O128" i="1"/>
  <c r="O332" i="1"/>
  <c r="O1019" i="1"/>
  <c r="O53" i="1"/>
  <c r="O1460" i="1"/>
  <c r="O1259" i="1"/>
  <c r="O1337" i="1"/>
  <c r="O323" i="1"/>
  <c r="O489" i="1"/>
  <c r="O745" i="1"/>
  <c r="O1369" i="1"/>
  <c r="O727" i="1"/>
  <c r="O291" i="1"/>
  <c r="O1361" i="1"/>
  <c r="O1463" i="1"/>
  <c r="O542" i="1"/>
  <c r="O1504" i="1"/>
  <c r="O1201" i="1"/>
  <c r="O113" i="1"/>
  <c r="O957" i="1"/>
  <c r="O844" i="1"/>
  <c r="O1145" i="1"/>
  <c r="O1562" i="1"/>
  <c r="O1720" i="1"/>
  <c r="O1275" i="1"/>
  <c r="O757" i="1"/>
  <c r="O827" i="1"/>
  <c r="O1558" i="1"/>
  <c r="O56" i="1"/>
  <c r="O1102" i="1"/>
  <c r="O594" i="1"/>
  <c r="O96" i="1"/>
  <c r="O1038" i="1"/>
  <c r="O1188" i="1"/>
  <c r="O1291" i="1"/>
  <c r="O1517" i="1"/>
  <c r="O729" i="1"/>
  <c r="O1759" i="1"/>
  <c r="O868" i="1"/>
  <c r="O374" i="1"/>
  <c r="O1784" i="1"/>
  <c r="O1186" i="1"/>
  <c r="O5" i="1"/>
  <c r="O201" i="1"/>
  <c r="O1285" i="1"/>
  <c r="O852" i="1"/>
  <c r="O1131" i="1"/>
  <c r="O629" i="1"/>
  <c r="O482" i="1"/>
  <c r="O503" i="1"/>
  <c r="O770" i="1"/>
  <c r="O29" i="1"/>
  <c r="O488" i="1"/>
  <c r="O101" i="1"/>
  <c r="O500" i="1"/>
  <c r="O1766" i="1"/>
  <c r="O1225" i="1"/>
  <c r="O560" i="1"/>
  <c r="O62" i="1"/>
  <c r="O1114" i="1"/>
  <c r="O1674" i="1"/>
  <c r="O1280" i="1"/>
  <c r="O1365" i="1"/>
  <c r="O309" i="1"/>
  <c r="O605" i="1"/>
  <c r="O1512" i="1"/>
  <c r="O506" i="1"/>
  <c r="O1295" i="1"/>
  <c r="O1169" i="1"/>
  <c r="O591" i="1"/>
  <c r="O1124" i="1"/>
  <c r="O811" i="1"/>
  <c r="O1477" i="1"/>
  <c r="O393" i="1"/>
  <c r="O1390" i="1"/>
  <c r="O612" i="1"/>
  <c r="O1588" i="1"/>
  <c r="O575" i="1"/>
  <c r="O662" i="1"/>
  <c r="O1591" i="1"/>
  <c r="O463" i="1"/>
  <c r="O1693" i="1"/>
  <c r="O84" i="1"/>
  <c r="O107" i="1"/>
  <c r="O1601" i="1"/>
  <c r="O1036" i="1"/>
  <c r="O1602" i="1"/>
  <c r="O172" i="1"/>
  <c r="O1457" i="1"/>
  <c r="O1172" i="1"/>
  <c r="O1555" i="1"/>
  <c r="O833" i="1"/>
  <c r="O1319" i="1"/>
  <c r="O571" i="1"/>
  <c r="O1622" i="1"/>
  <c r="O156" i="1"/>
  <c r="O455" i="1"/>
  <c r="O1531" i="1"/>
  <c r="O95" i="1"/>
  <c r="O1213" i="1"/>
  <c r="O935" i="1"/>
  <c r="O1612" i="1"/>
  <c r="O1210" i="1"/>
  <c r="O1057" i="1"/>
  <c r="O681" i="1"/>
  <c r="O1595" i="1"/>
  <c r="O1257" i="1"/>
  <c r="O639" i="1"/>
  <c r="O1183" i="1"/>
  <c r="O149" i="1"/>
  <c r="O1162" i="1"/>
  <c r="O1384" i="1"/>
  <c r="O108" i="1"/>
  <c r="O1174" i="1"/>
  <c r="O401" i="1"/>
  <c r="O601" i="1"/>
  <c r="O1623" i="1"/>
  <c r="O1368" i="1"/>
  <c r="O1533" i="1"/>
  <c r="O168" i="1"/>
  <c r="O1171" i="1"/>
  <c r="O1214" i="1"/>
  <c r="O145" i="1"/>
  <c r="O313" i="1"/>
  <c r="O1520" i="1"/>
  <c r="O183" i="1"/>
  <c r="O1747" i="1"/>
  <c r="O1358" i="1"/>
  <c r="O782" i="1"/>
  <c r="O795" i="1"/>
  <c r="O17" i="1"/>
  <c r="O1051" i="1"/>
  <c r="O1469" i="1"/>
  <c r="O1564" i="1"/>
  <c r="O1439" i="1"/>
  <c r="O1135" i="1"/>
  <c r="O1209" i="1"/>
  <c r="O347" i="1"/>
  <c r="O1776" i="1"/>
  <c r="O1621" i="1"/>
  <c r="O1427" i="1"/>
  <c r="O578" i="1"/>
  <c r="O538" i="1"/>
  <c r="O859" i="1"/>
  <c r="O1144" i="1"/>
  <c r="O1634" i="1"/>
  <c r="O1539" i="1"/>
  <c r="O1355" i="1"/>
  <c r="O233" i="1"/>
  <c r="O278" i="1"/>
  <c r="O981" i="1"/>
  <c r="O682" i="1"/>
  <c r="O1778" i="1"/>
  <c r="O1687" i="1"/>
  <c r="O138" i="1"/>
  <c r="O1606" i="1"/>
  <c r="O451" i="1"/>
  <c r="O595" i="1"/>
  <c r="O1630" i="1"/>
  <c r="O57" i="1"/>
  <c r="O933" i="1"/>
  <c r="O866" i="1"/>
  <c r="O1524" i="1"/>
  <c r="O1284" i="1"/>
  <c r="O1714" i="1"/>
  <c r="O1378" i="1"/>
  <c r="O465" i="1"/>
  <c r="O1563" i="1"/>
  <c r="O350" i="1"/>
  <c r="O1352" i="1"/>
  <c r="O98" i="1"/>
  <c r="O284" i="1"/>
  <c r="O968" i="1"/>
  <c r="O1646" i="1"/>
  <c r="O793" i="1"/>
  <c r="O845" i="1"/>
  <c r="O119" i="1"/>
  <c r="O939" i="1"/>
  <c r="O821" i="1"/>
  <c r="O546" i="1"/>
  <c r="O563" i="1"/>
  <c r="O1433" i="1"/>
  <c r="O1702" i="1"/>
  <c r="O687" i="1"/>
  <c r="O1604" i="1"/>
  <c r="O410" i="1"/>
  <c r="O1671" i="1"/>
  <c r="O77" i="1"/>
  <c r="O1164" i="1"/>
  <c r="O1060" i="1"/>
  <c r="O1723" i="1"/>
  <c r="O1462" i="1"/>
  <c r="O1110" i="1"/>
  <c r="O1586" i="1"/>
  <c r="O650" i="1"/>
  <c r="O1560" i="1"/>
  <c r="O661" i="1"/>
  <c r="O169" i="1"/>
  <c r="O1550" i="1"/>
  <c r="O893" i="1"/>
  <c r="O958" i="1"/>
  <c r="O1731" i="1"/>
  <c r="O813" i="1"/>
  <c r="O1717" i="1"/>
  <c r="O181" i="1"/>
  <c r="O902" i="1"/>
  <c r="O1701" i="1"/>
  <c r="O1497" i="1"/>
  <c r="O1491" i="1"/>
  <c r="O412" i="1"/>
  <c r="O1653" i="1"/>
  <c r="O1703" i="1"/>
  <c r="O771" i="1"/>
  <c r="O1570" i="1"/>
  <c r="O302" i="1"/>
  <c r="O1726" i="1"/>
  <c r="O1421" i="1"/>
  <c r="O880" i="1"/>
  <c r="O632" i="1"/>
  <c r="O722" i="1"/>
  <c r="O1048" i="1"/>
  <c r="O926" i="1"/>
  <c r="O238" i="1"/>
  <c r="O215" i="1"/>
  <c r="O505" i="1"/>
  <c r="O9" i="1"/>
  <c r="O1093" i="1"/>
  <c r="O344" i="1"/>
  <c r="O838" i="1"/>
  <c r="O720" i="1"/>
  <c r="O1397" i="1"/>
  <c r="O1146" i="1"/>
  <c r="O388" i="1"/>
  <c r="O369" i="1"/>
  <c r="O394" i="1"/>
  <c r="O1712" i="1"/>
  <c r="O1001" i="1"/>
  <c r="O1147" i="1"/>
  <c r="O271" i="1"/>
  <c r="O373" i="1"/>
  <c r="O1549" i="1"/>
  <c r="O1680" i="1"/>
  <c r="O847" i="1"/>
  <c r="O1629" i="1"/>
  <c r="O225" i="1"/>
  <c r="O1665" i="1"/>
  <c r="O1362" i="1"/>
  <c r="O413" i="1"/>
  <c r="O1348" i="1"/>
  <c r="O1245" i="1"/>
  <c r="O425" i="1"/>
  <c r="O1574" i="1"/>
  <c r="O779" i="1"/>
  <c r="O343" i="1"/>
  <c r="O860" i="1"/>
  <c r="O706" i="1"/>
  <c r="O679" i="1"/>
  <c r="O1522" i="1"/>
  <c r="O1683" i="1"/>
  <c r="O389" i="1"/>
  <c r="O457" i="1"/>
  <c r="O807" i="1"/>
  <c r="O846" i="1"/>
  <c r="O1420" i="1"/>
  <c r="O970" i="1"/>
  <c r="O112" i="1"/>
  <c r="O1698" i="1"/>
  <c r="O1713" i="1"/>
  <c r="O322" i="1"/>
  <c r="O767" i="1"/>
  <c r="O1793" i="1"/>
  <c r="O504" i="1"/>
  <c r="O449" i="1"/>
  <c r="O1794" i="1"/>
  <c r="O254" i="1"/>
  <c r="O341" i="1"/>
  <c r="O1247" i="1"/>
  <c r="O1379" i="1"/>
  <c r="O992" i="1"/>
  <c r="O1686" i="1"/>
  <c r="O306" i="1"/>
  <c r="O649" i="1"/>
  <c r="O665" i="1"/>
  <c r="O754" i="1"/>
  <c r="O1664" i="1"/>
  <c r="O1467" i="1"/>
  <c r="O1695" i="1"/>
  <c r="O1202" i="1"/>
  <c r="O127" i="1"/>
  <c r="O1083" i="1"/>
  <c r="O1230" i="1"/>
  <c r="O1710" i="1"/>
  <c r="O1187" i="1"/>
  <c r="O1584" i="1"/>
  <c r="O1770" i="1"/>
  <c r="O1082" i="1"/>
  <c r="O125" i="1"/>
  <c r="O1185" i="1"/>
  <c r="O791" i="1"/>
  <c r="O585" i="1"/>
  <c r="O1220" i="1"/>
  <c r="O426" i="1"/>
  <c r="O1779" i="1"/>
  <c r="O701" i="1"/>
  <c r="O1430" i="1"/>
  <c r="O848" i="1"/>
  <c r="O1422" i="1"/>
  <c r="O1380" i="1"/>
  <c r="O1323" i="1"/>
  <c r="O1168" i="1"/>
  <c r="O1551" i="1"/>
  <c r="O698" i="1"/>
  <c r="O1273" i="1"/>
  <c r="O691" i="1"/>
  <c r="O625" i="1"/>
  <c r="O702" i="1"/>
  <c r="O580" i="1"/>
  <c r="O799" i="1"/>
  <c r="O1739" i="1"/>
  <c r="O760" i="1"/>
  <c r="O890" i="1"/>
  <c r="O1328" i="1"/>
  <c r="O137" i="1"/>
  <c r="O1286" i="1"/>
  <c r="O773" i="1"/>
  <c r="O1371" i="1"/>
  <c r="O191" i="1"/>
  <c r="O1237" i="1"/>
  <c r="O707" i="1"/>
  <c r="O391" i="1"/>
  <c r="O1777" i="1"/>
  <c r="O1435" i="1"/>
  <c r="O1149" i="1"/>
  <c r="O946" i="1"/>
  <c r="O1021" i="1"/>
  <c r="O1663" i="1"/>
  <c r="O1359" i="1"/>
  <c r="O1672" i="1"/>
  <c r="O1566" i="1"/>
  <c r="O1485" i="1"/>
  <c r="O1598" i="1"/>
  <c r="O1508" i="1"/>
  <c r="O234" i="1"/>
  <c r="O1772" i="1"/>
  <c r="O1401" i="1"/>
  <c r="O118" i="1"/>
  <c r="O1749" i="1"/>
  <c r="O1194" i="1"/>
  <c r="O1232" i="1"/>
  <c r="O1101" i="1"/>
  <c r="O1769" i="1"/>
  <c r="O386" i="1"/>
  <c r="O1005" i="1"/>
  <c r="O129" i="1"/>
  <c r="O1783" i="1"/>
  <c r="O1104" i="1"/>
  <c r="O611" i="1"/>
  <c r="O928" i="1"/>
  <c r="O897" i="1"/>
  <c r="O1730" i="1"/>
  <c r="O1107" i="1"/>
  <c r="O922" i="1"/>
  <c r="O987" i="1"/>
  <c r="O834" i="1"/>
  <c r="O1780" i="1"/>
  <c r="O326" i="1"/>
  <c r="O1585" i="1"/>
  <c r="O1648" i="1"/>
  <c r="O774" i="1"/>
  <c r="O1627" i="1"/>
  <c r="O317" i="1"/>
  <c r="O1394" i="1"/>
  <c r="O1028" i="1"/>
  <c r="O1029" i="1"/>
  <c r="O1537" i="1"/>
  <c r="O1691" i="1"/>
  <c r="O808" i="1"/>
  <c r="O892" i="1"/>
  <c r="O1781" i="1"/>
  <c r="O1715" i="1"/>
  <c r="O1795" i="1"/>
  <c r="O81" i="1"/>
  <c r="O1775" i="1"/>
  <c r="O733" i="1"/>
  <c r="O1650" i="1"/>
  <c r="O693" i="1"/>
  <c r="O1332" i="1"/>
  <c r="O342" i="1"/>
  <c r="O609" i="1"/>
  <c r="O522" i="1"/>
</calcChain>
</file>

<file path=xl/sharedStrings.xml><?xml version="1.0" encoding="utf-8"?>
<sst xmlns="http://schemas.openxmlformats.org/spreadsheetml/2006/main" count="16348" uniqueCount="3720">
  <si>
    <t>year</t>
  </si>
  <si>
    <t>imdb</t>
  </si>
  <si>
    <t>title</t>
  </si>
  <si>
    <t>test</t>
  </si>
  <si>
    <t>clean_test</t>
  </si>
  <si>
    <t>binary</t>
  </si>
  <si>
    <t>budget</t>
  </si>
  <si>
    <t>domgross</t>
  </si>
  <si>
    <t>intgross</t>
  </si>
  <si>
    <t>code</t>
  </si>
  <si>
    <t>budget_2013$</t>
  </si>
  <si>
    <t>domgross_2013$</t>
  </si>
  <si>
    <t>intgross_2013$</t>
  </si>
  <si>
    <t>period code</t>
  </si>
  <si>
    <t>decade code</t>
  </si>
  <si>
    <t>tt1711425</t>
  </si>
  <si>
    <t>notalk</t>
  </si>
  <si>
    <t>FAIL</t>
  </si>
  <si>
    <t>2013FAIL</t>
  </si>
  <si>
    <t>tt1343727</t>
  </si>
  <si>
    <t>Dredd 3D</t>
  </si>
  <si>
    <t>ok-disagree</t>
  </si>
  <si>
    <t>ok</t>
  </si>
  <si>
    <t>PASS</t>
  </si>
  <si>
    <t>2012PASS</t>
  </si>
  <si>
    <t>tt2024544</t>
  </si>
  <si>
    <t>12 Years a Slave</t>
  </si>
  <si>
    <t>notalk-disagree</t>
  </si>
  <si>
    <t>tt1272878</t>
  </si>
  <si>
    <t>2 Guns</t>
  </si>
  <si>
    <t>tt0453562</t>
  </si>
  <si>
    <t>men</t>
  </si>
  <si>
    <t>tt1335975</t>
  </si>
  <si>
    <t>47 Ronin</t>
  </si>
  <si>
    <t>tt1606378</t>
  </si>
  <si>
    <t>A Good Day to Die Hard</t>
  </si>
  <si>
    <t>tt2194499</t>
  </si>
  <si>
    <t>About Time</t>
  </si>
  <si>
    <t>2013PASS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</si>
  <si>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</si>
  <si>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</si>
  <si>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</si>
  <si>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</si>
  <si>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</si>
  <si>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</si>
  <si>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</si>
  <si>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</si>
  <si>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</si>
  <si>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</si>
  <si>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</si>
  <si>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</si>
  <si>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</si>
  <si>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</si>
  <si>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</si>
  <si>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</si>
  <si>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</si>
  <si>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</si>
  <si>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nowomen-disagree</t>
  </si>
  <si>
    <t>nowomen</t>
  </si>
  <si>
    <t>tt1690953</t>
  </si>
  <si>
    <t>Despicable Me 2</t>
  </si>
  <si>
    <t>tt2229499</t>
  </si>
  <si>
    <t>Don Jon</t>
  </si>
  <si>
    <t>dubious-disagree</t>
  </si>
  <si>
    <t>dubious</t>
  </si>
  <si>
    <t>tt1535108</t>
  </si>
  <si>
    <t>Elysium</t>
  </si>
  <si>
    <t>tt1731141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</si>
  <si>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</si>
  <si>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</si>
  <si>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</si>
  <si>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</si>
  <si>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</si>
  <si>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</si>
  <si>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</si>
  <si>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</si>
  <si>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</si>
  <si>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</si>
  <si>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</si>
  <si>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</si>
  <si>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</si>
  <si>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</si>
  <si>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</si>
  <si>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</si>
  <si>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</si>
  <si>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</si>
  <si>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</si>
  <si>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</si>
  <si>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</si>
  <si>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</si>
  <si>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men-disagree</t>
  </si>
  <si>
    <t>tt1428538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</si>
  <si>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</si>
  <si>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</si>
  <si>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</si>
  <si>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</si>
  <si>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</si>
  <si>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</si>
  <si>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</si>
  <si>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</si>
  <si>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</si>
  <si>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</si>
  <si>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</si>
  <si>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</si>
  <si>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</si>
  <si>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</si>
  <si>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</si>
  <si>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</si>
  <si>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</si>
  <si>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</si>
  <si>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</si>
  <si>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</si>
  <si>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</si>
  <si>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</si>
  <si>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</si>
  <si>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</si>
  <si>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</si>
  <si>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</si>
  <si>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</si>
  <si>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</si>
  <si>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</si>
  <si>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</si>
  <si>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</si>
  <si>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</si>
  <si>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</si>
  <si>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</si>
  <si>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</si>
  <si>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</si>
  <si>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</si>
  <si>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</si>
  <si>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</si>
  <si>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</si>
  <si>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</si>
  <si>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</si>
  <si>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</si>
  <si>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</si>
  <si>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</si>
  <si>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</si>
  <si>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</si>
  <si>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</si>
  <si>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</si>
  <si>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</si>
  <si>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</si>
  <si>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</si>
  <si>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</si>
  <si>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</si>
  <si>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</si>
  <si>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</si>
  <si>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</si>
  <si>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</si>
  <si>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</si>
  <si>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</si>
  <si>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</si>
  <si>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</si>
  <si>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</si>
  <si>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</si>
  <si>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</si>
  <si>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</si>
  <si>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</si>
  <si>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</si>
  <si>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</si>
  <si>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</si>
  <si>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</si>
  <si>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</si>
  <si>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</si>
  <si>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</si>
  <si>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</si>
  <si>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</si>
  <si>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</si>
  <si>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</si>
  <si>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tt2005374</t>
  </si>
  <si>
    <t>The Frozen Ground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</si>
  <si>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</si>
  <si>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</si>
  <si>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</si>
  <si>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</si>
  <si>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</si>
  <si>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</si>
  <si>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</si>
  <si>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</si>
  <si>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</si>
  <si>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</si>
  <si>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</si>
  <si>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</si>
  <si>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</si>
  <si>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</si>
  <si>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</si>
  <si>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</si>
  <si>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</si>
  <si>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</si>
  <si>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</si>
  <si>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</si>
  <si>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</si>
  <si>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</si>
  <si>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</si>
  <si>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</si>
  <si>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</si>
  <si>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</si>
  <si>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</si>
  <si>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</si>
  <si>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</si>
  <si>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</si>
  <si>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</si>
  <si>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</si>
  <si>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</si>
  <si>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</si>
  <si>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</si>
  <si>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</si>
  <si>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</si>
  <si>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</si>
  <si>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</si>
  <si>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</si>
  <si>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</si>
  <si>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</si>
  <si>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</si>
  <si>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</si>
  <si>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</si>
  <si>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</si>
  <si>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tt2334879</t>
  </si>
  <si>
    <t>White House Down</t>
  </si>
  <si>
    <t>tt0816711</t>
  </si>
  <si>
    <t>World War Z</t>
  </si>
  <si>
    <t>tt1611224</t>
  </si>
  <si>
    <t>Abraham Lincoln: Vampire Hunter</t>
  </si>
  <si>
    <t>2012FAIL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</si>
  <si>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</si>
  <si>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</si>
  <si>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</si>
  <si>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</si>
  <si>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</si>
  <si>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</si>
  <si>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</si>
  <si>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</si>
  <si>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</si>
  <si>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</si>
  <si>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</si>
  <si>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</si>
  <si>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</si>
  <si>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</si>
  <si>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</si>
  <si>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</si>
  <si>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</si>
  <si>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</si>
  <si>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</si>
  <si>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</si>
  <si>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</si>
  <si>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</si>
  <si>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</si>
  <si>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</si>
  <si>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</si>
  <si>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</si>
  <si>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</si>
  <si>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</si>
  <si>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</si>
  <si>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</si>
  <si>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</si>
  <si>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</si>
  <si>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</si>
  <si>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</si>
  <si>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</si>
  <si>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</si>
  <si>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</si>
  <si>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</si>
  <si>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</si>
  <si>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</si>
  <si>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</si>
  <si>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</si>
  <si>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</si>
  <si>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</si>
  <si>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</si>
  <si>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</si>
  <si>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</si>
  <si>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</si>
  <si>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</si>
  <si>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</si>
  <si>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</si>
  <si>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</si>
  <si>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</si>
  <si>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</si>
  <si>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</si>
  <si>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</si>
  <si>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</si>
  <si>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</si>
  <si>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</si>
  <si>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</si>
  <si>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</si>
  <si>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</si>
  <si>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</si>
  <si>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</si>
  <si>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</si>
  <si>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</si>
  <si>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</si>
  <si>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</si>
  <si>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</si>
  <si>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</si>
  <si>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</si>
  <si>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</si>
  <si>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</si>
  <si>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</si>
  <si>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</si>
  <si>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</si>
  <si>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</si>
  <si>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</si>
  <si>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</si>
  <si>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</si>
  <si>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</si>
  <si>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</si>
  <si>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</si>
  <si>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</si>
  <si>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</si>
  <si>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</si>
  <si>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</si>
  <si>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</si>
  <si>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</si>
  <si>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</si>
  <si>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</si>
  <si>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</si>
  <si>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</si>
  <si>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</si>
  <si>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</si>
  <si>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</si>
  <si>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</si>
  <si>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</si>
  <si>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</si>
  <si>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</si>
  <si>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</si>
  <si>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</si>
  <si>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</si>
  <si>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</si>
  <si>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</si>
  <si>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</si>
  <si>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</si>
  <si>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</si>
  <si>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</si>
  <si>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</si>
  <si>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</si>
  <si>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</si>
  <si>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</si>
  <si>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</si>
  <si>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</si>
  <si>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</si>
  <si>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</si>
  <si>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</si>
  <si>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</si>
  <si>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</si>
  <si>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</si>
  <si>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</si>
  <si>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</si>
  <si>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</si>
  <si>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</si>
  <si>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</si>
  <si>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</si>
  <si>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</si>
  <si>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</si>
  <si>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</si>
  <si>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</si>
  <si>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</si>
  <si>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</si>
  <si>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</si>
  <si>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</si>
  <si>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</si>
  <si>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</si>
  <si>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</si>
  <si>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</si>
  <si>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</si>
  <si>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</si>
  <si>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</si>
  <si>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</si>
  <si>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</si>
  <si>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</si>
  <si>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</si>
  <si>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</si>
  <si>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</si>
  <si>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</si>
  <si>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</si>
  <si>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</si>
  <si>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</si>
  <si>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</si>
  <si>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</si>
  <si>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</si>
  <si>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</si>
  <si>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</si>
  <si>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tt1870529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</si>
  <si>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</si>
  <si>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</si>
  <si>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</si>
  <si>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</si>
  <si>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</si>
  <si>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</si>
  <si>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</si>
  <si>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</si>
  <si>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2011FAIL</t>
  </si>
  <si>
    <t>tt1306980</t>
  </si>
  <si>
    <t>50/50</t>
  </si>
  <si>
    <t>tt1571222</t>
  </si>
  <si>
    <t>A Dangerous Method</t>
  </si>
  <si>
    <t>tt1422136</t>
  </si>
  <si>
    <t>A Lonely Place to Die</t>
  </si>
  <si>
    <t>2011PASS</t>
  </si>
  <si>
    <t>tt1268799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</si>
  <si>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</si>
  <si>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</si>
  <si>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</si>
  <si>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</si>
  <si>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</si>
  <si>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</si>
  <si>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</si>
  <si>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</si>
  <si>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</si>
  <si>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</si>
  <si>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</si>
  <si>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</si>
  <si>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</si>
  <si>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</si>
  <si>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</si>
  <si>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</si>
  <si>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</si>
  <si>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</si>
  <si>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</si>
  <si>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</si>
  <si>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</si>
  <si>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</si>
  <si>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</si>
  <si>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</si>
  <si>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</si>
  <si>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</si>
  <si>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</si>
  <si>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</si>
  <si>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</si>
  <si>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</si>
  <si>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</si>
  <si>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</si>
  <si>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</si>
  <si>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tt1701990</t>
  </si>
  <si>
    <t>Detention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</si>
  <si>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</si>
  <si>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</si>
  <si>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</si>
  <si>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</si>
  <si>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</si>
  <si>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</si>
  <si>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</si>
  <si>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</si>
  <si>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</si>
  <si>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</si>
  <si>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</si>
  <si>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</si>
  <si>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</si>
  <si>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</si>
  <si>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</si>
  <si>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</si>
  <si>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</si>
  <si>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</si>
  <si>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</si>
  <si>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</si>
  <si>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</si>
  <si>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</si>
  <si>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</si>
  <si>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</si>
  <si>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</si>
  <si>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</si>
  <si>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</si>
  <si>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</si>
  <si>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</si>
  <si>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</si>
  <si>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</si>
  <si>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</si>
  <si>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</si>
  <si>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</si>
  <si>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</si>
  <si>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</si>
  <si>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</si>
  <si>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</si>
  <si>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</si>
  <si>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</si>
  <si>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</si>
  <si>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</si>
  <si>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</si>
  <si>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</si>
  <si>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</si>
  <si>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</si>
  <si>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</si>
  <si>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</si>
  <si>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</si>
  <si>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</si>
  <si>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</si>
  <si>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</si>
  <si>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</si>
  <si>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</si>
  <si>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</si>
  <si>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</si>
  <si>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</si>
  <si>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</si>
  <si>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</si>
  <si>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</si>
  <si>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</si>
  <si>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</si>
  <si>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</si>
  <si>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</si>
  <si>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</si>
  <si>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</si>
  <si>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</si>
  <si>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</si>
  <si>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</si>
  <si>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</si>
  <si>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</si>
  <si>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</si>
  <si>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</si>
  <si>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</si>
  <si>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</si>
  <si>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</si>
  <si>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</si>
  <si>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</si>
  <si>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</si>
  <si>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</si>
  <si>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</si>
  <si>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</si>
  <si>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</si>
  <si>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tt1598822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</si>
  <si>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</si>
  <si>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</si>
  <si>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</si>
  <si>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</si>
  <si>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</si>
  <si>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</si>
  <si>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</si>
  <si>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</si>
  <si>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</si>
  <si>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</si>
  <si>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</si>
  <si>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</si>
  <si>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</si>
  <si>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</si>
  <si>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</si>
  <si>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</si>
  <si>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</si>
  <si>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</si>
  <si>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</si>
  <si>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</si>
  <si>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</si>
  <si>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</si>
  <si>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</si>
  <si>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</si>
  <si>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</si>
  <si>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</si>
  <si>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</si>
  <si>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</si>
  <si>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</si>
  <si>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</si>
  <si>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</si>
  <si>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</si>
  <si>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</si>
  <si>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</si>
  <si>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</si>
  <si>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</si>
  <si>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</si>
  <si>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</si>
  <si>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</si>
  <si>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</si>
  <si>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</si>
  <si>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</si>
  <si>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</si>
  <si>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</si>
  <si>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</si>
  <si>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</si>
  <si>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</si>
  <si>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</si>
  <si>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</si>
  <si>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</si>
  <si>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</si>
  <si>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</si>
  <si>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</si>
  <si>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</si>
  <si>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</si>
  <si>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</si>
  <si>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</si>
  <si>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</si>
  <si>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</si>
  <si>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</si>
  <si>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</si>
  <si>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</si>
  <si>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</si>
  <si>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</si>
  <si>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</si>
  <si>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</si>
  <si>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</si>
  <si>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</si>
  <si>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</si>
  <si>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</si>
  <si>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</si>
  <si>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</si>
  <si>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</si>
  <si>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</si>
  <si>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</si>
  <si>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</si>
  <si>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</si>
  <si>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</si>
  <si>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</si>
  <si>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</si>
  <si>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</si>
  <si>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</si>
  <si>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</si>
  <si>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</si>
  <si>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</si>
  <si>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</si>
  <si>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</si>
  <si>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</si>
  <si>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</si>
  <si>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</si>
  <si>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</si>
  <si>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</si>
  <si>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</si>
  <si>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</si>
  <si>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</si>
  <si>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</si>
  <si>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</si>
  <si>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</si>
  <si>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</si>
  <si>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</si>
  <si>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</si>
  <si>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</si>
  <si>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</si>
  <si>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</si>
  <si>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</si>
  <si>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</si>
  <si>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</si>
  <si>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</si>
  <si>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</si>
  <si>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</si>
  <si>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</si>
  <si>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</si>
  <si>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</si>
  <si>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</si>
  <si>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tt1542344</t>
  </si>
  <si>
    <t>127 Hours</t>
  </si>
  <si>
    <t>2010FAIL</t>
  </si>
  <si>
    <t>tt1014759</t>
  </si>
  <si>
    <t>Alice in Wonderland</t>
  </si>
  <si>
    <t>2010PASS</t>
  </si>
  <si>
    <t>tt1313092</t>
  </si>
  <si>
    <t>Animal Kingdom</t>
  </si>
  <si>
    <t>tt1431181</t>
  </si>
  <si>
    <t>Another Year</t>
  </si>
  <si>
    <t>tt1423894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</si>
  <si>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</si>
  <si>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</si>
  <si>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</si>
  <si>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</si>
  <si>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</si>
  <si>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</si>
  <si>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</si>
  <si>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</si>
  <si>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</si>
  <si>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</si>
  <si>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</si>
  <si>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</si>
  <si>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</si>
  <si>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</si>
  <si>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</si>
  <si>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</si>
  <si>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</si>
  <si>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</si>
  <si>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</si>
  <si>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</si>
  <si>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</si>
  <si>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</si>
  <si>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</si>
  <si>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</si>
  <si>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</si>
  <si>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</si>
  <si>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</si>
  <si>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</si>
  <si>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</si>
  <si>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</si>
  <si>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</si>
  <si>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</si>
  <si>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</si>
  <si>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</si>
  <si>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</si>
  <si>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</si>
  <si>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</si>
  <si>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</si>
  <si>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</si>
  <si>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</si>
  <si>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</si>
  <si>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</si>
  <si>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</si>
  <si>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</si>
  <si>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</si>
  <si>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</si>
  <si>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</si>
  <si>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</si>
  <si>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</si>
  <si>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</si>
  <si>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</si>
  <si>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</si>
  <si>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</si>
  <si>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</si>
  <si>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</si>
  <si>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</si>
  <si>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</si>
  <si>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</si>
  <si>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</si>
  <si>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</si>
  <si>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</si>
  <si>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</si>
  <si>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</si>
  <si>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</si>
  <si>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</si>
  <si>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</si>
  <si>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</si>
  <si>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</si>
  <si>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</si>
  <si>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</si>
  <si>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</si>
  <si>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</si>
  <si>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</si>
  <si>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</si>
  <si>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</si>
  <si>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</si>
  <si>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</si>
  <si>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</si>
  <si>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</si>
  <si>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</si>
  <si>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</si>
  <si>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</si>
  <si>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</si>
  <si>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</si>
  <si>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</si>
  <si>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</si>
  <si>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</si>
  <si>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</si>
  <si>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</si>
  <si>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</si>
  <si>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</si>
  <si>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</si>
  <si>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</si>
  <si>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</si>
  <si>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</si>
  <si>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</si>
  <si>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</si>
  <si>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</si>
  <si>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</si>
  <si>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</si>
  <si>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</si>
  <si>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</si>
  <si>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</si>
  <si>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</si>
  <si>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</si>
  <si>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</si>
  <si>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</si>
  <si>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</si>
  <si>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</si>
  <si>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</si>
  <si>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</si>
  <si>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</si>
  <si>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</si>
  <si>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</si>
  <si>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</si>
  <si>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</si>
  <si>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</si>
  <si>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</si>
  <si>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</si>
  <si>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</si>
  <si>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</si>
  <si>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</si>
  <si>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</si>
  <si>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</si>
  <si>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</si>
  <si>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</si>
  <si>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</si>
  <si>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</si>
  <si>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</si>
  <si>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</si>
  <si>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</si>
  <si>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</si>
  <si>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</si>
  <si>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</si>
  <si>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</si>
  <si>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</si>
  <si>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</si>
  <si>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</si>
  <si>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</si>
  <si>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</si>
  <si>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</si>
  <si>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</si>
  <si>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</si>
  <si>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</si>
  <si>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</si>
  <si>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</si>
  <si>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</si>
  <si>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</si>
  <si>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</si>
  <si>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</si>
  <si>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</si>
  <si>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</si>
  <si>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</si>
  <si>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</si>
  <si>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</si>
  <si>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</si>
  <si>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</si>
  <si>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</si>
  <si>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</si>
  <si>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</si>
  <si>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</si>
  <si>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</si>
  <si>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</si>
  <si>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</si>
  <si>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</si>
  <si>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</si>
  <si>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</si>
  <si>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</si>
  <si>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</si>
  <si>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</si>
  <si>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</si>
  <si>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</si>
  <si>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</si>
  <si>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</si>
  <si>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</si>
  <si>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</si>
  <si>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</si>
  <si>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</si>
  <si>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</si>
  <si>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</si>
  <si>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</si>
  <si>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</si>
  <si>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</si>
  <si>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</si>
  <si>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</si>
  <si>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</si>
  <si>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</si>
  <si>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</si>
  <si>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</si>
  <si>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</si>
  <si>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</si>
  <si>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</si>
  <si>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</si>
  <si>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</si>
  <si>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</si>
  <si>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</si>
  <si>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</si>
  <si>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</si>
  <si>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</si>
  <si>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</si>
  <si>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</si>
  <si>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</si>
  <si>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</si>
  <si>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</si>
  <si>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</si>
  <si>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</si>
  <si>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</si>
  <si>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</si>
  <si>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</si>
  <si>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</si>
  <si>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</si>
  <si>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</si>
  <si>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</si>
  <si>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</si>
  <si>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</si>
  <si>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</si>
  <si>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</si>
  <si>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</si>
  <si>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</si>
  <si>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</si>
  <si>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</si>
  <si>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</si>
  <si>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</si>
  <si>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</si>
  <si>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</si>
  <si>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</si>
  <si>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</si>
  <si>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</si>
  <si>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</si>
  <si>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</si>
  <si>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</si>
  <si>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tt1216520</t>
  </si>
  <si>
    <t>Womb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</si>
  <si>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</si>
  <si>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</si>
  <si>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</si>
  <si>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</si>
  <si>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</si>
  <si>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</si>
  <si>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</si>
  <si>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</si>
  <si>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2009FAIL</t>
  </si>
  <si>
    <t>tt0974661</t>
  </si>
  <si>
    <t>17 Again</t>
  </si>
  <si>
    <t>2009PASS</t>
  </si>
  <si>
    <t>tt1190080</t>
  </si>
  <si>
    <t>tt0472033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</si>
  <si>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</si>
  <si>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</si>
  <si>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</si>
  <si>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</si>
  <si>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</si>
  <si>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</si>
  <si>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</si>
  <si>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</si>
  <si>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</si>
  <si>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</si>
  <si>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</si>
  <si>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</si>
  <si>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</si>
  <si>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</si>
  <si>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</si>
  <si>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</si>
  <si>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</si>
  <si>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</si>
  <si>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</si>
  <si>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</si>
  <si>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</si>
  <si>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</si>
  <si>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</si>
  <si>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</si>
  <si>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</si>
  <si>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</si>
  <si>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</si>
  <si>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</si>
  <si>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</si>
  <si>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</si>
  <si>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</si>
  <si>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</si>
  <si>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</si>
  <si>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</si>
  <si>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</si>
  <si>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</si>
  <si>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</si>
  <si>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</si>
  <si>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</si>
  <si>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</si>
  <si>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</si>
  <si>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</si>
  <si>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</si>
  <si>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</si>
  <si>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</si>
  <si>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</si>
  <si>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</si>
  <si>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</si>
  <si>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</si>
  <si>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</si>
  <si>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</si>
  <si>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</si>
  <si>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</si>
  <si>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</si>
  <si>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</si>
  <si>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</si>
  <si>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</si>
  <si>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</si>
  <si>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</si>
  <si>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tt0432283</t>
  </si>
  <si>
    <t>Fantastic Mr. Fox</t>
  </si>
  <si>
    <t>tt1013752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</si>
  <si>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</si>
  <si>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</si>
  <si>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</si>
  <si>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</si>
  <si>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</si>
  <si>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</si>
  <si>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</si>
  <si>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</si>
  <si>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</si>
  <si>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</si>
  <si>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</si>
  <si>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</si>
  <si>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</si>
  <si>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</si>
  <si>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</si>
  <si>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</si>
  <si>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</si>
  <si>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</si>
  <si>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</si>
  <si>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</si>
  <si>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</si>
  <si>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tt1024744</t>
  </si>
  <si>
    <t>I Come with the Rain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</si>
  <si>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</si>
  <si>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</si>
  <si>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</si>
  <si>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</si>
  <si>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</si>
  <si>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</si>
  <si>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</si>
  <si>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</si>
  <si>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</si>
  <si>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</si>
  <si>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</si>
  <si>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tt1131734</t>
  </si>
  <si>
    <t>tt1135503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</si>
  <si>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</si>
  <si>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</si>
  <si>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</si>
  <si>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</si>
  <si>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</si>
  <si>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</si>
  <si>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</si>
  <si>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</si>
  <si>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</si>
  <si>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</si>
  <si>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</si>
  <si>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</si>
  <si>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</si>
  <si>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</si>
  <si>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</si>
  <si>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</si>
  <si>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</si>
  <si>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</si>
  <si>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</si>
  <si>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</si>
  <si>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</si>
  <si>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</si>
  <si>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</si>
  <si>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</si>
  <si>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</si>
  <si>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</si>
  <si>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</si>
  <si>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</si>
  <si>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</si>
  <si>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</si>
  <si>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</si>
  <si>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</si>
  <si>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</si>
  <si>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</si>
  <si>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</si>
  <si>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</si>
  <si>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</si>
  <si>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</si>
  <si>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</si>
  <si>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</si>
  <si>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</si>
  <si>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</si>
  <si>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</si>
  <si>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</si>
  <si>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</si>
  <si>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</si>
  <si>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</si>
  <si>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</si>
  <si>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</si>
  <si>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</si>
  <si>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</si>
  <si>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</si>
  <si>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</si>
  <si>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</si>
  <si>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</si>
  <si>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</si>
  <si>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</si>
  <si>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</si>
  <si>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</si>
  <si>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</si>
  <si>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</si>
  <si>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</si>
  <si>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</si>
  <si>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</si>
  <si>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</si>
  <si>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</si>
  <si>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</si>
  <si>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</si>
  <si>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</si>
  <si>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</si>
  <si>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</si>
  <si>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</si>
  <si>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</si>
  <si>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</si>
  <si>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</si>
  <si>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</si>
  <si>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</si>
  <si>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</si>
  <si>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</si>
  <si>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</si>
  <si>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</si>
  <si>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</si>
  <si>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</si>
  <si>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</si>
  <si>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</si>
  <si>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</si>
  <si>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</si>
  <si>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</si>
  <si>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</si>
  <si>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</si>
  <si>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</si>
  <si>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</si>
  <si>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</si>
  <si>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</si>
  <si>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</si>
  <si>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</si>
  <si>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</si>
  <si>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</si>
  <si>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</si>
  <si>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</si>
  <si>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</si>
  <si>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</si>
  <si>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</si>
  <si>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</si>
  <si>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</si>
  <si>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</si>
  <si>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</si>
  <si>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</si>
  <si>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</si>
  <si>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</si>
  <si>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tt1068678</t>
  </si>
  <si>
    <t>Veronika Decides to Die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</si>
  <si>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</si>
  <si>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</si>
  <si>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</si>
  <si>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</si>
  <si>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</si>
  <si>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</si>
  <si>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</si>
  <si>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</si>
  <si>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</si>
  <si>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</si>
  <si>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</si>
  <si>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</si>
  <si>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tt0448182</t>
  </si>
  <si>
    <t>Yesterday Was a Lie</t>
  </si>
  <si>
    <t>tt0403702</t>
  </si>
  <si>
    <t>Youth in Revolt</t>
  </si>
  <si>
    <t>tt1156398</t>
  </si>
  <si>
    <t>Zombieland</t>
  </si>
  <si>
    <t>tt0478087</t>
  </si>
  <si>
    <t>2008PASS</t>
  </si>
  <si>
    <t>tt0800308</t>
  </si>
  <si>
    <t>Appaloosa</t>
  </si>
  <si>
    <t>2008FAIL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</si>
  <si>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</si>
  <si>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</si>
  <si>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</si>
  <si>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</si>
  <si>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</si>
  <si>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</si>
  <si>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</si>
  <si>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</si>
  <si>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</si>
  <si>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</si>
  <si>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</si>
  <si>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</si>
  <si>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</si>
  <si>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</si>
  <si>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</si>
  <si>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</si>
  <si>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</si>
  <si>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</si>
  <si>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</si>
  <si>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</si>
  <si>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</si>
  <si>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</si>
  <si>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tt0489018</t>
  </si>
  <si>
    <t>Day of the Dead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</si>
  <si>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</si>
  <si>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</si>
  <si>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</si>
  <si>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</si>
  <si>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</si>
  <si>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</si>
  <si>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</si>
  <si>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</si>
  <si>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</si>
  <si>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</si>
  <si>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</si>
  <si>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</si>
  <si>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</si>
  <si>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</si>
  <si>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</si>
  <si>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</si>
  <si>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</si>
  <si>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</si>
  <si>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</si>
  <si>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</si>
  <si>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</si>
  <si>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</si>
  <si>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</si>
  <si>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</si>
  <si>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</si>
  <si>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</si>
  <si>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</si>
  <si>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</si>
  <si>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</si>
  <si>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</si>
  <si>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</si>
  <si>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</si>
  <si>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</si>
  <si>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</si>
  <si>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</si>
  <si>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</si>
  <si>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</si>
  <si>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</si>
  <si>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</si>
  <si>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</si>
  <si>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</si>
  <si>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</si>
  <si>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</si>
  <si>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</si>
  <si>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</si>
  <si>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</si>
  <si>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</si>
  <si>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</si>
  <si>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</si>
  <si>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</si>
  <si>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</si>
  <si>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</si>
  <si>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</si>
  <si>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</si>
  <si>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</si>
  <si>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</si>
  <si>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</si>
  <si>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</si>
  <si>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</si>
  <si>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</si>
  <si>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</si>
  <si>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</si>
  <si>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</si>
  <si>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</si>
  <si>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</si>
  <si>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</si>
  <si>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</si>
  <si>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</si>
  <si>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tt0410377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</si>
  <si>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</si>
  <si>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</si>
  <si>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</si>
  <si>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</si>
  <si>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</si>
  <si>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</si>
  <si>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</si>
  <si>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</si>
  <si>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</si>
  <si>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</si>
  <si>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</si>
  <si>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</si>
  <si>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</si>
  <si>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</si>
  <si>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</si>
  <si>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</si>
  <si>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</si>
  <si>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</si>
  <si>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</si>
  <si>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</si>
  <si>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</si>
  <si>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</si>
  <si>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</si>
  <si>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</si>
  <si>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</si>
  <si>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</si>
  <si>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tt0942903</t>
  </si>
  <si>
    <t>Stargate: The Ark of Truth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</si>
  <si>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</si>
  <si>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</si>
  <si>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</si>
  <si>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</si>
  <si>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</si>
  <si>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</si>
  <si>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</si>
  <si>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</si>
  <si>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</si>
  <si>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</si>
  <si>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</si>
  <si>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</si>
  <si>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</si>
  <si>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</si>
  <si>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</si>
  <si>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</si>
  <si>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</si>
  <si>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</si>
  <si>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</si>
  <si>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</si>
  <si>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</si>
  <si>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</si>
  <si>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</si>
  <si>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</si>
  <si>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</si>
  <si>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</si>
  <si>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</si>
  <si>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</si>
  <si>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</si>
  <si>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</si>
  <si>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</si>
  <si>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</si>
  <si>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</si>
  <si>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</si>
  <si>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</si>
  <si>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</si>
  <si>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</si>
  <si>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</si>
  <si>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</si>
  <si>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</si>
  <si>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</si>
  <si>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</si>
  <si>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</si>
  <si>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</si>
  <si>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</si>
  <si>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</si>
  <si>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</si>
  <si>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</si>
  <si>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tt0882978</t>
  </si>
  <si>
    <t>Three Kingdoms: Resurrection of the Dragon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</si>
  <si>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</si>
  <si>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</si>
  <si>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</si>
  <si>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</si>
  <si>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</si>
  <si>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</si>
  <si>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</si>
  <si>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</si>
  <si>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</si>
  <si>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</si>
  <si>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</si>
  <si>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</si>
  <si>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</si>
  <si>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</si>
  <si>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</si>
  <si>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</si>
  <si>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</si>
  <si>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</si>
  <si>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</si>
  <si>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</si>
  <si>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</si>
  <si>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</si>
  <si>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</si>
  <si>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</si>
  <si>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tt1038988</t>
  </si>
  <si>
    <t>[Rec]</t>
  </si>
  <si>
    <t>2007PASS</t>
  </si>
  <si>
    <t>tt0450385</t>
  </si>
  <si>
    <t>tt0463854</t>
  </si>
  <si>
    <t>28 Weeks Later</t>
  </si>
  <si>
    <t>tt0381849</t>
  </si>
  <si>
    <t>3:10 to Yuma</t>
  </si>
  <si>
    <t>2007FAIL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</si>
  <si>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</si>
  <si>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</si>
  <si>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</si>
  <si>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</si>
  <si>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</si>
  <si>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</si>
  <si>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</si>
  <si>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</si>
  <si>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</si>
  <si>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</si>
  <si>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</si>
  <si>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</si>
  <si>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</si>
  <si>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</si>
  <si>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</si>
  <si>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</si>
  <si>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</si>
  <si>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</si>
  <si>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</si>
  <si>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</si>
  <si>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</si>
  <si>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</si>
  <si>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</si>
  <si>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</si>
  <si>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</si>
  <si>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</si>
  <si>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</si>
  <si>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</si>
  <si>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</si>
  <si>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</si>
  <si>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</si>
  <si>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</si>
  <si>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</si>
  <si>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</si>
  <si>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</si>
  <si>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</si>
  <si>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</si>
  <si>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</si>
  <si>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</si>
  <si>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</si>
  <si>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</si>
  <si>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</si>
  <si>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</si>
  <si>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</si>
  <si>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</si>
  <si>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</si>
  <si>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</si>
  <si>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</si>
  <si>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</si>
  <si>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</si>
  <si>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</si>
  <si>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</si>
  <si>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</si>
  <si>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</si>
  <si>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</si>
  <si>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</si>
  <si>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</si>
  <si>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</si>
  <si>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</si>
  <si>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</si>
  <si>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</si>
  <si>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</si>
  <si>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</si>
  <si>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</si>
  <si>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</si>
  <si>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</si>
  <si>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</si>
  <si>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</si>
  <si>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</si>
  <si>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</si>
  <si>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</si>
  <si>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</si>
  <si>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</si>
  <si>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</si>
  <si>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</si>
  <si>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</si>
  <si>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</si>
  <si>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</si>
  <si>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</si>
  <si>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</si>
  <si>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</si>
  <si>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</si>
  <si>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</si>
  <si>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</si>
  <si>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</si>
  <si>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</si>
  <si>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</si>
  <si>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</si>
  <si>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</si>
  <si>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</si>
  <si>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</si>
  <si>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</si>
  <si>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</si>
  <si>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</si>
  <si>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</si>
  <si>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</si>
  <si>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</si>
  <si>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</si>
  <si>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</si>
  <si>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</si>
  <si>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</si>
  <si>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</si>
  <si>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</si>
  <si>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</si>
  <si>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</si>
  <si>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tt0756683</t>
  </si>
  <si>
    <t>The Man from Earth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</si>
  <si>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</si>
  <si>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</si>
  <si>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</si>
  <si>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</si>
  <si>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</si>
  <si>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</si>
  <si>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</si>
  <si>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</si>
  <si>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</si>
  <si>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</si>
  <si>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</si>
  <si>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</si>
  <si>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</si>
  <si>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</si>
  <si>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</si>
  <si>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</si>
  <si>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</si>
  <si>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</si>
  <si>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</si>
  <si>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</si>
  <si>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</si>
  <si>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</si>
  <si>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</si>
  <si>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</si>
  <si>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</si>
  <si>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</si>
  <si>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tt0496436</t>
  </si>
  <si>
    <t>White Noise 2: The Light</t>
  </si>
  <si>
    <t>tt0416449</t>
  </si>
  <si>
    <t>2006FAIL</t>
  </si>
  <si>
    <t>tt0405296</t>
  </si>
  <si>
    <t>A Scanner Darkly</t>
  </si>
  <si>
    <t>tt0437800</t>
  </si>
  <si>
    <t>Akeelah and the Bee</t>
  </si>
  <si>
    <t>2006PASS</t>
  </si>
  <si>
    <t>tt0429591</t>
  </si>
  <si>
    <t>Aquamarine</t>
  </si>
  <si>
    <t>tt0416496</t>
  </si>
  <si>
    <t>Bandidas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</si>
  <si>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</si>
  <si>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</si>
  <si>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</si>
  <si>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</si>
  <si>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</si>
  <si>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</si>
  <si>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</si>
  <si>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 of America for Make Benefit Glorious Nation of Kazakhstan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</si>
  <si>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</si>
  <si>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</si>
  <si>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</si>
  <si>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</si>
  <si>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</si>
  <si>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</si>
  <si>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</si>
  <si>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</si>
  <si>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</si>
  <si>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</si>
  <si>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</si>
  <si>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</si>
  <si>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</si>
  <si>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</si>
  <si>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</si>
  <si>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</si>
  <si>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</si>
  <si>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</si>
  <si>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</si>
  <si>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</si>
  <si>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</si>
  <si>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</si>
  <si>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</si>
  <si>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</si>
  <si>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</si>
  <si>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</si>
  <si>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</si>
  <si>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</si>
  <si>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</si>
  <si>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</si>
  <si>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</si>
  <si>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</si>
  <si>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</si>
  <si>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</si>
  <si>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</si>
  <si>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</si>
  <si>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</si>
  <si>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</si>
  <si>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</si>
  <si>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</si>
  <si>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</si>
  <si>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</si>
  <si>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</si>
  <si>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</si>
  <si>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</si>
  <si>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</si>
  <si>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</si>
  <si>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</si>
  <si>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tt0490166</t>
  </si>
  <si>
    <t>London To Brighton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</si>
  <si>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</si>
  <si>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</si>
  <si>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</si>
  <si>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</si>
  <si>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</si>
  <si>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</si>
  <si>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</si>
  <si>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</si>
  <si>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</si>
  <si>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</si>
  <si>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</si>
  <si>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</si>
  <si>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</si>
  <si>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</si>
  <si>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</si>
  <si>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</si>
  <si>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</si>
  <si>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</si>
  <si>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</si>
  <si>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</si>
  <si>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</si>
  <si>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tt0396171</t>
  </si>
  <si>
    <t>Perfume: The Story of a Murderer</t>
  </si>
  <si>
    <t>tt0383574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</si>
  <si>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</si>
  <si>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</si>
  <si>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</si>
  <si>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</si>
  <si>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</si>
  <si>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</si>
  <si>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</si>
  <si>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</si>
  <si>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</si>
  <si>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</si>
  <si>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</si>
  <si>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</si>
  <si>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</si>
  <si>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</si>
  <si>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</si>
  <si>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</si>
  <si>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</si>
  <si>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</si>
  <si>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</si>
  <si>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</si>
  <si>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</si>
  <si>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</si>
  <si>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</si>
  <si>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</si>
  <si>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</si>
  <si>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</si>
  <si>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</si>
  <si>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</si>
  <si>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</si>
  <si>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</si>
  <si>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</si>
  <si>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</si>
  <si>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</si>
  <si>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</si>
  <si>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</si>
  <si>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</si>
  <si>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</si>
  <si>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</si>
  <si>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</si>
  <si>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</si>
  <si>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</si>
  <si>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</si>
  <si>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</si>
  <si>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</si>
  <si>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</si>
  <si>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</si>
  <si>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</si>
  <si>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</si>
  <si>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</si>
  <si>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</si>
  <si>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</si>
  <si>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</si>
  <si>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</si>
  <si>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</si>
  <si>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</si>
  <si>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</si>
  <si>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</si>
  <si>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</si>
  <si>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</si>
  <si>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</si>
  <si>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</si>
  <si>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</si>
  <si>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</si>
  <si>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</si>
  <si>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</si>
  <si>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</si>
  <si>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</si>
  <si>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</si>
  <si>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</si>
  <si>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</si>
  <si>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</si>
  <si>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</si>
  <si>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</si>
  <si>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</si>
  <si>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</si>
  <si>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</si>
  <si>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</si>
  <si>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</si>
  <si>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</si>
  <si>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</si>
  <si>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</si>
  <si>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</si>
  <si>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</si>
  <si>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</si>
  <si>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2005PASS</t>
  </si>
  <si>
    <t>tt0398712</t>
  </si>
  <si>
    <t>Assault on Precinct 13</t>
  </si>
  <si>
    <t>tt0372784</t>
  </si>
  <si>
    <t>Batman Begins</t>
  </si>
  <si>
    <t>2005FAIL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</si>
  <si>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</si>
  <si>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</si>
  <si>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</si>
  <si>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</si>
  <si>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</si>
  <si>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</si>
  <si>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</si>
  <si>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</si>
  <si>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</si>
  <si>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</si>
  <si>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</si>
  <si>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</si>
  <si>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</si>
  <si>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</si>
  <si>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</si>
  <si>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</si>
  <si>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</si>
  <si>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</si>
  <si>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</si>
  <si>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</si>
  <si>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</si>
  <si>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</si>
  <si>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</si>
  <si>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</si>
  <si>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</si>
  <si>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</si>
  <si>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</si>
  <si>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</si>
  <si>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</si>
  <si>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</si>
  <si>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</si>
  <si>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</si>
  <si>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</si>
  <si>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</si>
  <si>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</si>
  <si>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</si>
  <si>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</si>
  <si>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</si>
  <si>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</si>
  <si>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</si>
  <si>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</si>
  <si>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</si>
  <si>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</si>
  <si>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</si>
  <si>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</si>
  <si>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</si>
  <si>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</si>
  <si>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</si>
  <si>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</si>
  <si>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</si>
  <si>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</si>
  <si>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</si>
  <si>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</si>
  <si>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</si>
  <si>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</si>
  <si>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</si>
  <si>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</si>
  <si>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</si>
  <si>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</si>
  <si>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</si>
  <si>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</si>
  <si>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</si>
  <si>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</si>
  <si>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</si>
  <si>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</si>
  <si>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</si>
  <si>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</si>
  <si>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</si>
  <si>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</si>
  <si>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</si>
  <si>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</si>
  <si>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</si>
  <si>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</si>
  <si>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</si>
  <si>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</si>
  <si>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</si>
  <si>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</si>
  <si>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</si>
  <si>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</si>
  <si>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</si>
  <si>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</si>
  <si>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</si>
  <si>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</si>
  <si>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</si>
  <si>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</si>
  <si>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</si>
  <si>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</si>
  <si>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</si>
  <si>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</si>
  <si>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</si>
  <si>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</si>
  <si>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</si>
  <si>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</si>
  <si>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</si>
  <si>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tt0356910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</si>
  <si>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</si>
  <si>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</si>
  <si>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</si>
  <si>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</si>
  <si>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</si>
  <si>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</si>
  <si>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</si>
  <si>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</si>
  <si>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</si>
  <si>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</si>
  <si>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</si>
  <si>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</si>
  <si>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</si>
  <si>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</si>
  <si>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</si>
  <si>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</si>
  <si>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</si>
  <si>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</si>
  <si>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</si>
  <si>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</si>
  <si>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</si>
  <si>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</si>
  <si>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</si>
  <si>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</si>
  <si>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</si>
  <si>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</si>
  <si>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</si>
  <si>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</si>
  <si>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</si>
  <si>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</si>
  <si>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</si>
  <si>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</si>
  <si>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</si>
  <si>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</si>
  <si>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</si>
  <si>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</si>
  <si>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</si>
  <si>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</si>
  <si>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</si>
  <si>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</si>
  <si>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</si>
  <si>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</si>
  <si>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</si>
  <si>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</si>
  <si>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</si>
  <si>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</si>
  <si>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</si>
  <si>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Lion, the Witch and the Wardrobe</t>
  </si>
  <si>
    <t>tt0387131</t>
  </si>
  <si>
    <t>The Constant Gardener</t>
  </si>
  <si>
    <t>tt0435625</t>
  </si>
  <si>
    <t>The Descent</t>
  </si>
  <si>
    <t>tt0395584</t>
  </si>
  <si>
    <t>tt0404032</t>
  </si>
  <si>
    <t>The Exorcism of Emily Rose</t>
  </si>
  <si>
    <t>tt0432291</t>
  </si>
  <si>
    <t>The Fog</t>
  </si>
  <si>
    <t>tt0371724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</si>
  <si>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</si>
  <si>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</si>
  <si>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</si>
  <si>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</si>
  <si>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</si>
  <si>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</si>
  <si>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</si>
  <si>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</si>
  <si>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</si>
  <si>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</si>
  <si>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</si>
  <si>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</si>
  <si>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</si>
  <si>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</si>
  <si>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</si>
  <si>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</si>
  <si>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</si>
  <si>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</si>
  <si>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</si>
  <si>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</si>
  <si>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</si>
  <si>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</si>
  <si>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</si>
  <si>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</si>
  <si>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</si>
  <si>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</si>
  <si>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</si>
  <si>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</si>
  <si>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</si>
  <si>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</si>
  <si>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</si>
  <si>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</si>
  <si>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</si>
  <si>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</si>
  <si>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</si>
  <si>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</si>
  <si>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</si>
  <si>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</si>
  <si>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2004PASS</t>
  </si>
  <si>
    <t>tt0212712</t>
  </si>
  <si>
    <t>tt0343660</t>
  </si>
  <si>
    <t>50 First Dates</t>
  </si>
  <si>
    <t>2004FAIL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</si>
  <si>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</si>
  <si>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</si>
  <si>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</si>
  <si>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</si>
  <si>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</si>
  <si>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</si>
  <si>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</si>
  <si>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</si>
  <si>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</si>
  <si>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</si>
  <si>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</si>
  <si>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</si>
  <si>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</si>
  <si>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</si>
  <si>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</si>
  <si>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</si>
  <si>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</si>
  <si>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</si>
  <si>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</si>
  <si>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</si>
  <si>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</si>
  <si>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</si>
  <si>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</si>
  <si>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</si>
  <si>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</si>
  <si>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</si>
  <si>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</si>
  <si>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</si>
  <si>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</si>
  <si>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</si>
  <si>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</si>
  <si>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</si>
  <si>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</si>
  <si>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</si>
  <si>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</si>
  <si>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</si>
  <si>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</si>
  <si>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</si>
  <si>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</si>
  <si>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</si>
  <si>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</si>
  <si>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</si>
  <si>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</si>
  <si>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</si>
  <si>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</si>
  <si>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</si>
  <si>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</si>
  <si>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</si>
  <si>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</si>
  <si>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</si>
  <si>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</si>
  <si>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</si>
  <si>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</si>
  <si>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</si>
  <si>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</si>
  <si>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</si>
  <si>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</si>
  <si>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</si>
  <si>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</si>
  <si>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</si>
  <si>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</si>
  <si>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</si>
  <si>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</si>
  <si>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</si>
  <si>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</si>
  <si>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</si>
  <si>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</si>
  <si>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</si>
  <si>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</si>
  <si>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</si>
  <si>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</si>
  <si>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</si>
  <si>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</si>
  <si>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</si>
  <si>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</si>
  <si>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</si>
  <si>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</si>
  <si>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</si>
  <si>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</si>
  <si>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</si>
  <si>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</si>
  <si>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</si>
  <si>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</si>
  <si>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</si>
  <si>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</si>
  <si>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</si>
  <si>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</si>
  <si>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</si>
  <si>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</si>
  <si>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</si>
  <si>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</si>
  <si>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</si>
  <si>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</si>
  <si>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</si>
  <si>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</si>
  <si>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</si>
  <si>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</si>
  <si>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</si>
  <si>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</si>
  <si>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</si>
  <si>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</si>
  <si>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</si>
  <si>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</si>
  <si>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</si>
  <si>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</si>
  <si>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</si>
  <si>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</si>
  <si>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</si>
  <si>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</si>
  <si>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</si>
  <si>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</si>
  <si>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</si>
  <si>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</si>
  <si>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</si>
  <si>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</si>
  <si>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</si>
  <si>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</si>
  <si>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</si>
  <si>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</si>
  <si>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</si>
  <si>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</si>
  <si>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</si>
  <si>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</si>
  <si>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</si>
  <si>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</si>
  <si>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</si>
  <si>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</si>
  <si>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</si>
  <si>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</si>
  <si>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</si>
  <si>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</si>
  <si>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</si>
  <si>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</si>
  <si>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</si>
  <si>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</si>
  <si>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</si>
  <si>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</si>
  <si>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</si>
  <si>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</si>
  <si>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</si>
  <si>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</si>
  <si>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</si>
  <si>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</si>
  <si>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</si>
  <si>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</si>
  <si>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</si>
  <si>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</si>
  <si>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</si>
  <si>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</si>
  <si>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</si>
  <si>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</si>
  <si>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</si>
  <si>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</si>
  <si>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</si>
  <si>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</si>
  <si>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</si>
  <si>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</si>
  <si>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2003FAIL</t>
  </si>
  <si>
    <t>tt0315733</t>
  </si>
  <si>
    <t>21 grams</t>
  </si>
  <si>
    <t>tt0319061</t>
  </si>
  <si>
    <t>Big Fish</t>
  </si>
  <si>
    <t>tt0310778</t>
  </si>
  <si>
    <t>Bon voyage</t>
  </si>
  <si>
    <t>2003PASS</t>
  </si>
  <si>
    <t>tt0315327</t>
  </si>
  <si>
    <t>Bruce Almighty</t>
  </si>
  <si>
    <t>tt0305357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</si>
  <si>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</si>
  <si>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</si>
  <si>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</si>
  <si>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</si>
  <si>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</si>
  <si>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</si>
  <si>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</si>
  <si>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</si>
  <si>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</si>
  <si>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</si>
  <si>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</si>
  <si>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</si>
  <si>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</si>
  <si>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</si>
  <si>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</si>
  <si>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</si>
  <si>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</si>
  <si>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</si>
  <si>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</si>
  <si>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</si>
  <si>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</si>
  <si>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</si>
  <si>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</si>
  <si>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</si>
  <si>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</si>
  <si>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</si>
  <si>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</si>
  <si>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</si>
  <si>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</si>
  <si>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</si>
  <si>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</si>
  <si>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</si>
  <si>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</si>
  <si>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</si>
  <si>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</si>
  <si>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</si>
  <si>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</si>
  <si>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</si>
  <si>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</si>
  <si>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</si>
  <si>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</si>
  <si>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</si>
  <si>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</si>
  <si>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</si>
  <si>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</si>
  <si>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</si>
  <si>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</si>
  <si>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</si>
  <si>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</si>
  <si>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</si>
  <si>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</si>
  <si>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</si>
  <si>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</si>
  <si>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</si>
  <si>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</si>
  <si>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</si>
  <si>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</si>
  <si>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</si>
  <si>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</si>
  <si>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</si>
  <si>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</si>
  <si>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</si>
  <si>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</si>
  <si>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</si>
  <si>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</si>
  <si>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</si>
  <si>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</si>
  <si>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</si>
  <si>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</si>
  <si>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</si>
  <si>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</si>
  <si>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</si>
  <si>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</si>
  <si>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</si>
  <si>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</si>
  <si>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</si>
  <si>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</si>
  <si>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</si>
  <si>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</si>
  <si>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</si>
  <si>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</si>
  <si>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</si>
  <si>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</si>
  <si>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</si>
  <si>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</si>
  <si>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</si>
  <si>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</si>
  <si>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</si>
  <si>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</si>
  <si>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</si>
  <si>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</si>
  <si>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</si>
  <si>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</si>
  <si>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</si>
  <si>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</si>
  <si>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</si>
  <si>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</si>
  <si>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</si>
  <si>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</si>
  <si>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</si>
  <si>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</si>
  <si>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</si>
  <si>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</si>
  <si>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</si>
  <si>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</si>
  <si>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</si>
  <si>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</si>
  <si>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</si>
  <si>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</si>
  <si>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</si>
  <si>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</si>
  <si>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</si>
  <si>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</si>
  <si>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</si>
  <si>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</si>
  <si>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2002FAIL</t>
  </si>
  <si>
    <t>tt0289043</t>
  </si>
  <si>
    <t>28 Days Later...</t>
  </si>
  <si>
    <t>2002PASS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</si>
  <si>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</si>
  <si>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</si>
  <si>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</si>
  <si>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</si>
  <si>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</si>
  <si>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</si>
  <si>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</si>
  <si>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</si>
  <si>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</si>
  <si>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</si>
  <si>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</si>
  <si>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</si>
  <si>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</si>
  <si>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</si>
  <si>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</si>
  <si>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</si>
  <si>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</si>
  <si>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</si>
  <si>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</si>
  <si>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</si>
  <si>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</si>
  <si>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</si>
  <si>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</si>
  <si>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</si>
  <si>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</si>
  <si>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</si>
  <si>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</si>
  <si>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</si>
  <si>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</si>
  <si>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</si>
  <si>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</si>
  <si>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</si>
  <si>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</si>
  <si>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</si>
  <si>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</si>
  <si>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</si>
  <si>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</si>
  <si>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</si>
  <si>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</si>
  <si>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</si>
  <si>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</si>
  <si>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</si>
  <si>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</si>
  <si>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</si>
  <si>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</si>
  <si>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</si>
  <si>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</si>
  <si>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</si>
  <si>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</si>
  <si>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</si>
  <si>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</si>
  <si>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</si>
  <si>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</si>
  <si>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</si>
  <si>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</si>
  <si>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</si>
  <si>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</si>
  <si>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</si>
  <si>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</si>
  <si>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</si>
  <si>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</si>
  <si>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</si>
  <si>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</si>
  <si>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</si>
  <si>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</si>
  <si>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</si>
  <si>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</si>
  <si>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</si>
  <si>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</si>
  <si>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</si>
  <si>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</si>
  <si>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</si>
  <si>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</si>
  <si>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</si>
  <si>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</si>
  <si>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</si>
  <si>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</si>
  <si>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</si>
  <si>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</si>
  <si>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</si>
  <si>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</si>
  <si>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</si>
  <si>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</si>
  <si>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</si>
  <si>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</si>
  <si>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</si>
  <si>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</si>
  <si>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</si>
  <si>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</si>
  <si>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</si>
  <si>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</si>
  <si>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</si>
  <si>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</si>
  <si>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</si>
  <si>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</si>
  <si>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</si>
  <si>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</si>
  <si>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</si>
  <si>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</si>
  <si>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</si>
  <si>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</si>
  <si>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</si>
  <si>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</si>
  <si>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</si>
  <si>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</si>
  <si>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</si>
  <si>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</si>
  <si>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</si>
  <si>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</si>
  <si>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</si>
  <si>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</si>
  <si>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</si>
  <si>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</si>
  <si>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</si>
  <si>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</si>
  <si>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</si>
  <si>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</si>
  <si>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</si>
  <si>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</si>
  <si>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</si>
  <si>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</si>
  <si>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</si>
  <si>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</si>
  <si>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</si>
  <si>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</si>
  <si>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</si>
  <si>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</si>
  <si>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</si>
  <si>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</si>
  <si>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</si>
  <si>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</si>
  <si>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</si>
  <si>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</si>
  <si>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</si>
  <si>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</si>
  <si>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</si>
  <si>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</si>
  <si>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</si>
  <si>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</si>
  <si>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</si>
  <si>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</si>
  <si>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</si>
  <si>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</si>
  <si>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</si>
  <si>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</si>
  <si>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</si>
  <si>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</si>
  <si>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</si>
  <si>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</si>
  <si>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</si>
  <si>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</si>
  <si>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</si>
  <si>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</si>
  <si>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</si>
  <si>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</si>
  <si>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</si>
  <si>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</si>
  <si>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2001FAIL</t>
  </si>
  <si>
    <t>tt0183790</t>
  </si>
  <si>
    <t>tt0164334</t>
  </si>
  <si>
    <t>Along Came A Spider</t>
  </si>
  <si>
    <t>2001PASS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</si>
  <si>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</si>
  <si>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</si>
  <si>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</si>
  <si>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</si>
  <si>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</si>
  <si>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</si>
  <si>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</si>
  <si>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</si>
  <si>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</si>
  <si>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</si>
  <si>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</si>
  <si>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</si>
  <si>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</si>
  <si>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tt0260866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</si>
  <si>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</si>
  <si>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</si>
  <si>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</si>
  <si>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</si>
  <si>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</si>
  <si>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</si>
  <si>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</si>
  <si>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</si>
  <si>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</si>
  <si>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</si>
  <si>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</si>
  <si>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</si>
  <si>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</si>
  <si>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</si>
  <si>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</si>
  <si>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</si>
  <si>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</si>
  <si>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</si>
  <si>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</si>
  <si>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</si>
  <si>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</si>
  <si>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</si>
  <si>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</si>
  <si>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</si>
  <si>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</si>
  <si>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</si>
  <si>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</si>
  <si>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</si>
  <si>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</si>
  <si>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</si>
  <si>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</si>
  <si>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</si>
  <si>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</si>
  <si>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</si>
  <si>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</si>
  <si>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</si>
  <si>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</si>
  <si>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</si>
  <si>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</si>
  <si>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</si>
  <si>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</si>
  <si>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</si>
  <si>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</si>
  <si>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</si>
  <si>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</si>
  <si>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</si>
  <si>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</si>
  <si>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</si>
  <si>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</si>
  <si>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</si>
  <si>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</si>
  <si>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</si>
  <si>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</si>
  <si>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</si>
  <si>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</si>
  <si>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</si>
  <si>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</si>
  <si>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</si>
  <si>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</si>
  <si>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</si>
  <si>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</si>
  <si>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</si>
  <si>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</si>
  <si>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</si>
  <si>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</si>
  <si>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</si>
  <si>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</si>
  <si>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</si>
  <si>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</si>
  <si>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</si>
  <si>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</si>
  <si>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</si>
  <si>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</si>
  <si>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</si>
  <si>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</si>
  <si>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</si>
  <si>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</si>
  <si>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</si>
  <si>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</si>
  <si>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</si>
  <si>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</si>
  <si>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</si>
  <si>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</si>
  <si>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</si>
  <si>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</si>
  <si>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</si>
  <si>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</si>
  <si>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</si>
  <si>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</si>
  <si>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</si>
  <si>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</si>
  <si>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</si>
  <si>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</si>
  <si>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</si>
  <si>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</si>
  <si>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</si>
  <si>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</si>
  <si>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</si>
  <si>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</si>
  <si>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</si>
  <si>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</si>
  <si>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</si>
  <si>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</si>
  <si>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</si>
  <si>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2000PASS</t>
  </si>
  <si>
    <t>tt0181875</t>
  </si>
  <si>
    <t>Almost Famous</t>
  </si>
  <si>
    <t>tt0144084</t>
  </si>
  <si>
    <t>American Psycho</t>
  </si>
  <si>
    <t>2000FAIL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</si>
  <si>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</si>
  <si>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</si>
  <si>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</si>
  <si>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</si>
  <si>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</si>
  <si>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</si>
  <si>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</si>
  <si>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</si>
  <si>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</si>
  <si>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</si>
  <si>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</si>
  <si>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</si>
  <si>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</si>
  <si>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</si>
  <si>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</si>
  <si>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</si>
  <si>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</si>
  <si>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</si>
  <si>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</si>
  <si>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</si>
  <si>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</si>
  <si>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</si>
  <si>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</si>
  <si>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</si>
  <si>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</si>
  <si>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</si>
  <si>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</si>
  <si>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</si>
  <si>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</si>
  <si>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</si>
  <si>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</si>
  <si>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</si>
  <si>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</si>
  <si>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</si>
  <si>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</si>
  <si>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</si>
  <si>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</si>
  <si>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</si>
  <si>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</si>
  <si>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</si>
  <si>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</si>
  <si>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</si>
  <si>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</si>
  <si>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</si>
  <si>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</si>
  <si>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</si>
  <si>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</si>
  <si>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</si>
  <si>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</si>
  <si>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</si>
  <si>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</si>
  <si>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</si>
  <si>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</si>
  <si>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</si>
  <si>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</si>
  <si>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</si>
  <si>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</si>
  <si>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</si>
  <si>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</si>
  <si>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</si>
  <si>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</si>
  <si>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</si>
  <si>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</si>
  <si>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</si>
  <si>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</si>
  <si>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</si>
  <si>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</si>
  <si>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</si>
  <si>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</si>
  <si>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</si>
  <si>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</si>
  <si>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</si>
  <si>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</si>
  <si>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</si>
  <si>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</si>
  <si>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</si>
  <si>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</si>
  <si>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</si>
  <si>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</si>
  <si>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</si>
  <si>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</si>
  <si>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</si>
  <si>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</si>
  <si>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</si>
  <si>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</si>
  <si>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</si>
  <si>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</si>
  <si>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</si>
  <si>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</si>
  <si>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</si>
  <si>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</si>
  <si>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</si>
  <si>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</si>
  <si>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</si>
  <si>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</si>
  <si>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</si>
  <si>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</si>
  <si>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</si>
  <si>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</si>
  <si>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</si>
  <si>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</si>
  <si>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</si>
  <si>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</si>
  <si>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</si>
  <si>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</si>
  <si>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</si>
  <si>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</si>
  <si>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</si>
  <si>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</si>
  <si>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</si>
  <si>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</si>
  <si>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</si>
  <si>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</si>
  <si>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</si>
  <si>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</si>
  <si>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</si>
  <si>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</si>
  <si>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1999PASS</t>
  </si>
  <si>
    <t>tt0134273</t>
  </si>
  <si>
    <t>8MM</t>
  </si>
  <si>
    <t>1999FAIL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</si>
  <si>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</si>
  <si>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</si>
  <si>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</si>
  <si>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</si>
  <si>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</si>
  <si>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</si>
  <si>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</si>
  <si>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</si>
  <si>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</si>
  <si>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</si>
  <si>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</si>
  <si>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</si>
  <si>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</si>
  <si>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</si>
  <si>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</si>
  <si>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</si>
  <si>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</si>
  <si>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</si>
  <si>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</si>
  <si>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tt0179116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</si>
  <si>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</si>
  <si>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</si>
  <si>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</si>
  <si>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</si>
  <si>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</si>
  <si>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</si>
  <si>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</si>
  <si>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</si>
  <si>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</si>
  <si>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</si>
  <si>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</si>
  <si>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</si>
  <si>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</si>
  <si>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</si>
  <si>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</si>
  <si>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</si>
  <si>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</si>
  <si>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</si>
  <si>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</si>
  <si>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</si>
  <si>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</si>
  <si>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</si>
  <si>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</si>
  <si>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</si>
  <si>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</si>
  <si>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</si>
  <si>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</si>
  <si>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</si>
  <si>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</si>
  <si>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</si>
  <si>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</si>
  <si>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</si>
  <si>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</si>
  <si>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</si>
  <si>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</si>
  <si>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</si>
  <si>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</si>
  <si>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</si>
  <si>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</si>
  <si>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</si>
  <si>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</si>
  <si>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</si>
  <si>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</si>
  <si>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</si>
  <si>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</si>
  <si>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</si>
  <si>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</si>
  <si>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</si>
  <si>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</si>
  <si>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</si>
  <si>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</si>
  <si>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</si>
  <si>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</si>
  <si>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</si>
  <si>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</si>
  <si>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</si>
  <si>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</si>
  <si>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</si>
  <si>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</si>
  <si>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</si>
  <si>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</si>
  <si>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</si>
  <si>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</si>
  <si>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</si>
  <si>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</si>
  <si>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</si>
  <si>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</si>
  <si>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</si>
  <si>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</si>
  <si>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</si>
  <si>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</si>
  <si>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</si>
  <si>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</si>
  <si>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</si>
  <si>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</si>
  <si>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</si>
  <si>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</si>
  <si>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</si>
  <si>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</si>
  <si>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</si>
  <si>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</si>
  <si>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</si>
  <si>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</si>
  <si>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</si>
  <si>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</si>
  <si>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</si>
  <si>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1998FAIL</t>
  </si>
  <si>
    <t>tt0120623</t>
  </si>
  <si>
    <t>1998PASS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</si>
  <si>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</si>
  <si>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</si>
  <si>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</si>
  <si>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</si>
  <si>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</si>
  <si>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</si>
  <si>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</si>
  <si>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</si>
  <si>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</si>
  <si>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</si>
  <si>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</si>
  <si>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</si>
  <si>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</si>
  <si>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</si>
  <si>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</si>
  <si>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</si>
  <si>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</si>
  <si>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</si>
  <si>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</si>
  <si>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</si>
  <si>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</si>
  <si>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</si>
  <si>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</si>
  <si>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</si>
  <si>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</si>
  <si>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</si>
  <si>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</si>
  <si>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</si>
  <si>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</si>
  <si>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</si>
  <si>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</si>
  <si>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</si>
  <si>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</si>
  <si>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</si>
  <si>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</si>
  <si>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</si>
  <si>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</si>
  <si>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</si>
  <si>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</si>
  <si>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</si>
  <si>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</si>
  <si>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</si>
  <si>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</si>
  <si>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</si>
  <si>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</si>
  <si>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</si>
  <si>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</si>
  <si>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</si>
  <si>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</si>
  <si>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</si>
  <si>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</si>
  <si>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</si>
  <si>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</si>
  <si>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</si>
  <si>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</si>
  <si>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</si>
  <si>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</si>
  <si>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</si>
  <si>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</si>
  <si>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</si>
  <si>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</si>
  <si>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</si>
  <si>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</si>
  <si>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</si>
  <si>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</si>
  <si>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</si>
  <si>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</si>
  <si>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</si>
  <si>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</si>
  <si>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</si>
  <si>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</si>
  <si>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</si>
  <si>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</si>
  <si>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</si>
  <si>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</si>
  <si>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</si>
  <si>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</si>
  <si>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</si>
  <si>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</si>
  <si>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</si>
  <si>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</si>
  <si>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</si>
  <si>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</si>
  <si>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</si>
  <si>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</si>
  <si>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</si>
  <si>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</si>
  <si>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</si>
  <si>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</si>
  <si>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</si>
  <si>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</si>
  <si>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</si>
  <si>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</si>
  <si>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</si>
  <si>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</si>
  <si>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</si>
  <si>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</si>
  <si>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</si>
  <si>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</si>
  <si>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</si>
  <si>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</si>
  <si>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</si>
  <si>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</si>
  <si>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</si>
  <si>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</si>
  <si>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</si>
  <si>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</si>
  <si>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tt0146336</t>
  </si>
  <si>
    <t>Urban Legend</t>
  </si>
  <si>
    <t>tt0120877</t>
  </si>
  <si>
    <t>tt0120879</t>
  </si>
  <si>
    <t>Velvet Goldmine</t>
  </si>
  <si>
    <t>tt0120890</t>
  </si>
  <si>
    <t>Wild Things</t>
  </si>
  <si>
    <t>tt0128853</t>
  </si>
  <si>
    <t>tt0120133</t>
  </si>
  <si>
    <t>A Simple Wish</t>
  </si>
  <si>
    <t>1997PASS</t>
  </si>
  <si>
    <t>tt0118570</t>
  </si>
  <si>
    <t>Air Bud</t>
  </si>
  <si>
    <t>1997FAIL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</si>
  <si>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</si>
  <si>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</si>
  <si>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</si>
  <si>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</si>
  <si>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</si>
  <si>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</si>
  <si>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</si>
  <si>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</si>
  <si>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</si>
  <si>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</si>
  <si>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</si>
  <si>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tt0118749</t>
  </si>
  <si>
    <t>Boogie Nights</t>
  </si>
  <si>
    <t>tt0118829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</si>
  <si>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</si>
  <si>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</si>
  <si>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</si>
  <si>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</si>
  <si>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</si>
  <si>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</si>
  <si>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</si>
  <si>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</si>
  <si>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</si>
  <si>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</si>
  <si>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</si>
  <si>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</si>
  <si>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</si>
  <si>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</si>
  <si>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</si>
  <si>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</si>
  <si>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</si>
  <si>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</si>
  <si>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</si>
  <si>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</si>
  <si>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</si>
  <si>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</si>
  <si>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</si>
  <si>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</si>
  <si>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</si>
  <si>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</si>
  <si>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</si>
  <si>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</si>
  <si>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</si>
  <si>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</si>
  <si>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</si>
  <si>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</si>
  <si>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</si>
  <si>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</si>
  <si>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</si>
  <si>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</si>
  <si>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</si>
  <si>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</si>
  <si>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</si>
  <si>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</si>
  <si>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</si>
  <si>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</si>
  <si>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</si>
  <si>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</si>
  <si>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</si>
  <si>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</si>
  <si>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</si>
  <si>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</si>
  <si>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</si>
  <si>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</si>
  <si>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</si>
  <si>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</si>
  <si>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tt0124819</t>
  </si>
  <si>
    <t>Orgazmo</t>
  </si>
  <si>
    <t>tt0120082</t>
  </si>
  <si>
    <t>Scream 2</t>
  </si>
  <si>
    <t>tt0120094</t>
  </si>
  <si>
    <t>Selena</t>
  </si>
  <si>
    <t>tt0120152</t>
  </si>
  <si>
    <t>tt0120177</t>
  </si>
  <si>
    <t>Spawn</t>
  </si>
  <si>
    <t>tt0120201</t>
  </si>
  <si>
    <t>Starship Troopers</t>
  </si>
  <si>
    <t>tt0118971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</si>
  <si>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</si>
  <si>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</si>
  <si>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</si>
  <si>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</si>
  <si>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</si>
  <si>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</si>
  <si>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</si>
  <si>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</si>
  <si>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</si>
  <si>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</si>
  <si>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</si>
  <si>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</si>
  <si>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</si>
  <si>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</si>
  <si>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</si>
  <si>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</si>
  <si>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1996FAIL</t>
  </si>
  <si>
    <t>tt0115736</t>
  </si>
  <si>
    <t>Bound</t>
  </si>
  <si>
    <t>1996PASS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</si>
  <si>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</si>
  <si>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</si>
  <si>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</si>
  <si>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</si>
  <si>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</si>
  <si>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</si>
  <si>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</si>
  <si>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</si>
  <si>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</si>
  <si>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</si>
  <si>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</si>
  <si>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</si>
  <si>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</si>
  <si>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</si>
  <si>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</si>
  <si>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</si>
  <si>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</si>
  <si>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</si>
  <si>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</si>
  <si>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</si>
  <si>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</si>
  <si>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</si>
  <si>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</si>
  <si>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</si>
  <si>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</si>
  <si>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</si>
  <si>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</si>
  <si>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</si>
  <si>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</si>
  <si>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</si>
  <si>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</si>
  <si>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</si>
  <si>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</si>
  <si>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</si>
  <si>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</si>
  <si>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</si>
  <si>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</si>
  <si>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</si>
  <si>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</si>
  <si>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</si>
  <si>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</si>
  <si>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</si>
  <si>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</si>
  <si>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</si>
  <si>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</si>
  <si>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</si>
  <si>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</si>
  <si>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</si>
  <si>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</si>
  <si>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</si>
  <si>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</si>
  <si>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</si>
  <si>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</si>
  <si>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</si>
  <si>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</si>
  <si>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</si>
  <si>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</si>
  <si>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</si>
  <si>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</si>
  <si>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</si>
  <si>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</si>
  <si>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</si>
  <si>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</si>
  <si>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</si>
  <si>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</si>
  <si>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</si>
  <si>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</si>
  <si>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</si>
  <si>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</si>
  <si>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</si>
  <si>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</si>
  <si>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</si>
  <si>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</si>
  <si>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</si>
  <si>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</si>
  <si>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</si>
  <si>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</si>
  <si>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</si>
  <si>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tt0112384</t>
  </si>
  <si>
    <t>Apollo 13</t>
  </si>
  <si>
    <t>1995PASS</t>
  </si>
  <si>
    <t>tt0112401</t>
  </si>
  <si>
    <t>Assassins</t>
  </si>
  <si>
    <t>1995FAIL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</si>
  <si>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</si>
  <si>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</si>
  <si>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</si>
  <si>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</si>
  <si>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</si>
  <si>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</si>
  <si>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</si>
  <si>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</si>
  <si>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</si>
  <si>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</si>
  <si>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</si>
  <si>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</si>
  <si>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</si>
  <si>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</si>
  <si>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</si>
  <si>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</si>
  <si>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</si>
  <si>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</si>
  <si>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</si>
  <si>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</si>
  <si>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</si>
  <si>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</si>
  <si>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</si>
  <si>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</si>
  <si>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</si>
  <si>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</si>
  <si>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</si>
  <si>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</si>
  <si>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</si>
  <si>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</si>
  <si>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</si>
  <si>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</si>
  <si>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</si>
  <si>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</si>
  <si>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</si>
  <si>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</si>
  <si>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</si>
  <si>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</si>
  <si>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</si>
  <si>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</si>
  <si>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</si>
  <si>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</si>
  <si>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</si>
  <si>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</si>
  <si>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</si>
  <si>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</si>
  <si>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</si>
  <si>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</si>
  <si>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</si>
  <si>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</si>
  <si>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</si>
  <si>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</si>
  <si>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</si>
  <si>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</si>
  <si>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</si>
  <si>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</si>
  <si>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</si>
  <si>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</si>
  <si>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</si>
  <si>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</si>
  <si>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</si>
  <si>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</si>
  <si>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</si>
  <si>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</si>
  <si>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</si>
  <si>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</si>
  <si>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</si>
  <si>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</si>
  <si>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1994FAIL</t>
  </si>
  <si>
    <t>tt0109254</t>
  </si>
  <si>
    <t>Beverly Hills Cop III</t>
  </si>
  <si>
    <t>tt0109445</t>
  </si>
  <si>
    <t>Clerks.</t>
  </si>
  <si>
    <t>tt0109504</t>
  </si>
  <si>
    <t>Crooklyn</t>
  </si>
  <si>
    <t>1994PASS</t>
  </si>
  <si>
    <t>tt0109686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</si>
  <si>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</si>
  <si>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</si>
  <si>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</si>
  <si>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</si>
  <si>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</si>
  <si>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</si>
  <si>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</si>
  <si>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</si>
  <si>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</si>
  <si>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</si>
  <si>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</si>
  <si>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</si>
  <si>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</si>
  <si>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</si>
  <si>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</si>
  <si>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</si>
  <si>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</si>
  <si>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</si>
  <si>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</si>
  <si>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</si>
  <si>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</si>
  <si>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</si>
  <si>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</si>
  <si>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</si>
  <si>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</si>
  <si>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</si>
  <si>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</si>
  <si>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</si>
  <si>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</si>
  <si>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</si>
  <si>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</si>
  <si>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</si>
  <si>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</si>
  <si>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</si>
  <si>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</si>
  <si>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</si>
  <si>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</si>
  <si>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</si>
  <si>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</si>
  <si>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</si>
  <si>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</si>
  <si>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</si>
  <si>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</si>
  <si>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1993FAIL</t>
  </si>
  <si>
    <t>tt0106611</t>
  </si>
  <si>
    <t>Cool Runnings</t>
  </si>
  <si>
    <t>tt0106677</t>
  </si>
  <si>
    <t>Dazed and Confused</t>
  </si>
  <si>
    <t>1993PASS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</si>
  <si>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</si>
  <si>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</si>
  <si>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</si>
  <si>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</si>
  <si>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</si>
  <si>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</si>
  <si>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</si>
  <si>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</si>
  <si>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</si>
  <si>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</si>
  <si>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</si>
  <si>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</si>
  <si>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</si>
  <si>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</si>
  <si>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</si>
  <si>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</si>
  <si>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</si>
  <si>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</si>
  <si>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</si>
  <si>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</si>
  <si>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</si>
  <si>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</si>
  <si>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</si>
  <si>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</si>
  <si>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</si>
  <si>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</si>
  <si>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</si>
  <si>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1992FAIL</t>
  </si>
  <si>
    <t>tt0104694</t>
  </si>
  <si>
    <t>A League of Their Own</t>
  </si>
  <si>
    <t>1992PASS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</si>
  <si>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</si>
  <si>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</si>
  <si>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</si>
  <si>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</si>
  <si>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</si>
  <si>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</si>
  <si>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</si>
  <si>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</si>
  <si>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</si>
  <si>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</si>
  <si>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</si>
  <si>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</si>
  <si>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</si>
  <si>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</si>
  <si>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</si>
  <si>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</si>
  <si>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</si>
  <si>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</si>
  <si>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</si>
  <si>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</si>
  <si>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</si>
  <si>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</si>
  <si>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</si>
  <si>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</si>
  <si>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</si>
  <si>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</si>
  <si>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</si>
  <si>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</si>
  <si>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</si>
  <si>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</si>
  <si>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</si>
  <si>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</si>
  <si>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</si>
  <si>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</si>
  <si>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</si>
  <si>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tt0101414</t>
  </si>
  <si>
    <t>Beauty and the Beast</t>
  </si>
  <si>
    <t>1991PASS</t>
  </si>
  <si>
    <t>tt0101452</t>
  </si>
  <si>
    <t>1991FAIL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</si>
  <si>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</si>
  <si>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</si>
  <si>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</si>
  <si>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</si>
  <si>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</si>
  <si>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</si>
  <si>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</si>
  <si>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</si>
  <si>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</si>
  <si>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</si>
  <si>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</si>
  <si>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</si>
  <si>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</si>
  <si>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</si>
  <si>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</si>
  <si>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</si>
  <si>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</si>
  <si>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</si>
  <si>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</si>
  <si>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</si>
  <si>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</si>
  <si>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</si>
  <si>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</si>
  <si>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</si>
  <si>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1990FAIL</t>
  </si>
  <si>
    <t>tt0099253</t>
  </si>
  <si>
    <t>1990PASS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</si>
  <si>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</si>
  <si>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</si>
  <si>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</si>
  <si>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</si>
  <si>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</si>
  <si>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</si>
  <si>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</si>
  <si>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</si>
  <si>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</si>
  <si>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</si>
  <si>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</si>
  <si>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</si>
  <si>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</si>
  <si>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</si>
  <si>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</si>
  <si>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</si>
  <si>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</si>
  <si>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</si>
  <si>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</si>
  <si>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</si>
  <si>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</si>
  <si>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</si>
  <si>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</si>
  <si>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</si>
  <si>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</si>
  <si>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</si>
  <si>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</si>
  <si>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1989PASS</t>
  </si>
  <si>
    <t>tt0096895</t>
  </si>
  <si>
    <t>Batman</t>
  </si>
  <si>
    <t>1989FAIL</t>
  </si>
  <si>
    <t>tt0096928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</si>
  <si>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</si>
  <si>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</si>
  <si>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</si>
  <si>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</si>
  <si>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</si>
  <si>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</si>
  <si>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</si>
  <si>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</si>
  <si>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</si>
  <si>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</si>
  <si>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</si>
  <si>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</si>
  <si>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</si>
  <si>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</si>
  <si>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</si>
  <si>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</si>
  <si>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</si>
  <si>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</si>
  <si>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</si>
  <si>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</si>
  <si>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</si>
  <si>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</si>
  <si>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</si>
  <si>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</si>
  <si>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1988FAIL</t>
  </si>
  <si>
    <t>tt0094625</t>
  </si>
  <si>
    <t>Akira</t>
  </si>
  <si>
    <t>tt0094721</t>
  </si>
  <si>
    <t>Beetle Juice</t>
  </si>
  <si>
    <t>1988PASS</t>
  </si>
  <si>
    <t>tt0092675</t>
  </si>
  <si>
    <t>Bloodsport</t>
  </si>
  <si>
    <t>tt0094862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</si>
  <si>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</si>
  <si>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</si>
  <si>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</si>
  <si>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</si>
  <si>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</si>
  <si>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</si>
  <si>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</si>
  <si>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</si>
  <si>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</si>
  <si>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</si>
  <si>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</si>
  <si>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</si>
  <si>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</si>
  <si>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</si>
  <si>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</si>
  <si>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</si>
  <si>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</si>
  <si>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</si>
  <si>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</si>
  <si>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</si>
  <si>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</si>
  <si>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</si>
  <si>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</si>
  <si>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</si>
  <si>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</si>
  <si>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</si>
  <si>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</si>
  <si>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</si>
  <si>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</si>
  <si>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</si>
  <si>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1987FAIL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</si>
  <si>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</si>
  <si>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</si>
  <si>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</si>
  <si>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</si>
  <si>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</si>
  <si>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</si>
  <si>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</si>
  <si>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</si>
  <si>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1987PASS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</si>
  <si>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</si>
  <si>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</si>
  <si>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</si>
  <si>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</si>
  <si>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</si>
  <si>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</si>
  <si>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</si>
  <si>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</si>
  <si>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</si>
  <si>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</si>
  <si>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</si>
  <si>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</si>
  <si>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</si>
  <si>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</si>
  <si>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</si>
  <si>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</si>
  <si>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</si>
  <si>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</si>
  <si>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</si>
  <si>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</si>
  <si>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1986PASS</t>
  </si>
  <si>
    <t>tt0090555</t>
  </si>
  <si>
    <t>Crocodile Dundee</t>
  </si>
  <si>
    <t>1986FAIL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</si>
  <si>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</si>
  <si>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</si>
  <si>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</si>
  <si>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</si>
  <si>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</si>
  <si>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</si>
  <si>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</si>
  <si>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</si>
  <si>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</si>
  <si>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</si>
  <si>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</si>
  <si>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</si>
  <si>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</si>
  <si>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</si>
  <si>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</si>
  <si>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</si>
  <si>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</si>
  <si>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</si>
  <si>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1985FAIL</t>
  </si>
  <si>
    <t>tt0088846</t>
  </si>
  <si>
    <t>Brazil</t>
  </si>
  <si>
    <t>1985PASS</t>
  </si>
  <si>
    <t>tt0088944</t>
  </si>
  <si>
    <t>Commando</t>
  </si>
  <si>
    <t>tt0088993</t>
  </si>
  <si>
    <t>tt0089457</t>
  </si>
  <si>
    <t>Ladyhawke</t>
  </si>
  <si>
    <t>tt0089469</t>
  </si>
  <si>
    <t>Legend</t>
  </si>
  <si>
    <t>tt0091578</t>
  </si>
  <si>
    <t>My Beautiful Laundrette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</si>
  <si>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</si>
  <si>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</si>
  <si>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</si>
  <si>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</si>
  <si>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</si>
  <si>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</si>
  <si>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</si>
  <si>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</si>
  <si>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1984FAIL</t>
  </si>
  <si>
    <t>tt0086879</t>
  </si>
  <si>
    <t>Amadeus</t>
  </si>
  <si>
    <t>1984PASS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</si>
  <si>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</si>
  <si>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</si>
  <si>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</si>
  <si>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</si>
  <si>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</si>
  <si>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</si>
  <si>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</si>
  <si>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</si>
  <si>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</si>
  <si>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</si>
  <si>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</si>
  <si>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</si>
  <si>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</si>
  <si>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</si>
  <si>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</si>
  <si>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</si>
  <si>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</si>
  <si>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</si>
  <si>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</si>
  <si>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</si>
  <si>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</si>
  <si>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</si>
  <si>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</si>
  <si>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</si>
  <si>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</si>
  <si>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</si>
  <si>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</si>
  <si>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</si>
  <si>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1983PASS</t>
  </si>
  <si>
    <t>tt0086190</t>
  </si>
  <si>
    <t>Star Wars: Episode VI - Return of the Jedi</t>
  </si>
  <si>
    <t>1983FAIL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</si>
  <si>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</si>
  <si>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</si>
  <si>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</si>
  <si>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</si>
  <si>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</si>
  <si>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</si>
  <si>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</si>
  <si>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</si>
  <si>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1982FAIL</t>
  </si>
  <si>
    <t>tt0083722</t>
  </si>
  <si>
    <t>Cat People</t>
  </si>
  <si>
    <t>1982PASS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</si>
  <si>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</si>
  <si>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</si>
  <si>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</si>
  <si>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</si>
  <si>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</si>
  <si>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</si>
  <si>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</si>
  <si>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</si>
  <si>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</si>
  <si>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</si>
  <si>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</si>
  <si>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</si>
  <si>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</si>
  <si>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</si>
  <si>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</si>
  <si>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</si>
  <si>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</si>
  <si>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</si>
  <si>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</si>
  <si>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</si>
  <si>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</si>
  <si>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</si>
  <si>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</si>
  <si>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</si>
  <si>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1981FAIL</t>
  </si>
  <si>
    <t>tt0082340</t>
  </si>
  <si>
    <t>Escape from New York</t>
  </si>
  <si>
    <t>tt0082418</t>
  </si>
  <si>
    <t>Friday the 13th Part 2</t>
  </si>
  <si>
    <t>tt0082495</t>
  </si>
  <si>
    <t>Halloween II</t>
  </si>
  <si>
    <t>1981PASS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</si>
  <si>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</si>
  <si>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</si>
  <si>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</si>
  <si>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</si>
  <si>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</si>
  <si>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</si>
  <si>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</si>
  <si>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</si>
  <si>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</si>
  <si>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</si>
  <si>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</si>
  <si>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</si>
  <si>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1980FAIL</t>
  </si>
  <si>
    <t>tt0080492</t>
  </si>
  <si>
    <t>1980PASS</t>
  </si>
  <si>
    <t>tt0080716</t>
  </si>
  <si>
    <t>Fame</t>
  </si>
  <si>
    <t>tt0080745</t>
  </si>
  <si>
    <t>Flash Gordon</t>
  </si>
  <si>
    <t>tt0080761</t>
  </si>
  <si>
    <t>tt0080855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</si>
  <si>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</si>
  <si>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</si>
  <si>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</si>
  <si>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</si>
  <si>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</si>
  <si>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</si>
  <si>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</si>
  <si>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</si>
  <si>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</si>
  <si>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</si>
  <si>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</si>
  <si>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</si>
  <si>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</si>
  <si>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</si>
  <si>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</si>
  <si>
    <t>tt0078748</t>
  </si>
  <si>
    <t>Alien</t>
  </si>
  <si>
    <t>1979PASS</t>
  </si>
  <si>
    <t>tt0078788</t>
  </si>
  <si>
    <t>Apocalypse Now</t>
  </si>
  <si>
    <t>1979FAIL</t>
  </si>
  <si>
    <t>tt0079574</t>
  </si>
  <si>
    <t>Moonraker</t>
  </si>
  <si>
    <t>tt0079945</t>
  </si>
  <si>
    <t>Star Trek: The Motion Picture</t>
  </si>
  <si>
    <t>tt0078767</t>
  </si>
  <si>
    <t>tt0077975</t>
  </si>
  <si>
    <t>Animal House</t>
  </si>
  <si>
    <t>1978FAIL</t>
  </si>
  <si>
    <t>tt0077402</t>
  </si>
  <si>
    <t>tt0077405</t>
  </si>
  <si>
    <t>Days of Heaven</t>
  </si>
  <si>
    <t>1978PASS</t>
  </si>
  <si>
    <t>tt0077631</t>
  </si>
  <si>
    <t>Grease</t>
  </si>
  <si>
    <t>tt0077651</t>
  </si>
  <si>
    <t>tt0077713</t>
  </si>
  <si>
    <t>I Spit on Your Grave</t>
  </si>
  <si>
    <t>tt0078346</t>
  </si>
  <si>
    <t>Superman</t>
  </si>
  <si>
    <t>tt0077416</t>
  </si>
  <si>
    <t>The Deer Hunter</t>
  </si>
  <si>
    <t>tt0075784</t>
  </si>
  <si>
    <t>A Bridge Too Far</t>
  </si>
  <si>
    <t>1977FAIL</t>
  </si>
  <si>
    <t>tt0075686</t>
  </si>
  <si>
    <t>Annie Hall</t>
  </si>
  <si>
    <t>1977PASS</t>
  </si>
  <si>
    <t>tt0075860</t>
  </si>
  <si>
    <t>Close Encounters of the Third Kind</t>
  </si>
  <si>
    <t>tt0074486</t>
  </si>
  <si>
    <t>Eraserhead</t>
  </si>
  <si>
    <t>tt0076141</t>
  </si>
  <si>
    <t>High Anxiety</t>
  </si>
  <si>
    <t>tt0076245</t>
  </si>
  <si>
    <t>Julia</t>
  </si>
  <si>
    <t>tt0076759</t>
  </si>
  <si>
    <t>Star Wars</t>
  </si>
  <si>
    <t>tt0074156</t>
  </si>
  <si>
    <t>1976FAIL</t>
  </si>
  <si>
    <t>tt0074512</t>
  </si>
  <si>
    <t>Family Plot</t>
  </si>
  <si>
    <t>1976PASS</t>
  </si>
  <si>
    <t>tt0074812</t>
  </si>
  <si>
    <t>tt0074958</t>
  </si>
  <si>
    <t>Network</t>
  </si>
  <si>
    <t>tt0075148</t>
  </si>
  <si>
    <t>Rocky</t>
  </si>
  <si>
    <t>tt0075222</t>
  </si>
  <si>
    <t>Silent Movie</t>
  </si>
  <si>
    <t>tt0075249</t>
  </si>
  <si>
    <t>tt0075314</t>
  </si>
  <si>
    <t>Taxi Driver</t>
  </si>
  <si>
    <t>tt0072684</t>
  </si>
  <si>
    <t>Barry Lyndon</t>
  </si>
  <si>
    <t>1975FAIL</t>
  </si>
  <si>
    <t>tt0073195</t>
  </si>
  <si>
    <t>Jaws</t>
  </si>
  <si>
    <t>tt0071853</t>
  </si>
  <si>
    <t>Monty Python and the Holy Grail</t>
  </si>
  <si>
    <t>tt0073486</t>
  </si>
  <si>
    <t>tt0073629</t>
  </si>
  <si>
    <t>The Rocky Horror Picture Show</t>
  </si>
  <si>
    <t>tt0071222</t>
  </si>
  <si>
    <t>1974PASS</t>
  </si>
  <si>
    <t>tt0071230</t>
  </si>
  <si>
    <t>Blazing Saddles</t>
  </si>
  <si>
    <t>1974FAIL</t>
  </si>
  <si>
    <t>tt0071360</t>
  </si>
  <si>
    <t>The Conversation</t>
  </si>
  <si>
    <t>tt0071562</t>
  </si>
  <si>
    <t>The Godfather: Part II</t>
  </si>
  <si>
    <t>tt0072271</t>
  </si>
  <si>
    <t>The Texas Chain Saw Massacre</t>
  </si>
  <si>
    <t>tt0072308</t>
  </si>
  <si>
    <t>The Towering Inferno</t>
  </si>
  <si>
    <t>tt0072431</t>
  </si>
  <si>
    <t>Young Frankenstein</t>
  </si>
  <si>
    <t>tt0069704</t>
  </si>
  <si>
    <t>American Graffiti</t>
  </si>
  <si>
    <t>1973FAIL</t>
  </si>
  <si>
    <t>tt0068699</t>
  </si>
  <si>
    <t>High Plains Drifter</t>
  </si>
  <si>
    <t>tt0070707</t>
  </si>
  <si>
    <t>Sleeper</t>
  </si>
  <si>
    <t>tt0070047</t>
  </si>
  <si>
    <t>The Exorcist</t>
  </si>
  <si>
    <t>1973PASS</t>
  </si>
  <si>
    <t>tt0070735</t>
  </si>
  <si>
    <t>The Sting</t>
  </si>
  <si>
    <t>tt0068156</t>
  </si>
  <si>
    <t>1972FAIL</t>
  </si>
  <si>
    <t>tt0069089</t>
  </si>
  <si>
    <t>Pink Flamingos</t>
  </si>
  <si>
    <t>1972PASS</t>
  </si>
  <si>
    <t>tt0068646</t>
  </si>
  <si>
    <t>The Godfather</t>
  </si>
  <si>
    <t>tt0067065</t>
  </si>
  <si>
    <t>Escape from the Planet of the Apes</t>
  </si>
  <si>
    <t>1971FAIL</t>
  </si>
  <si>
    <t>tt0067741</t>
  </si>
  <si>
    <t>Shaft</t>
  </si>
  <si>
    <t>tt0067800</t>
  </si>
  <si>
    <t>tt0067116</t>
  </si>
  <si>
    <t>The French Connection</t>
  </si>
  <si>
    <t>tt0067992</t>
  </si>
  <si>
    <t>tt0065466</t>
  </si>
  <si>
    <t>Beyond the Valley of the Dolls</t>
  </si>
  <si>
    <t>1970PASS</t>
  </si>
  <si>
    <t>disagree</t>
  </si>
  <si>
    <t>Bechdel</t>
  </si>
  <si>
    <t>Meek's Cutoff</t>
  </si>
  <si>
    <t>Your Sister's Sister</t>
  </si>
  <si>
    <t>Smilla's Sense of Snow</t>
  </si>
  <si>
    <t>Buffalo '66</t>
  </si>
  <si>
    <t>But I'm a Cheerleader</t>
  </si>
  <si>
    <t>When the Cat's Away</t>
  </si>
  <si>
    <t>Cats Don't Dance</t>
  </si>
  <si>
    <t>Won't Back Down</t>
  </si>
  <si>
    <t>Paris je t'aime</t>
  </si>
  <si>
    <t>Can't Stop the Music</t>
  </si>
  <si>
    <t>It's Kind of a Funny Story</t>
  </si>
  <si>
    <t>Barney's Version</t>
  </si>
  <si>
    <t>Heaven's Gate</t>
  </si>
  <si>
    <t>Everybody's Fine</t>
  </si>
  <si>
    <t>Winter's Bone</t>
  </si>
  <si>
    <t>Eve's Bayou</t>
  </si>
  <si>
    <t>The Devil's Rejects</t>
  </si>
  <si>
    <t>St. Trinian's</t>
  </si>
  <si>
    <t>Vampires (John Carpenter's)</t>
  </si>
  <si>
    <t>Boys Don't Cry</t>
  </si>
  <si>
    <t>What's Your Number</t>
  </si>
  <si>
    <t>Don't Be Afraid of the Dark</t>
  </si>
  <si>
    <t>Jennifer's Body</t>
  </si>
  <si>
    <t>Nick and Norah's Infinite Playlist</t>
  </si>
  <si>
    <t>Brooklyn's Finest</t>
  </si>
  <si>
    <t>The World's End</t>
  </si>
  <si>
    <t>That's My Boy</t>
  </si>
  <si>
    <t>Child's Play 2</t>
  </si>
  <si>
    <t>She's the Man</t>
  </si>
  <si>
    <t>Smokin' Aces</t>
  </si>
  <si>
    <t>What to Expect When You're Expecting</t>
  </si>
  <si>
    <t>Child's Play</t>
  </si>
  <si>
    <t>Ender's Game</t>
  </si>
  <si>
    <t>Dude, Where's My Car</t>
  </si>
  <si>
    <t>Nim's Island</t>
  </si>
  <si>
    <t>Logan's Run</t>
  </si>
  <si>
    <t>My Sister's Keeper</t>
  </si>
  <si>
    <t>The Time Traveler's Wife</t>
  </si>
  <si>
    <t>The Hitchhiker's Guide to the Galaxy</t>
  </si>
  <si>
    <t>A Knight's Tale</t>
  </si>
  <si>
    <t>Charlie Wilson's War</t>
  </si>
  <si>
    <t>Don't Say A Word</t>
  </si>
  <si>
    <t>New Year's Eve</t>
  </si>
  <si>
    <t>Lee Daniels' The Butler</t>
  </si>
  <si>
    <t>He's Just Not That Into You</t>
  </si>
  <si>
    <t>Mr. Popper's Penguins</t>
  </si>
  <si>
    <t>The Devil's Advocate</t>
  </si>
  <si>
    <t>The Emperor's New Groove</t>
  </si>
  <si>
    <t>The Sorcerer's Apprentice</t>
  </si>
  <si>
    <t>Valentine's Day</t>
  </si>
  <si>
    <t>It's Complicated</t>
  </si>
  <si>
    <t>Lemony Snicket's A Series of Unfortunate Events</t>
  </si>
  <si>
    <t>Porky's</t>
  </si>
  <si>
    <t>We're the Millers</t>
  </si>
  <si>
    <t>Charlie's Angels: Full Throttle</t>
  </si>
  <si>
    <t>Wayne's World</t>
  </si>
  <si>
    <t>Something's Gotta Give</t>
  </si>
  <si>
    <t>Charlie's Angels</t>
  </si>
  <si>
    <t>You've Got Mail</t>
  </si>
  <si>
    <t>Bridget Jones's Diary</t>
  </si>
  <si>
    <t>My Best Friend's Wedding</t>
  </si>
  <si>
    <t>The King's Speech</t>
  </si>
  <si>
    <t>One Flew Over the Cuckoo's Nest</t>
  </si>
  <si>
    <t>There's Something About Mary</t>
  </si>
  <si>
    <t>Schindler's List</t>
  </si>
  <si>
    <t>A Bug's Life</t>
  </si>
  <si>
    <t>Ocean's Eleven</t>
  </si>
  <si>
    <t>Madagascar 3: Europe's Most Wanted</t>
  </si>
  <si>
    <t>Pirates of the Caribbean: At World's End</t>
  </si>
  <si>
    <t>Pirates of the Caribbean: Dead Man's Chest</t>
  </si>
  <si>
    <t>Harry Potter and the Sorcerer's Stone</t>
  </si>
  <si>
    <t>Perrier's Bounty</t>
  </si>
  <si>
    <t>Secrets &amp; Lies</t>
  </si>
  <si>
    <t>Willy Wonka &amp; the Chocolate Factory</t>
  </si>
  <si>
    <t>Hustle &amp; Flow</t>
  </si>
  <si>
    <t>Love &amp; Basketball</t>
  </si>
  <si>
    <t>A Very Harold &amp; Kumar 3D Christmas</t>
  </si>
  <si>
    <t>21 &amp; Over</t>
  </si>
  <si>
    <t>Bill &amp; Ted's Bogus Journey</t>
  </si>
  <si>
    <t>South Park: Bigger Longer &amp; Uncut</t>
  </si>
  <si>
    <t>Bill &amp; Ted's Excellent Adventure</t>
  </si>
  <si>
    <t>Pain &amp; Gain</t>
  </si>
  <si>
    <t>Kate &amp; Leopold</t>
  </si>
  <si>
    <t>Miss Congeniality 2: Armed &amp; Fabulous</t>
  </si>
  <si>
    <t>Julie &amp; Julia</t>
  </si>
  <si>
    <t>Legally Blonde 2: Red, White &amp; Blonde</t>
  </si>
  <si>
    <t>Herb &amp; Dorothy</t>
  </si>
  <si>
    <t>Cowboys &amp; Aliens</t>
  </si>
  <si>
    <t>Hansel &amp; Gretel: Witch Hunters</t>
  </si>
  <si>
    <t>Percy Jackson &amp; the Olympians: The Lightning Thief</t>
  </si>
  <si>
    <t>Batman &amp; Robin</t>
  </si>
  <si>
    <t>Dumb &amp; Dumber</t>
  </si>
  <si>
    <t>Fast &amp; Furious</t>
  </si>
  <si>
    <t>Angels &amp; Demons</t>
  </si>
  <si>
    <t>Mr. &amp; Mrs. Smith</t>
  </si>
  <si>
    <t>gross_2013$</t>
  </si>
  <si>
    <t>Calculations</t>
  </si>
  <si>
    <t>b1, b0 Coefficients</t>
  </si>
  <si>
    <t>Regression Statistics</t>
  </si>
  <si>
    <t>b1, b0 Standard Error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</si>
  <si>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</si>
  <si>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</si>
  <si>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</si>
  <si>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</si>
  <si>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</si>
  <si>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</si>
  <si>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</si>
  <si>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</si>
  <si>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</si>
  <si>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</si>
  <si>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</si>
  <si>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</si>
  <si>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</si>
  <si>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</si>
  <si>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</si>
  <si>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</si>
  <si>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</si>
  <si>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</si>
  <si>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</si>
  <si>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t>Residual</t>
  </si>
  <si>
    <t>Total</t>
  </si>
  <si>
    <t>Coefficients</t>
  </si>
  <si>
    <t>t Stat</t>
  </si>
  <si>
    <t>P-value</t>
  </si>
  <si>
    <t>Intercept</t>
  </si>
  <si>
    <t>Simple Linear Regression Analysis</t>
  </si>
  <si>
    <t>p-value is less</t>
  </si>
  <si>
    <t>reject hypothesis</t>
  </si>
  <si>
    <t>statistically significant</t>
  </si>
  <si>
    <t>p-value is more</t>
  </si>
  <si>
    <t xml:space="preserve">do not reject </t>
  </si>
  <si>
    <t>not statistically significant</t>
  </si>
  <si>
    <r>
      <rPr>
        <i/>
        <sz val="11"/>
        <rFont val="Calibri"/>
        <family val="2"/>
      </rPr>
      <t>b2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b1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b0 </t>
    </r>
    <r>
      <rPr>
        <sz val="11"/>
        <rFont val="Calibri"/>
        <family val="2"/>
      </rPr>
      <t>intercepts</t>
    </r>
  </si>
  <si>
    <r>
      <t xml:space="preserve">b2, b1, b0 </t>
    </r>
    <r>
      <rPr>
        <sz val="11"/>
        <rFont val="Calibri"/>
        <family val="2"/>
      </rPr>
      <t>Standard Error</t>
    </r>
  </si>
  <si>
    <r>
      <t xml:space="preserve">Half Width </t>
    </r>
    <r>
      <rPr>
        <i/>
        <sz val="11"/>
        <rFont val="Calibri"/>
        <family val="2"/>
      </rPr>
      <t>b2</t>
    </r>
  </si>
  <si>
    <t>Regression Analysis</t>
  </si>
  <si>
    <t>interaction term</t>
  </si>
  <si>
    <t>B3*bechdel*gross</t>
  </si>
  <si>
    <t>Interaction</t>
  </si>
  <si>
    <r>
      <t xml:space="preserve">Half Width </t>
    </r>
    <r>
      <rPr>
        <i/>
        <sz val="11"/>
        <rFont val="Calibri"/>
        <family val="2"/>
      </rPr>
      <t>b3</t>
    </r>
    <r>
      <rPr>
        <sz val="12"/>
        <color theme="1"/>
        <rFont val="Calibri"/>
        <family val="2"/>
        <scheme val="minor"/>
      </rPr>
      <t/>
    </r>
  </si>
  <si>
    <t>b3 through b0 intercepts</t>
  </si>
  <si>
    <t>b3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</si>
  <si>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2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</si>
  <si>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2"/>
        <color theme="1"/>
        <rFont val="Calibri"/>
        <family val="2"/>
        <scheme val="minor"/>
      </rPr>
      <t/>
    </r>
  </si>
  <si>
    <t>b5 through b0 intercepts</t>
  </si>
  <si>
    <t>b5 through b0 Standard Error</t>
  </si>
  <si>
    <t>lnbedget</t>
  </si>
  <si>
    <t>lnrevenue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</si>
</sst>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"/>
    <numFmt numFmtId="166" formatCode="0.0000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 applyFont="1"/>
    <xf numFmtId="0" fontId="5" fillId="0" borderId="0" xfId="1" applyFont="1"/>
    <xf numFmtId="0" fontId="6" fillId="0" borderId="0" xfId="1" applyFont="1"/>
    <xf numFmtId="0" fontId="5" fillId="0" borderId="0" xfId="2" applyFont="1"/>
    <xf numFmtId="164" fontId="6" fillId="0" borderId="2" xfId="1" applyNumberFormat="1" applyFont="1" applyBorder="1"/>
    <xf numFmtId="164" fontId="6" fillId="0" borderId="3" xfId="1" applyNumberFormat="1" applyFont="1" applyBorder="1"/>
    <xf numFmtId="0" fontId="5" fillId="0" borderId="4" xfId="1" applyFont="1" applyBorder="1" applyAlignment="1">
      <alignment horizontal="centerContinuous"/>
    </xf>
    <xf numFmtId="164" fontId="6" fillId="0" borderId="5" xfId="1" applyNumberFormat="1" applyFont="1" applyBorder="1"/>
    <xf numFmtId="164" fontId="6" fillId="0" borderId="6" xfId="1" applyNumberFormat="1" applyFont="1" applyBorder="1"/>
    <xf numFmtId="164" fontId="6" fillId="0" borderId="0" xfId="1" applyNumberFormat="1" applyFont="1"/>
    <xf numFmtId="165" fontId="4" fillId="0" borderId="0" xfId="1" applyNumberFormat="1" applyFont="1"/>
    <xf numFmtId="0" fontId="6" fillId="0" borderId="0" xfId="2" applyFont="1"/>
    <xf numFmtId="164" fontId="6" fillId="0" borderId="7" xfId="1" applyNumberFormat="1" applyFont="1" applyBorder="1"/>
    <xf numFmtId="164" fontId="6" fillId="0" borderId="8" xfId="1" applyNumberFormat="1" applyFont="1" applyBorder="1"/>
    <xf numFmtId="0" fontId="6" fillId="0" borderId="9" xfId="1" applyFont="1" applyBorder="1"/>
    <xf numFmtId="9" fontId="6" fillId="0" borderId="0" xfId="2" applyNumberFormat="1" applyFont="1"/>
    <xf numFmtId="164" fontId="6" fillId="0" borderId="0" xfId="2" applyNumberFormat="1" applyFont="1"/>
    <xf numFmtId="0" fontId="5" fillId="0" borderId="4" xfId="1" applyFont="1" applyBorder="1" applyAlignment="1">
      <alignment horizontal="center"/>
    </xf>
    <xf numFmtId="1" fontId="6" fillId="0" borderId="9" xfId="1" applyNumberFormat="1" applyFont="1" applyBorder="1"/>
    <xf numFmtId="164" fontId="6" fillId="0" borderId="9" xfId="1" applyNumberFormat="1" applyFont="1" applyBorder="1"/>
    <xf numFmtId="0" fontId="5" fillId="0" borderId="4" xfId="2" applyFont="1" applyBorder="1" applyAlignment="1">
      <alignment horizontal="center"/>
    </xf>
    <xf numFmtId="0" fontId="7" fillId="0" borderId="0" xfId="1" applyFont="1" applyAlignment="1">
      <alignment horizontal="center"/>
    </xf>
    <xf numFmtId="166" fontId="6" fillId="0" borderId="0" xfId="2" applyNumberFormat="1" applyFont="1"/>
    <xf numFmtId="166" fontId="4" fillId="0" borderId="0" xfId="1" applyNumberFormat="1" applyFont="1"/>
    <xf numFmtId="2" fontId="6" fillId="0" borderId="9" xfId="2" applyNumberFormat="1" applyFont="1" applyBorder="1"/>
    <xf numFmtId="164" fontId="6" fillId="0" borderId="9" xfId="2" applyNumberFormat="1" applyFont="1" applyBorder="1"/>
    <xf numFmtId="166" fontId="6" fillId="0" borderId="9" xfId="2" applyNumberFormat="1" applyFont="1" applyBorder="1"/>
    <xf numFmtId="0" fontId="4" fillId="0" borderId="0" xfId="2" applyFont="1"/>
    <xf numFmtId="0" fontId="7" fillId="0" borderId="4" xfId="2" applyFont="1" applyBorder="1" applyAlignment="1">
      <alignment horizontal="centerContinuous"/>
    </xf>
    <xf numFmtId="0" fontId="5" fillId="0" borderId="4" xfId="2" applyFont="1" applyBorder="1" applyAlignment="1">
      <alignment horizontal="centerContinuous"/>
    </xf>
    <xf numFmtId="0" fontId="6" fillId="0" borderId="9" xfId="2" applyFont="1" applyBorder="1"/>
    <xf numFmtId="9" fontId="6" fillId="0" borderId="0" xfId="3" applyFont="1"/>
    <xf numFmtId="164" fontId="6" fillId="0" borderId="0" xfId="2" applyNumberFormat="1" applyFont="1" applyBorder="1"/>
    <xf numFmtId="0" fontId="6" fillId="0" borderId="0" xfId="2" applyFont="1" applyBorder="1"/>
    <xf numFmtId="164" fontId="6" fillId="0" borderId="5" xfId="2" applyNumberFormat="1" applyFont="1" applyBorder="1"/>
    <xf numFmtId="164" fontId="6" fillId="0" borderId="2" xfId="2" applyNumberFormat="1" applyFont="1" applyBorder="1"/>
    <xf numFmtId="164" fontId="6" fillId="0" borderId="10" xfId="2" applyNumberFormat="1" applyFont="1" applyBorder="1"/>
    <xf numFmtId="0" fontId="6" fillId="0" borderId="7" xfId="2" applyFont="1" applyBorder="1"/>
    <xf numFmtId="164" fontId="6" fillId="0" borderId="3" xfId="2" applyNumberFormat="1" applyFont="1" applyBorder="1"/>
    <xf numFmtId="164" fontId="6" fillId="0" borderId="6" xfId="2" applyNumberFormat="1" applyFont="1" applyBorder="1"/>
    <xf numFmtId="164" fontId="6" fillId="0" borderId="8" xfId="2" applyNumberFormat="1" applyFont="1" applyBorder="1"/>
    <xf numFmtId="0" fontId="6" fillId="0" borderId="10" xfId="2" applyFont="1" applyBorder="1"/>
    <xf numFmtId="0" fontId="6" fillId="0" borderId="3" xfId="2" applyFont="1" applyBorder="1"/>
    <xf numFmtId="0" fontId="6" fillId="0" borderId="6" xfId="2" applyFont="1" applyBorder="1"/>
    <xf numFmtId="0" fontId="6" fillId="0" borderId="8" xfId="2" applyFont="1" applyBorder="1"/>
    <xf numFmtId="0" fontId="5" fillId="0" borderId="1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</cellXfs>
  <cellStyles count="4">
    <cellStyle name="Normal" xfId="0" builtinId="0"/>
    <cellStyle name="Normal 2" xfId="2" xr:uid="{ECC97524-B621-4242-B785-A4479E4CF3CD}"/>
    <cellStyle name="Normal_ToolPakFree Simple Linear Regression" xfId="1" xr:uid="{C69F9385-9562-904E-9963-AE10457087E1}"/>
    <cellStyle name="Percent 2" xfId="3" xr:uid="{4D597514-92C3-D24B-AE5E-3AE11BF72389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9611-2A62-7947-B327-9220F5BD121C}">
  <dimension ref="A1:B1784"/>
  <sheetViews>
    <sheetView workbookViewId="0"/>
  </sheetViews>
  <sheetFormatPr baseColWidth="10" defaultRowHeight="15"/>
  <sheetData>
    <row r="1" spans="1:2">
      <c r="A1" t="s">
        <v>3718</v>
      </c>
      <c r="B1" t="s">
        <v>3719</v>
      </c>
    </row>
    <row r="2" spans="1:2">
      <c r="A2">
        <v>15.784834313877417</v>
      </c>
      <c r="B2">
        <v>6.80128303447162</v>
      </c>
    </row>
    <row r="3" spans="1:2">
      <c r="A3">
        <v>11.016627140484776</v>
      </c>
      <c r="B3">
        <v>8.5149907678610379</v>
      </c>
    </row>
    <row r="4" spans="1:2">
      <c r="A4">
        <v>14.949191361585925</v>
      </c>
      <c r="B4">
        <v>9.8331723786211018</v>
      </c>
    </row>
    <row r="5" spans="1:2">
      <c r="A5">
        <v>15.434811866779782</v>
      </c>
      <c r="B5">
        <v>9.8398552872912735</v>
      </c>
    </row>
    <row r="6" spans="1:2">
      <c r="A6">
        <v>15.154222625145692</v>
      </c>
      <c r="B6">
        <v>10.041987829781233</v>
      </c>
    </row>
    <row r="7" spans="1:2">
      <c r="A7">
        <v>14.17257782493426</v>
      </c>
      <c r="B7">
        <v>10.319298952698437</v>
      </c>
    </row>
    <row r="8" spans="1:2">
      <c r="A8">
        <v>14.300023417402567</v>
      </c>
      <c r="B8">
        <v>10.44990230322135</v>
      </c>
    </row>
    <row r="9" spans="1:2">
      <c r="A9">
        <v>16.572806438520693</v>
      </c>
      <c r="B9">
        <v>10.560385600420952</v>
      </c>
    </row>
    <row r="10" spans="1:2">
      <c r="A10">
        <v>12.788036837129358</v>
      </c>
      <c r="B10">
        <v>10.590163841965762</v>
      </c>
    </row>
    <row r="11" spans="1:2">
      <c r="A11">
        <v>16.489636517478218</v>
      </c>
      <c r="B11">
        <v>10.796898527603441</v>
      </c>
    </row>
    <row r="12" spans="1:2">
      <c r="A12">
        <v>16.327702310592429</v>
      </c>
      <c r="B12">
        <v>11.373353004642214</v>
      </c>
    </row>
    <row r="13" spans="1:2">
      <c r="A13">
        <v>10.567592047643343</v>
      </c>
      <c r="B13">
        <v>11.511113824940962</v>
      </c>
    </row>
    <row r="14" spans="1:2">
      <c r="A14">
        <v>16.200349696436554</v>
      </c>
      <c r="B14">
        <v>11.602034640042005</v>
      </c>
    </row>
    <row r="15" spans="1:2">
      <c r="A15">
        <v>15.96095692804006</v>
      </c>
      <c r="B15">
        <v>11.668201225941987</v>
      </c>
    </row>
    <row r="16" spans="1:2">
      <c r="A16">
        <v>15.277880151340758</v>
      </c>
      <c r="B16">
        <v>11.689932926940415</v>
      </c>
    </row>
    <row r="17" spans="1:2">
      <c r="A17">
        <v>16.570231027049292</v>
      </c>
      <c r="B17">
        <v>12.198131195524024</v>
      </c>
    </row>
    <row r="18" spans="1:2">
      <c r="A18">
        <v>16.27138421641461</v>
      </c>
      <c r="B18">
        <v>12.382723990346623</v>
      </c>
    </row>
    <row r="19" spans="1:2">
      <c r="A19">
        <v>16.533615902908426</v>
      </c>
      <c r="B19">
        <v>12.573929340031331</v>
      </c>
    </row>
    <row r="20" spans="1:2">
      <c r="A20">
        <v>13.763759263974073</v>
      </c>
      <c r="B20">
        <v>12.578497899560137</v>
      </c>
    </row>
    <row r="21" spans="1:2">
      <c r="A21">
        <v>16.877247636511058</v>
      </c>
      <c r="B21">
        <v>12.601177605488198</v>
      </c>
    </row>
    <row r="22" spans="1:2">
      <c r="A22">
        <v>16.392575455737326</v>
      </c>
      <c r="B22">
        <v>12.606267222089395</v>
      </c>
    </row>
    <row r="23" spans="1:2">
      <c r="A23">
        <v>15.401841959283763</v>
      </c>
      <c r="B23">
        <v>12.62995379915913</v>
      </c>
    </row>
    <row r="24" spans="1:2">
      <c r="A24">
        <v>16.020069837155539</v>
      </c>
      <c r="B24">
        <v>12.706423601002143</v>
      </c>
    </row>
    <row r="25" spans="1:2">
      <c r="A25">
        <v>16.18410040914479</v>
      </c>
      <c r="B25">
        <v>12.719506863952713</v>
      </c>
    </row>
    <row r="26" spans="1:2">
      <c r="A26">
        <v>16.67035334870824</v>
      </c>
      <c r="B26">
        <v>12.813046279840455</v>
      </c>
    </row>
    <row r="27" spans="1:2">
      <c r="A27">
        <v>15.796489405885351</v>
      </c>
      <c r="B27">
        <v>12.890718794495228</v>
      </c>
    </row>
    <row r="28" spans="1:2">
      <c r="A28">
        <v>16.793513491475952</v>
      </c>
      <c r="B28">
        <v>12.951363883476178</v>
      </c>
    </row>
    <row r="29" spans="1:2">
      <c r="A29">
        <v>15.309648723825775</v>
      </c>
      <c r="B29">
        <v>12.991926620024328</v>
      </c>
    </row>
    <row r="30" spans="1:2">
      <c r="A30">
        <v>10.885790718803854</v>
      </c>
      <c r="B30">
        <v>13.023843853159033</v>
      </c>
    </row>
    <row r="31" spans="1:2">
      <c r="A31">
        <v>10.936262699446015</v>
      </c>
      <c r="B31">
        <v>13.031333026054657</v>
      </c>
    </row>
    <row r="32" spans="1:2">
      <c r="A32">
        <v>15.236873514499306</v>
      </c>
      <c r="B32">
        <v>13.035377454636192</v>
      </c>
    </row>
    <row r="33" spans="1:2">
      <c r="A33">
        <v>13.745218986388457</v>
      </c>
      <c r="B33">
        <v>13.061187728800515</v>
      </c>
    </row>
    <row r="34" spans="1:2">
      <c r="A34">
        <v>13.627436084834681</v>
      </c>
      <c r="B34">
        <v>13.078835642334015</v>
      </c>
    </row>
    <row r="35" spans="1:2">
      <c r="A35">
        <v>16.039741708184962</v>
      </c>
      <c r="B35">
        <v>13.092324700041134</v>
      </c>
    </row>
    <row r="36" spans="1:2">
      <c r="A36">
        <v>16.17405009031177</v>
      </c>
      <c r="B36">
        <v>13.100747427031152</v>
      </c>
    </row>
    <row r="37" spans="1:2">
      <c r="A37">
        <v>16.011439629828878</v>
      </c>
      <c r="B37">
        <v>13.151619221137219</v>
      </c>
    </row>
    <row r="38" spans="1:2">
      <c r="A38">
        <v>13.960299842053459</v>
      </c>
      <c r="B38">
        <v>13.184067886520765</v>
      </c>
    </row>
    <row r="39" spans="1:2">
      <c r="A39">
        <v>16.071451008510209</v>
      </c>
      <c r="B39">
        <v>13.185554115690501</v>
      </c>
    </row>
    <row r="40" spans="1:2">
      <c r="A40">
        <v>14.797806235250166</v>
      </c>
      <c r="B40">
        <v>13.224434288240413</v>
      </c>
    </row>
    <row r="41" spans="1:2">
      <c r="A41">
        <v>16.096793768340333</v>
      </c>
      <c r="B41">
        <v>13.263845578416211</v>
      </c>
    </row>
    <row r="42" spans="1:2">
      <c r="A42">
        <v>13.850579394764182</v>
      </c>
      <c r="B42">
        <v>13.286110152790728</v>
      </c>
    </row>
    <row r="43" spans="1:2">
      <c r="A43">
        <v>16.382671237879876</v>
      </c>
      <c r="B43">
        <v>13.300785675292852</v>
      </c>
    </row>
    <row r="44" spans="1:2">
      <c r="A44">
        <v>16.287214940079501</v>
      </c>
      <c r="B44">
        <v>13.300894425956965</v>
      </c>
    </row>
    <row r="45" spans="1:2">
      <c r="A45">
        <v>14.012364341915188</v>
      </c>
      <c r="B45">
        <v>13.310879044361611</v>
      </c>
    </row>
    <row r="46" spans="1:2">
      <c r="A46">
        <v>14.633775586334769</v>
      </c>
      <c r="B46">
        <v>13.375676030126549</v>
      </c>
    </row>
    <row r="47" spans="1:2">
      <c r="A47">
        <v>13.897764971857619</v>
      </c>
      <c r="B47">
        <v>13.422722752209701</v>
      </c>
    </row>
    <row r="48" spans="1:2">
      <c r="A48">
        <v>16.788136371572428</v>
      </c>
      <c r="B48">
        <v>13.431628843587326</v>
      </c>
    </row>
    <row r="49" spans="1:2">
      <c r="A49">
        <v>15.068417230419447</v>
      </c>
      <c r="B49">
        <v>13.454890700217859</v>
      </c>
    </row>
    <row r="50" spans="1:2">
      <c r="A50">
        <v>9.0632315069379707</v>
      </c>
      <c r="B50">
        <v>13.45568350849943</v>
      </c>
    </row>
    <row r="51" spans="1:2">
      <c r="A51">
        <v>13.767928264025802</v>
      </c>
      <c r="B51">
        <v>13.467275611122151</v>
      </c>
    </row>
    <row r="52" spans="1:2">
      <c r="A52">
        <v>14.653447455215604</v>
      </c>
      <c r="B52">
        <v>13.486780076473517</v>
      </c>
    </row>
    <row r="53" spans="1:2">
      <c r="A53">
        <v>14.881074723786147</v>
      </c>
      <c r="B53">
        <v>13.571669278870948</v>
      </c>
    </row>
    <row r="54" spans="1:2">
      <c r="A54">
        <v>14.949191361585925</v>
      </c>
      <c r="B54">
        <v>13.670199196004152</v>
      </c>
    </row>
    <row r="55" spans="1:2">
      <c r="A55">
        <v>14.438365630537788</v>
      </c>
      <c r="B55">
        <v>13.698804816817725</v>
      </c>
    </row>
    <row r="56" spans="1:2">
      <c r="A56">
        <v>14.187927543226202</v>
      </c>
      <c r="B56">
        <v>13.721576730552298</v>
      </c>
    </row>
    <row r="57" spans="1:2">
      <c r="A57">
        <v>17.471324679639263</v>
      </c>
      <c r="B57">
        <v>13.891712051457851</v>
      </c>
    </row>
    <row r="58" spans="1:2">
      <c r="A58">
        <v>13.193501945237523</v>
      </c>
      <c r="B58">
        <v>13.896666491925277</v>
      </c>
    </row>
    <row r="59" spans="1:2">
      <c r="A59">
        <v>16.15316429465042</v>
      </c>
      <c r="B59">
        <v>13.899027837699627</v>
      </c>
    </row>
    <row r="60" spans="1:2">
      <c r="A60">
        <v>14.160128811230742</v>
      </c>
      <c r="B60">
        <v>13.903587367179366</v>
      </c>
    </row>
    <row r="61" spans="1:2">
      <c r="A61">
        <v>15.236873514499306</v>
      </c>
      <c r="B61">
        <v>13.91395672450896</v>
      </c>
    </row>
    <row r="62" spans="1:2">
      <c r="A62">
        <v>12.824741400711689</v>
      </c>
      <c r="B62">
        <v>13.914267518063447</v>
      </c>
    </row>
    <row r="63" spans="1:2">
      <c r="A63">
        <v>15.37830393272522</v>
      </c>
      <c r="B63">
        <v>13.954540058256164</v>
      </c>
    </row>
    <row r="64" spans="1:2">
      <c r="A64">
        <v>15.896919413213123</v>
      </c>
      <c r="B64">
        <v>14.058368105196038</v>
      </c>
    </row>
    <row r="65" spans="1:2">
      <c r="A65">
        <v>15.354656684258345</v>
      </c>
      <c r="B65">
        <v>14.073534648256345</v>
      </c>
    </row>
    <row r="66" spans="1:2">
      <c r="A66">
        <v>15.578236950066449</v>
      </c>
      <c r="B66">
        <v>14.096556157664825</v>
      </c>
    </row>
    <row r="67" spans="1:2">
      <c r="A67">
        <v>14.397474749563459</v>
      </c>
      <c r="B67">
        <v>14.110910024576068</v>
      </c>
    </row>
    <row r="68" spans="1:2">
      <c r="A68">
        <v>12.626111045487798</v>
      </c>
      <c r="B68">
        <v>14.149338587463394</v>
      </c>
    </row>
    <row r="69" spans="1:2">
      <c r="A69">
        <v>16.0140200871739</v>
      </c>
      <c r="B69">
        <v>14.200307544343984</v>
      </c>
    </row>
    <row r="70" spans="1:2">
      <c r="A70">
        <v>13.733315201670996</v>
      </c>
      <c r="B70">
        <v>14.221864604183189</v>
      </c>
    </row>
    <row r="71" spans="1:2">
      <c r="A71">
        <v>15.769566723664841</v>
      </c>
      <c r="B71">
        <v>14.241112877911842</v>
      </c>
    </row>
    <row r="72" spans="1:2">
      <c r="A72">
        <v>12.690586120965479</v>
      </c>
      <c r="B72">
        <v>14.242427259873148</v>
      </c>
    </row>
    <row r="73" spans="1:2">
      <c r="A73">
        <v>12.189846714224101</v>
      </c>
      <c r="B73">
        <v>14.306474232674585</v>
      </c>
    </row>
    <row r="74" spans="1:2">
      <c r="A74">
        <v>14.865725355356858</v>
      </c>
      <c r="B74">
        <v>14.314434436105191</v>
      </c>
    </row>
    <row r="75" spans="1:2">
      <c r="A75">
        <v>12.10761050350788</v>
      </c>
      <c r="B75">
        <v>14.42786299814496</v>
      </c>
    </row>
    <row r="76" spans="1:2">
      <c r="A76">
        <v>14.574662683935955</v>
      </c>
      <c r="B76">
        <v>14.50741546722465</v>
      </c>
    </row>
    <row r="77" spans="1:2">
      <c r="A77">
        <v>10.580225840562024</v>
      </c>
      <c r="B77">
        <v>14.557481235471441</v>
      </c>
    </row>
    <row r="78" spans="1:2">
      <c r="A78">
        <v>16.407243997904057</v>
      </c>
      <c r="B78">
        <v>14.614301164159244</v>
      </c>
    </row>
    <row r="79" spans="1:2">
      <c r="A79">
        <v>14.653447455215604</v>
      </c>
      <c r="B79">
        <v>14.646066043701891</v>
      </c>
    </row>
    <row r="80" spans="1:2">
      <c r="A80">
        <v>16.559066310313444</v>
      </c>
      <c r="B80">
        <v>14.65037081966781</v>
      </c>
    </row>
    <row r="81" spans="1:2">
      <c r="A81">
        <v>11.11044589570243</v>
      </c>
      <c r="B81">
        <v>14.650921765464776</v>
      </c>
    </row>
    <row r="82" spans="1:2">
      <c r="A82">
        <v>14.43494230470186</v>
      </c>
      <c r="B82">
        <v>14.672007123098703</v>
      </c>
    </row>
    <row r="83" spans="1:2">
      <c r="A83">
        <v>13.674620729764968</v>
      </c>
      <c r="B83">
        <v>14.683500146079023</v>
      </c>
    </row>
    <row r="84" spans="1:2">
      <c r="A84">
        <v>14.211036435157666</v>
      </c>
      <c r="B84">
        <v>14.690858454683905</v>
      </c>
    </row>
    <row r="85" spans="1:2">
      <c r="A85">
        <v>14.685156542615351</v>
      </c>
      <c r="B85">
        <v>14.723340397221225</v>
      </c>
    </row>
    <row r="86" spans="1:2">
      <c r="A86">
        <v>14.625145268708987</v>
      </c>
      <c r="B86">
        <v>14.786685987410202</v>
      </c>
    </row>
    <row r="87" spans="1:2">
      <c r="A87">
        <v>16.42035229645084</v>
      </c>
      <c r="B87">
        <v>14.787585226183479</v>
      </c>
    </row>
    <row r="88" spans="1:2">
      <c r="A88">
        <v>15.977206168148294</v>
      </c>
      <c r="B88">
        <v>14.853628403842292</v>
      </c>
    </row>
    <row r="89" spans="1:2">
      <c r="A89">
        <v>16.63579026907302</v>
      </c>
      <c r="B89">
        <v>14.87475673624277</v>
      </c>
    </row>
    <row r="90" spans="1:2">
      <c r="A90">
        <v>15.490953228584846</v>
      </c>
      <c r="B90">
        <v>14.87925013387723</v>
      </c>
    </row>
    <row r="91" spans="1:2">
      <c r="A91">
        <v>13.04401040798534</v>
      </c>
      <c r="B91">
        <v>14.885664385460171</v>
      </c>
    </row>
    <row r="92" spans="1:2">
      <c r="A92">
        <v>15.930020695059252</v>
      </c>
      <c r="B92">
        <v>14.886746511076902</v>
      </c>
    </row>
    <row r="93" spans="1:2">
      <c r="A93">
        <v>15.060915378709266</v>
      </c>
      <c r="B93">
        <v>14.937543105408384</v>
      </c>
    </row>
    <row r="94" spans="1:2">
      <c r="A94">
        <v>11.730316502256517</v>
      </c>
      <c r="B94">
        <v>14.978942265814405</v>
      </c>
    </row>
    <row r="95" spans="1:2">
      <c r="A95">
        <v>16.048269039149336</v>
      </c>
      <c r="B95">
        <v>14.985893899840654</v>
      </c>
    </row>
    <row r="96" spans="1:2">
      <c r="A96">
        <v>17.743275683466109</v>
      </c>
      <c r="B96">
        <v>14.986332494298255</v>
      </c>
    </row>
    <row r="97" spans="1:2">
      <c r="A97">
        <v>15.408723758721504</v>
      </c>
      <c r="B97">
        <v>14.991277696146948</v>
      </c>
    </row>
    <row r="98" spans="1:2">
      <c r="A98">
        <v>9.3606551326350509</v>
      </c>
      <c r="B98">
        <v>15.036431920603484</v>
      </c>
    </row>
    <row r="99" spans="1:2">
      <c r="A99">
        <v>14.578042933042425</v>
      </c>
      <c r="B99">
        <v>15.039933133085036</v>
      </c>
    </row>
    <row r="100" spans="1:2">
      <c r="A100">
        <v>14.220975666072439</v>
      </c>
      <c r="B100">
        <v>15.0658904033619</v>
      </c>
    </row>
    <row r="101" spans="1:2">
      <c r="A101">
        <v>14.904183615717612</v>
      </c>
      <c r="B101">
        <v>15.094667269703658</v>
      </c>
    </row>
    <row r="102" spans="1:2">
      <c r="A102">
        <v>15.550154024217733</v>
      </c>
      <c r="B102">
        <v>15.111000448310341</v>
      </c>
    </row>
    <row r="103" spans="1:2">
      <c r="A103">
        <v>13.850579394764182</v>
      </c>
      <c r="B103">
        <v>15.112171197662004</v>
      </c>
    </row>
    <row r="104" spans="1:2">
      <c r="A104">
        <v>14.333204937721854</v>
      </c>
      <c r="B104">
        <v>15.117559894030414</v>
      </c>
    </row>
    <row r="105" spans="1:2">
      <c r="A105">
        <v>15.843201068932323</v>
      </c>
      <c r="B105">
        <v>15.127371470891941</v>
      </c>
    </row>
    <row r="106" spans="1:2">
      <c r="A106">
        <v>15.056720185758152</v>
      </c>
      <c r="B106">
        <v>15.132234559454458</v>
      </c>
    </row>
    <row r="107" spans="1:2">
      <c r="A107">
        <v>13.007062508621335</v>
      </c>
      <c r="B107">
        <v>15.137667117647728</v>
      </c>
    </row>
    <row r="108" spans="1:2">
      <c r="A108">
        <v>12.853686228546799</v>
      </c>
      <c r="B108">
        <v>15.147091044334143</v>
      </c>
    </row>
    <row r="109" spans="1:2">
      <c r="A109">
        <v>16.446464716818117</v>
      </c>
      <c r="B109">
        <v>15.167236765968759</v>
      </c>
    </row>
    <row r="110" spans="1:2">
      <c r="A110">
        <v>12.464285999182776</v>
      </c>
      <c r="B110">
        <v>15.167386595974088</v>
      </c>
    </row>
    <row r="111" spans="1:2">
      <c r="A111">
        <v>14.705553819082356</v>
      </c>
      <c r="B111">
        <v>15.233214919422061</v>
      </c>
    </row>
    <row r="112" spans="1:2">
      <c r="A112">
        <v>17.276751090460589</v>
      </c>
      <c r="B112">
        <v>15.238442250100558</v>
      </c>
    </row>
    <row r="113" spans="1:2">
      <c r="A113">
        <v>10.499049467245019</v>
      </c>
      <c r="B113">
        <v>15.246988348703979</v>
      </c>
    </row>
    <row r="114" spans="1:2">
      <c r="A114">
        <v>13.992009362055406</v>
      </c>
      <c r="B114">
        <v>15.261195132272841</v>
      </c>
    </row>
    <row r="115" spans="1:2">
      <c r="A115">
        <v>17.210885287507576</v>
      </c>
      <c r="B115">
        <v>15.274447854309456</v>
      </c>
    </row>
    <row r="116" spans="1:2">
      <c r="A116">
        <v>15.249495907953129</v>
      </c>
      <c r="B116">
        <v>15.274780250041951</v>
      </c>
    </row>
    <row r="117" spans="1:2">
      <c r="A117">
        <v>13.542361041193685</v>
      </c>
      <c r="B117">
        <v>15.31464040242993</v>
      </c>
    </row>
    <row r="118" spans="1:2">
      <c r="A118">
        <v>15.64788960122694</v>
      </c>
      <c r="B118">
        <v>15.333938710518972</v>
      </c>
    </row>
    <row r="119" spans="1:2">
      <c r="A119">
        <v>14.504859032568072</v>
      </c>
      <c r="B119">
        <v>15.363530834229159</v>
      </c>
    </row>
    <row r="120" spans="1:2">
      <c r="A120">
        <v>16.890290860047095</v>
      </c>
      <c r="B120">
        <v>15.372414828149987</v>
      </c>
    </row>
    <row r="121" spans="1:2">
      <c r="A121">
        <v>15.881749831971335</v>
      </c>
      <c r="B121">
        <v>15.383044849464449</v>
      </c>
    </row>
    <row r="122" spans="1:2">
      <c r="A122">
        <v>13.193501945237523</v>
      </c>
      <c r="B122">
        <v>15.399941383366098</v>
      </c>
    </row>
    <row r="123" spans="1:2">
      <c r="A123">
        <v>14.98012779204412</v>
      </c>
      <c r="B123">
        <v>15.401067578273789</v>
      </c>
    </row>
    <row r="124" spans="1:2">
      <c r="A124">
        <v>14.523369488088004</v>
      </c>
      <c r="B124">
        <v>15.403637189656662</v>
      </c>
    </row>
    <row r="125" spans="1:2">
      <c r="A125">
        <v>16.449113180535097</v>
      </c>
      <c r="B125">
        <v>15.417009036336326</v>
      </c>
    </row>
    <row r="126" spans="1:2">
      <c r="A126">
        <v>17.216707939626428</v>
      </c>
      <c r="B126">
        <v>15.418425844247579</v>
      </c>
    </row>
    <row r="127" spans="1:2">
      <c r="A127">
        <v>15.028095967103576</v>
      </c>
      <c r="B127">
        <v>15.455539943135649</v>
      </c>
    </row>
    <row r="128" spans="1:2">
      <c r="A128">
        <v>17.653663532159282</v>
      </c>
      <c r="B128">
        <v>15.46569033370821</v>
      </c>
    </row>
    <row r="129" spans="1:2">
      <c r="A129">
        <v>16.95356141594063</v>
      </c>
      <c r="B129">
        <v>15.473035530305067</v>
      </c>
    </row>
    <row r="130" spans="1:2">
      <c r="A130">
        <v>16.091783194629176</v>
      </c>
      <c r="B130">
        <v>15.483443767988661</v>
      </c>
    </row>
    <row r="131" spans="1:2">
      <c r="A131">
        <v>15.843674726182453</v>
      </c>
      <c r="B131">
        <v>15.509302118754</v>
      </c>
    </row>
    <row r="132" spans="1:2">
      <c r="A132">
        <v>16.77448200635817</v>
      </c>
      <c r="B132">
        <v>15.522255745588604</v>
      </c>
    </row>
    <row r="133" spans="1:2">
      <c r="A133">
        <v>13.850579394764182</v>
      </c>
      <c r="B133">
        <v>15.528767979314983</v>
      </c>
    </row>
    <row r="134" spans="1:2">
      <c r="A134">
        <v>16.415528529409013</v>
      </c>
      <c r="B134">
        <v>15.53816661388157</v>
      </c>
    </row>
    <row r="135" spans="1:2">
      <c r="A135">
        <v>16.525249532285933</v>
      </c>
      <c r="B135">
        <v>15.540798082640134</v>
      </c>
    </row>
    <row r="136" spans="1:2">
      <c r="A136">
        <v>16.132807104903279</v>
      </c>
      <c r="B136">
        <v>15.545182366906857</v>
      </c>
    </row>
    <row r="137" spans="1:2">
      <c r="A137">
        <v>17.850730486366913</v>
      </c>
      <c r="B137">
        <v>15.548145446418239</v>
      </c>
    </row>
    <row r="138" spans="1:2">
      <c r="A138">
        <v>13.089298716816899</v>
      </c>
      <c r="B138">
        <v>15.571581880505802</v>
      </c>
    </row>
    <row r="139" spans="1:2">
      <c r="A139">
        <v>15.490953228584846</v>
      </c>
      <c r="B139">
        <v>15.582035121754434</v>
      </c>
    </row>
    <row r="140" spans="1:2">
      <c r="A140">
        <v>16.416904737937042</v>
      </c>
      <c r="B140">
        <v>15.598932701413412</v>
      </c>
    </row>
    <row r="141" spans="1:2">
      <c r="A141">
        <v>16.890290860047095</v>
      </c>
      <c r="B141">
        <v>15.605063928879257</v>
      </c>
    </row>
    <row r="142" spans="1:2">
      <c r="A142">
        <v>13.188368322816064</v>
      </c>
      <c r="B142">
        <v>15.611351519890786</v>
      </c>
    </row>
    <row r="143" spans="1:2">
      <c r="A143">
        <v>14.943599121196769</v>
      </c>
      <c r="B143">
        <v>15.617368201901535</v>
      </c>
    </row>
    <row r="144" spans="1:2">
      <c r="A144">
        <v>14.555745502050682</v>
      </c>
      <c r="B144">
        <v>15.624802923734631</v>
      </c>
    </row>
    <row r="145" spans="1:2">
      <c r="A145">
        <v>10.655728772403778</v>
      </c>
      <c r="B145">
        <v>15.627144547328994</v>
      </c>
    </row>
    <row r="146" spans="1:2">
      <c r="A146">
        <v>17.073607095985757</v>
      </c>
      <c r="B146">
        <v>15.632640783774818</v>
      </c>
    </row>
    <row r="147" spans="1:2">
      <c r="A147">
        <v>12.703694481687531</v>
      </c>
      <c r="B147">
        <v>15.6366547042426</v>
      </c>
    </row>
    <row r="148" spans="1:2">
      <c r="A148">
        <v>16.27138421641461</v>
      </c>
      <c r="B148">
        <v>15.63806964506418</v>
      </c>
    </row>
    <row r="149" spans="1:2">
      <c r="A149">
        <v>17.458856048229663</v>
      </c>
      <c r="B149">
        <v>15.642229913079182</v>
      </c>
    </row>
    <row r="150" spans="1:2">
      <c r="A150">
        <v>15.490953228584846</v>
      </c>
      <c r="B150">
        <v>15.646176267827387</v>
      </c>
    </row>
    <row r="151" spans="1:2">
      <c r="A151">
        <v>17.446720511773467</v>
      </c>
      <c r="B151">
        <v>15.651730195524935</v>
      </c>
    </row>
    <row r="152" spans="1:2">
      <c r="A152">
        <v>16.445206780242945</v>
      </c>
      <c r="B152">
        <v>15.674084238232306</v>
      </c>
    </row>
    <row r="153" spans="1:2">
      <c r="A153">
        <v>14.996376953513147</v>
      </c>
      <c r="B153">
        <v>15.676488206628871</v>
      </c>
    </row>
    <row r="154" spans="1:2">
      <c r="A154">
        <v>16.877247636511058</v>
      </c>
      <c r="B154">
        <v>15.688277807494972</v>
      </c>
    </row>
    <row r="155" spans="1:2">
      <c r="A155">
        <v>13.894558309294403</v>
      </c>
      <c r="B155">
        <v>15.691326974705609</v>
      </c>
    </row>
    <row r="156" spans="1:2">
      <c r="A156">
        <v>15.626274623728349</v>
      </c>
      <c r="B156">
        <v>15.698827720672694</v>
      </c>
    </row>
    <row r="157" spans="1:2">
      <c r="A157">
        <v>11.484330498090115</v>
      </c>
      <c r="B157">
        <v>15.715558352629143</v>
      </c>
    </row>
    <row r="158" spans="1:2">
      <c r="A158">
        <v>15.885638991971121</v>
      </c>
      <c r="B158">
        <v>15.737383690193628</v>
      </c>
    </row>
    <row r="159" spans="1:2">
      <c r="A159">
        <v>16.602608818395165</v>
      </c>
      <c r="B159">
        <v>15.747660033163815</v>
      </c>
    </row>
    <row r="160" spans="1:2">
      <c r="A160">
        <v>17.06989189547474</v>
      </c>
      <c r="B160">
        <v>15.750483686691277</v>
      </c>
    </row>
    <row r="161" spans="1:2">
      <c r="A161">
        <v>16.369802635512261</v>
      </c>
      <c r="B161">
        <v>15.754022119127919</v>
      </c>
    </row>
    <row r="162" spans="1:2">
      <c r="A162">
        <v>16.589565579661382</v>
      </c>
      <c r="B162">
        <v>15.772149801036068</v>
      </c>
    </row>
    <row r="163" spans="1:2">
      <c r="A163">
        <v>15.96095692804006</v>
      </c>
      <c r="B163">
        <v>15.772867654300027</v>
      </c>
    </row>
    <row r="164" spans="1:2">
      <c r="A164">
        <v>18.407478445880894</v>
      </c>
      <c r="B164">
        <v>15.778150129460579</v>
      </c>
    </row>
    <row r="165" spans="1:2">
      <c r="A165">
        <v>16.453468712279065</v>
      </c>
      <c r="B165">
        <v>15.807456059769851</v>
      </c>
    </row>
    <row r="166" spans="1:2">
      <c r="A166">
        <v>15.172772013534711</v>
      </c>
      <c r="B166">
        <v>15.841147100934938</v>
      </c>
    </row>
    <row r="167" spans="1:2">
      <c r="A167">
        <v>17.168310308405857</v>
      </c>
      <c r="B167">
        <v>15.842849135457152</v>
      </c>
    </row>
    <row r="168" spans="1:2">
      <c r="A168">
        <v>14.016837038352479</v>
      </c>
      <c r="B168">
        <v>15.856352893315444</v>
      </c>
    </row>
    <row r="169" spans="1:2">
      <c r="A169">
        <v>16.339704264858593</v>
      </c>
      <c r="B169">
        <v>15.869143017158107</v>
      </c>
    </row>
    <row r="170" spans="1:2">
      <c r="A170">
        <v>15.782016017258494</v>
      </c>
      <c r="B170">
        <v>15.877830228408396</v>
      </c>
    </row>
    <row r="171" spans="1:2">
      <c r="A171">
        <v>17.778869778858848</v>
      </c>
      <c r="B171">
        <v>15.900610311727743</v>
      </c>
    </row>
    <row r="172" spans="1:2">
      <c r="A172">
        <v>15.156271059894268</v>
      </c>
      <c r="B172">
        <v>15.902770332458083</v>
      </c>
    </row>
    <row r="173" spans="1:2">
      <c r="A173">
        <v>15.346594419474473</v>
      </c>
      <c r="B173">
        <v>15.907168178582092</v>
      </c>
    </row>
    <row r="174" spans="1:2">
      <c r="A174">
        <v>15.961792539644872</v>
      </c>
      <c r="B174">
        <v>15.91025380414351</v>
      </c>
    </row>
    <row r="175" spans="1:2">
      <c r="A175">
        <v>15.271190346844152</v>
      </c>
      <c r="B175">
        <v>15.921160879345193</v>
      </c>
    </row>
    <row r="176" spans="1:2">
      <c r="A176">
        <v>14.539618470224632</v>
      </c>
      <c r="B176">
        <v>15.94999280744889</v>
      </c>
    </row>
    <row r="177" spans="1:2">
      <c r="A177">
        <v>16.956032418429007</v>
      </c>
      <c r="B177">
        <v>15.96246692936529</v>
      </c>
    </row>
    <row r="178" spans="1:2">
      <c r="A178">
        <v>15.31659993951045</v>
      </c>
      <c r="B178">
        <v>15.970744170763906</v>
      </c>
    </row>
    <row r="179" spans="1:2">
      <c r="A179">
        <v>17.146615928592574</v>
      </c>
      <c r="B179">
        <v>15.975716316198271</v>
      </c>
    </row>
    <row r="180" spans="1:2">
      <c r="A180">
        <v>16.715832976746555</v>
      </c>
      <c r="B180">
        <v>15.98775493413827</v>
      </c>
    </row>
    <row r="181" spans="1:2">
      <c r="A181">
        <v>16.339704264858593</v>
      </c>
      <c r="B181">
        <v>16.006819785174791</v>
      </c>
    </row>
    <row r="182" spans="1:2">
      <c r="A182">
        <v>17.361497512117101</v>
      </c>
      <c r="B182">
        <v>16.008795719313941</v>
      </c>
    </row>
    <row r="183" spans="1:2">
      <c r="A183">
        <v>17.1580177060907</v>
      </c>
      <c r="B183">
        <v>16.030399748825712</v>
      </c>
    </row>
    <row r="184" spans="1:2">
      <c r="A184">
        <v>16.523560759066484</v>
      </c>
      <c r="B184">
        <v>16.032217994700769</v>
      </c>
    </row>
    <row r="185" spans="1:2">
      <c r="A185">
        <v>18.67932982335072</v>
      </c>
      <c r="B185">
        <v>16.033549233458317</v>
      </c>
    </row>
    <row r="186" spans="1:2">
      <c r="A186">
        <v>16.234583181143087</v>
      </c>
      <c r="B186">
        <v>16.041431213830872</v>
      </c>
    </row>
    <row r="187" spans="1:2">
      <c r="A187">
        <v>14.508657738524219</v>
      </c>
      <c r="B187">
        <v>16.057088062069354</v>
      </c>
    </row>
    <row r="188" spans="1:2">
      <c r="A188">
        <v>17.282712729017113</v>
      </c>
      <c r="B188">
        <v>16.061432702590373</v>
      </c>
    </row>
    <row r="189" spans="1:2">
      <c r="A189">
        <v>16.475163127845914</v>
      </c>
      <c r="B189">
        <v>16.077645982949278</v>
      </c>
    </row>
    <row r="190" spans="1:2">
      <c r="A190">
        <v>15.090621650723516</v>
      </c>
      <c r="B190">
        <v>16.086241760014413</v>
      </c>
    </row>
    <row r="191" spans="1:2">
      <c r="A191">
        <v>18.639187851553491</v>
      </c>
      <c r="B191">
        <v>16.103274254705507</v>
      </c>
    </row>
    <row r="192" spans="1:2">
      <c r="A192">
        <v>17.70122108653004</v>
      </c>
      <c r="B192">
        <v>16.103981614902771</v>
      </c>
    </row>
    <row r="193" spans="1:2">
      <c r="A193">
        <v>13.940715758857362</v>
      </c>
      <c r="B193">
        <v>16.104289178739521</v>
      </c>
    </row>
    <row r="194" spans="1:2">
      <c r="A194">
        <v>16.987741761339358</v>
      </c>
      <c r="B194">
        <v>16.106375335606362</v>
      </c>
    </row>
    <row r="195" spans="1:2">
      <c r="A195">
        <v>17.020849491152372</v>
      </c>
      <c r="B195">
        <v>16.110481839316929</v>
      </c>
    </row>
    <row r="196" spans="1:2">
      <c r="A196">
        <v>15.621844633084105</v>
      </c>
      <c r="B196">
        <v>16.117909533639565</v>
      </c>
    </row>
    <row r="197" spans="1:2">
      <c r="A197">
        <v>16.893496876996501</v>
      </c>
      <c r="B197">
        <v>16.117932437639752</v>
      </c>
    </row>
    <row r="198" spans="1:2">
      <c r="A198">
        <v>14.685156542615351</v>
      </c>
      <c r="B198">
        <v>16.123275512283175</v>
      </c>
    </row>
    <row r="199" spans="1:2">
      <c r="A199">
        <v>16.445206780242945</v>
      </c>
      <c r="B199">
        <v>16.124393080460035</v>
      </c>
    </row>
    <row r="200" spans="1:2">
      <c r="A200">
        <v>15.594067759519554</v>
      </c>
      <c r="B200">
        <v>16.130759820769555</v>
      </c>
    </row>
    <row r="201" spans="1:2">
      <c r="A201">
        <v>15.715113757119953</v>
      </c>
      <c r="B201">
        <v>16.158561934220828</v>
      </c>
    </row>
    <row r="202" spans="1:2">
      <c r="A202">
        <v>16.462713975073861</v>
      </c>
      <c r="B202">
        <v>16.167327622278503</v>
      </c>
    </row>
    <row r="203" spans="1:2">
      <c r="A203">
        <v>15.843674726182453</v>
      </c>
      <c r="B203">
        <v>16.169574293167901</v>
      </c>
    </row>
    <row r="204" spans="1:2">
      <c r="A204">
        <v>17.0471738337665</v>
      </c>
      <c r="B204">
        <v>16.175107637411635</v>
      </c>
    </row>
    <row r="205" spans="1:2">
      <c r="A205">
        <v>15.35637965184541</v>
      </c>
      <c r="B205">
        <v>16.179256975782749</v>
      </c>
    </row>
    <row r="206" spans="1:2">
      <c r="A206">
        <v>15.827425518698995</v>
      </c>
      <c r="B206">
        <v>16.188081122987651</v>
      </c>
    </row>
    <row r="207" spans="1:2">
      <c r="A207">
        <v>16.407243997904057</v>
      </c>
      <c r="B207">
        <v>16.197367261412797</v>
      </c>
    </row>
    <row r="208" spans="1:2">
      <c r="A208">
        <v>17.986182642790773</v>
      </c>
      <c r="B208">
        <v>16.199298700559321</v>
      </c>
    </row>
    <row r="209" spans="1:2">
      <c r="A209">
        <v>16.78220982302296</v>
      </c>
      <c r="B209">
        <v>16.199785677979065</v>
      </c>
    </row>
    <row r="210" spans="1:2">
      <c r="A210">
        <v>16.94228705870951</v>
      </c>
      <c r="B210">
        <v>16.211093340835852</v>
      </c>
    </row>
    <row r="211" spans="1:2">
      <c r="A211">
        <v>14.865725355356858</v>
      </c>
      <c r="B211">
        <v>16.221124329997117</v>
      </c>
    </row>
    <row r="212" spans="1:2">
      <c r="A212">
        <v>15.977206168148294</v>
      </c>
      <c r="B212">
        <v>16.2273019222093</v>
      </c>
    </row>
    <row r="213" spans="1:2">
      <c r="A213">
        <v>15.722381348849069</v>
      </c>
      <c r="B213">
        <v>16.228428334874689</v>
      </c>
    </row>
    <row r="214" spans="1:2">
      <c r="A214">
        <v>15.794738454981704</v>
      </c>
      <c r="B214">
        <v>16.260369739597909</v>
      </c>
    </row>
    <row r="215" spans="1:2">
      <c r="A215">
        <v>16.056001499912526</v>
      </c>
      <c r="B215">
        <v>16.264178789799235</v>
      </c>
    </row>
    <row r="216" spans="1:2">
      <c r="A216">
        <v>15.50720251587661</v>
      </c>
      <c r="B216">
        <v>16.265769688256597</v>
      </c>
    </row>
    <row r="217" spans="1:2">
      <c r="A217">
        <v>14.495455470851445</v>
      </c>
      <c r="B217">
        <v>16.268358698010228</v>
      </c>
    </row>
    <row r="218" spans="1:2">
      <c r="A218">
        <v>17.069455026524576</v>
      </c>
      <c r="B218">
        <v>16.271286927848582</v>
      </c>
    </row>
    <row r="219" spans="1:2">
      <c r="A219">
        <v>15.642338703069067</v>
      </c>
      <c r="B219">
        <v>16.279638739478127</v>
      </c>
    </row>
    <row r="220" spans="1:2">
      <c r="A220">
        <v>17.520132151839523</v>
      </c>
      <c r="B220">
        <v>16.287810408275298</v>
      </c>
    </row>
    <row r="221" spans="1:2">
      <c r="A221">
        <v>16.457726750258121</v>
      </c>
      <c r="B221">
        <v>16.288450137145894</v>
      </c>
    </row>
    <row r="222" spans="1:2">
      <c r="A222">
        <v>16.129222616038525</v>
      </c>
      <c r="B222">
        <v>16.296808704930136</v>
      </c>
    </row>
    <row r="223" spans="1:2">
      <c r="A223">
        <v>14.744588780264214</v>
      </c>
      <c r="B223">
        <v>16.303364360627739</v>
      </c>
    </row>
    <row r="224" spans="1:2">
      <c r="A224">
        <v>14.587705951852142</v>
      </c>
      <c r="B224">
        <v>16.303813101838113</v>
      </c>
    </row>
    <row r="225" spans="1:2">
      <c r="A225">
        <v>15.786307168415885</v>
      </c>
      <c r="B225">
        <v>16.312394690464824</v>
      </c>
    </row>
    <row r="226" spans="1:2">
      <c r="A226">
        <v>16.589565579661382</v>
      </c>
      <c r="B226">
        <v>16.324689162772962</v>
      </c>
    </row>
    <row r="227" spans="1:2">
      <c r="A227">
        <v>15.621802418611418</v>
      </c>
      <c r="B227">
        <v>16.325937282779208</v>
      </c>
    </row>
    <row r="228" spans="1:2">
      <c r="A228">
        <v>15.044666196165904</v>
      </c>
      <c r="B228">
        <v>16.32943524892217</v>
      </c>
    </row>
    <row r="229" spans="1:2">
      <c r="A229">
        <v>15.634555048942165</v>
      </c>
      <c r="B229">
        <v>16.350268554699788</v>
      </c>
    </row>
    <row r="230" spans="1:2">
      <c r="A230">
        <v>16.602631733221436</v>
      </c>
      <c r="B230">
        <v>16.350300108001441</v>
      </c>
    </row>
    <row r="231" spans="1:2">
      <c r="A231">
        <v>17.635434217339984</v>
      </c>
      <c r="B231">
        <v>16.362206797788474</v>
      </c>
    </row>
    <row r="232" spans="1:2">
      <c r="A232">
        <v>17.532144760808894</v>
      </c>
      <c r="B232">
        <v>16.364102787113406</v>
      </c>
    </row>
    <row r="233" spans="1:2">
      <c r="A233">
        <v>16.224792213707619</v>
      </c>
      <c r="B233">
        <v>16.366554606253931</v>
      </c>
    </row>
    <row r="234" spans="1:2">
      <c r="A234">
        <v>16.186886181975819</v>
      </c>
      <c r="B234">
        <v>16.385977435111187</v>
      </c>
    </row>
    <row r="235" spans="1:2">
      <c r="A235">
        <v>15.398635911403057</v>
      </c>
      <c r="B235">
        <v>16.39989528071942</v>
      </c>
    </row>
    <row r="236" spans="1:2">
      <c r="A236">
        <v>17.453112664931922</v>
      </c>
      <c r="B236">
        <v>16.403677895313393</v>
      </c>
    </row>
    <row r="237" spans="1:2">
      <c r="A237">
        <v>14.397474749563459</v>
      </c>
      <c r="B237">
        <v>16.407157121602822</v>
      </c>
    </row>
    <row r="238" spans="1:2">
      <c r="A238">
        <v>17.336935363108964</v>
      </c>
      <c r="B238">
        <v>16.419325018019872</v>
      </c>
    </row>
    <row r="239" spans="1:2">
      <c r="A239">
        <v>16.533615902908426</v>
      </c>
      <c r="B239">
        <v>16.432751926314584</v>
      </c>
    </row>
    <row r="240" spans="1:2">
      <c r="A240">
        <v>15.576382205528915</v>
      </c>
      <c r="B240">
        <v>16.435691705286338</v>
      </c>
    </row>
    <row r="241" spans="1:2">
      <c r="A241">
        <v>17.837376197334095</v>
      </c>
      <c r="B241">
        <v>16.437279006745118</v>
      </c>
    </row>
    <row r="242" spans="1:2">
      <c r="A242">
        <v>16.733167391670488</v>
      </c>
      <c r="B242">
        <v>16.441770998406437</v>
      </c>
    </row>
    <row r="243" spans="1:2">
      <c r="A243">
        <v>14.718264479248639</v>
      </c>
      <c r="B243">
        <v>16.449370188629825</v>
      </c>
    </row>
    <row r="244" spans="1:2">
      <c r="A244">
        <v>15.555327223673769</v>
      </c>
      <c r="B244">
        <v>16.45180084856991</v>
      </c>
    </row>
    <row r="245" spans="1:2">
      <c r="A245">
        <v>16.006912438477656</v>
      </c>
      <c r="B245">
        <v>16.456578864209941</v>
      </c>
    </row>
    <row r="246" spans="1:2">
      <c r="A246">
        <v>16.379465267080956</v>
      </c>
      <c r="B246">
        <v>16.484340467246447</v>
      </c>
    </row>
    <row r="247" spans="1:2">
      <c r="A247">
        <v>17.515648200184401</v>
      </c>
      <c r="B247">
        <v>16.486523676056606</v>
      </c>
    </row>
    <row r="248" spans="1:2">
      <c r="A248">
        <v>15.896919413213123</v>
      </c>
      <c r="B248">
        <v>16.497463159944612</v>
      </c>
    </row>
    <row r="249" spans="1:2">
      <c r="A249">
        <v>16.668350331557157</v>
      </c>
      <c r="B249">
        <v>16.499530327186065</v>
      </c>
    </row>
    <row r="250" spans="1:2">
      <c r="A250">
        <v>16.039741708184962</v>
      </c>
      <c r="B250">
        <v>16.499639718737665</v>
      </c>
    </row>
    <row r="251" spans="1:2">
      <c r="A251">
        <v>17.146615928592574</v>
      </c>
      <c r="B251">
        <v>16.508938912320922</v>
      </c>
    </row>
    <row r="252" spans="1:2">
      <c r="A252">
        <v>16.453468712279065</v>
      </c>
      <c r="B252">
        <v>16.509036659796383</v>
      </c>
    </row>
    <row r="253" spans="1:2">
      <c r="A253">
        <v>16.684879628780472</v>
      </c>
      <c r="B253">
        <v>16.519876848459315</v>
      </c>
    </row>
    <row r="254" spans="1:2">
      <c r="A254">
        <v>17.472757384446524</v>
      </c>
      <c r="B254">
        <v>16.520327136539905</v>
      </c>
    </row>
    <row r="255" spans="1:2">
      <c r="A255">
        <v>15.460454021645335</v>
      </c>
      <c r="B255">
        <v>16.542179483211431</v>
      </c>
    </row>
    <row r="256" spans="1:2">
      <c r="A256">
        <v>16.735358428599159</v>
      </c>
      <c r="B256">
        <v>16.544736299694858</v>
      </c>
    </row>
    <row r="257" spans="1:2">
      <c r="A257">
        <v>16.846311475210364</v>
      </c>
      <c r="B257">
        <v>16.54571506344567</v>
      </c>
    </row>
    <row r="258" spans="1:2">
      <c r="A258">
        <v>15.827425518698995</v>
      </c>
      <c r="B258">
        <v>16.54774618614946</v>
      </c>
    </row>
    <row r="259" spans="1:2">
      <c r="A259">
        <v>15.268632848774882</v>
      </c>
      <c r="B259">
        <v>16.557462672964324</v>
      </c>
    </row>
    <row r="260" spans="1:2">
      <c r="A260">
        <v>16.700059674917579</v>
      </c>
      <c r="B260">
        <v>16.565067191305797</v>
      </c>
    </row>
    <row r="261" spans="1:2">
      <c r="A261">
        <v>16.798040513181</v>
      </c>
      <c r="B261">
        <v>16.568172618965985</v>
      </c>
    </row>
    <row r="262" spans="1:2">
      <c r="A262">
        <v>15.555327223673769</v>
      </c>
      <c r="B262">
        <v>16.568911109091005</v>
      </c>
    </row>
    <row r="263" spans="1:2">
      <c r="A263">
        <v>17.113434429841217</v>
      </c>
      <c r="B263">
        <v>16.589578373306349</v>
      </c>
    </row>
    <row r="264" spans="1:2">
      <c r="A264">
        <v>16.4230124977686</v>
      </c>
      <c r="B264">
        <v>16.590140320862737</v>
      </c>
    </row>
    <row r="265" spans="1:2">
      <c r="A265">
        <v>15.809612597020619</v>
      </c>
      <c r="B265">
        <v>16.593599003960207</v>
      </c>
    </row>
    <row r="266" spans="1:2">
      <c r="A266">
        <v>17.150873895216417</v>
      </c>
      <c r="B266">
        <v>16.594660396429585</v>
      </c>
    </row>
    <row r="267" spans="1:2">
      <c r="A267">
        <v>16.18410040914479</v>
      </c>
      <c r="B267">
        <v>16.598341028986933</v>
      </c>
    </row>
    <row r="268" spans="1:2">
      <c r="A268">
        <v>17.552081024782883</v>
      </c>
      <c r="B268">
        <v>16.599992277314062</v>
      </c>
    </row>
    <row r="269" spans="1:2">
      <c r="A269">
        <v>16.462713975073861</v>
      </c>
      <c r="B269">
        <v>16.615414244106649</v>
      </c>
    </row>
    <row r="270" spans="1:2">
      <c r="A270">
        <v>16.4230124977686</v>
      </c>
      <c r="B270">
        <v>16.616922314261746</v>
      </c>
    </row>
    <row r="271" spans="1:2">
      <c r="A271">
        <v>16.439275045896171</v>
      </c>
      <c r="B271">
        <v>16.618447030852682</v>
      </c>
    </row>
    <row r="272" spans="1:2">
      <c r="A272">
        <v>15.642338703069067</v>
      </c>
      <c r="B272">
        <v>16.619701200169096</v>
      </c>
    </row>
    <row r="273" spans="1:2">
      <c r="A273">
        <v>15.96095692804006</v>
      </c>
      <c r="B273">
        <v>16.63161532251651</v>
      </c>
    </row>
    <row r="274" spans="1:2">
      <c r="A274">
        <v>17.100391178464001</v>
      </c>
      <c r="B274">
        <v>16.648300459440158</v>
      </c>
    </row>
    <row r="275" spans="1:2">
      <c r="A275">
        <v>16.788136371572428</v>
      </c>
      <c r="B275">
        <v>16.651179824947892</v>
      </c>
    </row>
    <row r="276" spans="1:2">
      <c r="A276">
        <v>16.599357480670307</v>
      </c>
      <c r="B276">
        <v>16.6524254545789</v>
      </c>
    </row>
    <row r="277" spans="1:2">
      <c r="A277">
        <v>14.574662683935955</v>
      </c>
      <c r="B277">
        <v>16.662292489796393</v>
      </c>
    </row>
    <row r="278" spans="1:2">
      <c r="A278">
        <v>17.512146676226756</v>
      </c>
      <c r="B278">
        <v>16.666500487506578</v>
      </c>
    </row>
    <row r="279" spans="1:2">
      <c r="A279">
        <v>17.645338402519339</v>
      </c>
      <c r="B279">
        <v>16.675118250914853</v>
      </c>
    </row>
    <row r="280" spans="1:2">
      <c r="A280">
        <v>16.925573202470648</v>
      </c>
      <c r="B280">
        <v>16.676238812254056</v>
      </c>
    </row>
    <row r="281" spans="1:2">
      <c r="A281">
        <v>16.300417207752275</v>
      </c>
      <c r="B281">
        <v>16.676711910960659</v>
      </c>
    </row>
    <row r="282" spans="1:2">
      <c r="A282">
        <v>16.314991731516457</v>
      </c>
      <c r="B282">
        <v>16.68746944573757</v>
      </c>
    </row>
    <row r="283" spans="1:2">
      <c r="A283">
        <v>13.88151550337601</v>
      </c>
      <c r="B283">
        <v>16.688882241076048</v>
      </c>
    </row>
    <row r="284" spans="1:2">
      <c r="A284">
        <v>16.84826593939729</v>
      </c>
      <c r="B284">
        <v>16.69513605889766</v>
      </c>
    </row>
    <row r="285" spans="1:2">
      <c r="A285">
        <v>15.188267956450035</v>
      </c>
      <c r="B285">
        <v>16.695199512926191</v>
      </c>
    </row>
    <row r="286" spans="1:2">
      <c r="A286">
        <v>15.503996591326755</v>
      </c>
      <c r="B286">
        <v>16.695647170562598</v>
      </c>
    </row>
    <row r="287" spans="1:2">
      <c r="A287">
        <v>17.515648200184401</v>
      </c>
      <c r="B287">
        <v>16.698662146389363</v>
      </c>
    </row>
    <row r="288" spans="1:2">
      <c r="A288">
        <v>18.338485572222609</v>
      </c>
      <c r="B288">
        <v>16.699832944140518</v>
      </c>
    </row>
    <row r="289" spans="1:2">
      <c r="A289">
        <v>16.453468712279065</v>
      </c>
      <c r="B289">
        <v>16.702499322207039</v>
      </c>
    </row>
    <row r="290" spans="1:2">
      <c r="A290">
        <v>16.38045991542581</v>
      </c>
      <c r="B290">
        <v>16.706288733261697</v>
      </c>
    </row>
    <row r="291" spans="1:2">
      <c r="A291">
        <v>17.771446577386037</v>
      </c>
      <c r="B291">
        <v>16.71627501310159</v>
      </c>
    </row>
    <row r="292" spans="1:2">
      <c r="A292">
        <v>14.744588780264214</v>
      </c>
      <c r="B292">
        <v>16.72145153959768</v>
      </c>
    </row>
    <row r="293" spans="1:2">
      <c r="A293">
        <v>17.341913552266821</v>
      </c>
      <c r="B293">
        <v>16.729811222267319</v>
      </c>
    </row>
    <row r="294" spans="1:2">
      <c r="A294">
        <v>17.586644057556445</v>
      </c>
      <c r="B294">
        <v>16.732942529973133</v>
      </c>
    </row>
    <row r="295" spans="1:2">
      <c r="A295">
        <v>15.074354712793474</v>
      </c>
      <c r="B295">
        <v>16.733825952503835</v>
      </c>
    </row>
    <row r="296" spans="1:2">
      <c r="A296">
        <v>15.201804919084164</v>
      </c>
      <c r="B296">
        <v>16.735507782546527</v>
      </c>
    </row>
    <row r="297" spans="1:2">
      <c r="A297">
        <v>16.180147019193743</v>
      </c>
      <c r="B297">
        <v>16.7394143363049</v>
      </c>
    </row>
    <row r="298" spans="1:2">
      <c r="A298">
        <v>16.091288837519528</v>
      </c>
      <c r="B298">
        <v>16.743396445422846</v>
      </c>
    </row>
    <row r="299" spans="1:2">
      <c r="A299">
        <v>16.03783081028174</v>
      </c>
      <c r="B299">
        <v>16.746195701060898</v>
      </c>
    </row>
    <row r="300" spans="1:2">
      <c r="A300">
        <v>17.181032781557626</v>
      </c>
      <c r="B300">
        <v>16.74694582787966</v>
      </c>
    </row>
    <row r="301" spans="1:2">
      <c r="A301">
        <v>16.157524707791165</v>
      </c>
      <c r="B301">
        <v>16.747515021665475</v>
      </c>
    </row>
    <row r="302" spans="1:2">
      <c r="A302">
        <v>16.643788212106312</v>
      </c>
      <c r="B302">
        <v>16.76513019955804</v>
      </c>
    </row>
    <row r="303" spans="1:2">
      <c r="A303">
        <v>17.924307233487326</v>
      </c>
      <c r="B303">
        <v>16.780210366969612</v>
      </c>
    </row>
    <row r="304" spans="1:2">
      <c r="A304">
        <v>17.347251259906002</v>
      </c>
      <c r="B304">
        <v>16.782675287318096</v>
      </c>
    </row>
    <row r="305" spans="1:2">
      <c r="A305">
        <v>17.09034878395649</v>
      </c>
      <c r="B305">
        <v>16.790842349542586</v>
      </c>
    </row>
    <row r="306" spans="1:2">
      <c r="A306">
        <v>16.925215951989458</v>
      </c>
      <c r="B306">
        <v>16.797603030934226</v>
      </c>
    </row>
    <row r="307" spans="1:2">
      <c r="A307">
        <v>13.992009362055406</v>
      </c>
      <c r="B307">
        <v>16.79858667922981</v>
      </c>
    </row>
    <row r="308" spans="1:2">
      <c r="A308">
        <v>15.96095692804006</v>
      </c>
      <c r="B308">
        <v>16.799594451795787</v>
      </c>
    </row>
    <row r="309" spans="1:2">
      <c r="A309">
        <v>15.715113757119953</v>
      </c>
      <c r="B309">
        <v>16.807580684034388</v>
      </c>
    </row>
    <row r="310" spans="1:2">
      <c r="A310">
        <v>16.893496876996501</v>
      </c>
      <c r="B310">
        <v>16.821386806987441</v>
      </c>
    </row>
    <row r="311" spans="1:2">
      <c r="A311">
        <v>15.832102285171811</v>
      </c>
      <c r="B311">
        <v>16.823547468025627</v>
      </c>
    </row>
    <row r="312" spans="1:2">
      <c r="A312">
        <v>16.854801956676404</v>
      </c>
      <c r="B312">
        <v>16.833852104731719</v>
      </c>
    </row>
    <row r="313" spans="1:2">
      <c r="A313">
        <v>16.906703272760048</v>
      </c>
      <c r="B313">
        <v>16.834452784536339</v>
      </c>
    </row>
    <row r="314" spans="1:2">
      <c r="A314">
        <v>16.605814804544721</v>
      </c>
      <c r="B314">
        <v>16.8346037773461</v>
      </c>
    </row>
    <row r="315" spans="1:2">
      <c r="A315">
        <v>16.893496876996501</v>
      </c>
      <c r="B315">
        <v>16.848579559547087</v>
      </c>
    </row>
    <row r="316" spans="1:2">
      <c r="A316">
        <v>14.732194012712705</v>
      </c>
      <c r="B316">
        <v>16.849011866496468</v>
      </c>
    </row>
    <row r="317" spans="1:2">
      <c r="A317">
        <v>15.838112135093803</v>
      </c>
      <c r="B317">
        <v>16.854248152844978</v>
      </c>
    </row>
    <row r="318" spans="1:2">
      <c r="A318">
        <v>17.515648200184401</v>
      </c>
      <c r="B318">
        <v>16.872650817013472</v>
      </c>
    </row>
    <row r="319" spans="1:2">
      <c r="A319">
        <v>17.293035446788949</v>
      </c>
      <c r="B319">
        <v>16.873006898038597</v>
      </c>
    </row>
    <row r="320" spans="1:2">
      <c r="A320">
        <v>16.788136371572428</v>
      </c>
      <c r="B320">
        <v>16.877651399902025</v>
      </c>
    </row>
    <row r="321" spans="1:2">
      <c r="A321">
        <v>14.417829450023353</v>
      </c>
      <c r="B321">
        <v>16.878370497924553</v>
      </c>
    </row>
    <row r="322" spans="1:2">
      <c r="A322">
        <v>17.296006863068733</v>
      </c>
      <c r="B322">
        <v>16.88343004233327</v>
      </c>
    </row>
    <row r="323" spans="1:2">
      <c r="A323">
        <v>15.797365593473664</v>
      </c>
      <c r="B323">
        <v>16.88548462328917</v>
      </c>
    </row>
    <row r="324" spans="1:2">
      <c r="A324">
        <v>15.318292449268933</v>
      </c>
      <c r="B324">
        <v>16.885595891492656</v>
      </c>
    </row>
    <row r="325" spans="1:2">
      <c r="A325">
        <v>17.113434429841217</v>
      </c>
      <c r="B325">
        <v>16.892935254585829</v>
      </c>
    </row>
    <row r="326" spans="1:2">
      <c r="A326">
        <v>14.364348472727817</v>
      </c>
      <c r="B326">
        <v>16.895850075060277</v>
      </c>
    </row>
    <row r="327" spans="1:2">
      <c r="A327">
        <v>16.15360120220528</v>
      </c>
      <c r="B327">
        <v>16.898873645783674</v>
      </c>
    </row>
    <row r="328" spans="1:2">
      <c r="A328">
        <v>16.020069837155539</v>
      </c>
      <c r="B328">
        <v>16.899514434922239</v>
      </c>
    </row>
    <row r="329" spans="1:2">
      <c r="A329">
        <v>16.039741708184962</v>
      </c>
      <c r="B329">
        <v>16.902601258878615</v>
      </c>
    </row>
    <row r="330" spans="1:2">
      <c r="A330">
        <v>16.589565579661382</v>
      </c>
      <c r="B330">
        <v>16.904448115765256</v>
      </c>
    </row>
    <row r="331" spans="1:2">
      <c r="A331">
        <v>12.063177549952686</v>
      </c>
      <c r="B331">
        <v>16.904590359307804</v>
      </c>
    </row>
    <row r="332" spans="1:2">
      <c r="A332">
        <v>12.801634560239066</v>
      </c>
      <c r="B332">
        <v>16.906264424230795</v>
      </c>
    </row>
    <row r="333" spans="1:2">
      <c r="A333">
        <v>14.109792304578477</v>
      </c>
      <c r="B333">
        <v>16.919102795949932</v>
      </c>
    </row>
    <row r="334" spans="1:2">
      <c r="A334">
        <v>16.729047638075155</v>
      </c>
      <c r="B334">
        <v>16.92036424114016</v>
      </c>
    </row>
    <row r="335" spans="1:2">
      <c r="A335">
        <v>16.538093183337995</v>
      </c>
      <c r="B335">
        <v>16.92040772633996</v>
      </c>
    </row>
    <row r="336" spans="1:2">
      <c r="A336">
        <v>16.222341785924566</v>
      </c>
      <c r="B336">
        <v>16.927920545420452</v>
      </c>
    </row>
    <row r="337" spans="1:2">
      <c r="A337">
        <v>16.588099280204055</v>
      </c>
      <c r="B337">
        <v>16.933197243762336</v>
      </c>
    </row>
    <row r="338" spans="1:2">
      <c r="A338">
        <v>17.328937479427601</v>
      </c>
      <c r="B338">
        <v>16.942342319458245</v>
      </c>
    </row>
    <row r="339" spans="1:2">
      <c r="A339">
        <v>15.909484614259778</v>
      </c>
      <c r="B339">
        <v>16.945748724163366</v>
      </c>
    </row>
    <row r="340" spans="1:2">
      <c r="A340">
        <v>16.98607340079354</v>
      </c>
      <c r="B340">
        <v>16.949598394100466</v>
      </c>
    </row>
    <row r="341" spans="1:2">
      <c r="A341">
        <v>17.883793548498936</v>
      </c>
      <c r="B341">
        <v>16.950583902730884</v>
      </c>
    </row>
    <row r="342" spans="1:2">
      <c r="A342">
        <v>16.664107494859987</v>
      </c>
      <c r="B342">
        <v>16.951789552830384</v>
      </c>
    </row>
    <row r="343" spans="1:2">
      <c r="A343">
        <v>17.366757535779918</v>
      </c>
      <c r="B343">
        <v>16.951939163302598</v>
      </c>
    </row>
    <row r="344" spans="1:2">
      <c r="A344">
        <v>14.89883017418407</v>
      </c>
      <c r="B344">
        <v>16.961982858819852</v>
      </c>
    </row>
    <row r="345" spans="1:2">
      <c r="A345">
        <v>17.0081389531402</v>
      </c>
      <c r="B345">
        <v>16.962730368326039</v>
      </c>
    </row>
    <row r="346" spans="1:2">
      <c r="A346">
        <v>17.391066150759571</v>
      </c>
      <c r="B346">
        <v>16.968232349457441</v>
      </c>
    </row>
    <row r="347" spans="1:2">
      <c r="A347">
        <v>17.956525388169183</v>
      </c>
      <c r="B347">
        <v>16.971564190626054</v>
      </c>
    </row>
    <row r="348" spans="1:2">
      <c r="A348">
        <v>17.491187719073189</v>
      </c>
      <c r="B348">
        <v>16.972845518894395</v>
      </c>
    </row>
    <row r="349" spans="1:2">
      <c r="A349">
        <v>16.335485803167415</v>
      </c>
      <c r="B349">
        <v>16.975159978054847</v>
      </c>
    </row>
    <row r="350" spans="1:2">
      <c r="A350">
        <v>16.268447495768662</v>
      </c>
      <c r="B350">
        <v>16.978006997235919</v>
      </c>
    </row>
    <row r="351" spans="1:2">
      <c r="A351">
        <v>16.510023880901436</v>
      </c>
      <c r="B351">
        <v>16.980176206900225</v>
      </c>
    </row>
    <row r="352" spans="1:2">
      <c r="A352">
        <v>16.432732726084474</v>
      </c>
      <c r="B352">
        <v>16.986716494919204</v>
      </c>
    </row>
    <row r="353" spans="1:2">
      <c r="A353">
        <v>16.737527397695906</v>
      </c>
      <c r="B353">
        <v>16.991403847690968</v>
      </c>
    </row>
    <row r="354" spans="1:2">
      <c r="A354">
        <v>17.361497512117101</v>
      </c>
      <c r="B354">
        <v>16.991499173890887</v>
      </c>
    </row>
    <row r="355" spans="1:2">
      <c r="A355">
        <v>16.890290860047095</v>
      </c>
      <c r="B355">
        <v>16.991926005228674</v>
      </c>
    </row>
    <row r="356" spans="1:2">
      <c r="A356">
        <v>16.29094978278129</v>
      </c>
      <c r="B356">
        <v>16.995958935760441</v>
      </c>
    </row>
    <row r="357" spans="1:2">
      <c r="A357">
        <v>17.281246460764002</v>
      </c>
      <c r="B357">
        <v>17.004172794665408</v>
      </c>
    </row>
    <row r="358" spans="1:2">
      <c r="A358">
        <v>17.298961985104665</v>
      </c>
      <c r="B358">
        <v>17.009545097190813</v>
      </c>
    </row>
    <row r="359" spans="1:2">
      <c r="A359">
        <v>17.311283091788351</v>
      </c>
      <c r="B359">
        <v>17.014738664337308</v>
      </c>
    </row>
    <row r="360" spans="1:2">
      <c r="A360">
        <v>17.116159641469309</v>
      </c>
      <c r="B360">
        <v>17.022583603255146</v>
      </c>
    </row>
    <row r="361" spans="1:2">
      <c r="A361">
        <v>16.536821906742396</v>
      </c>
      <c r="B361">
        <v>17.025202984211585</v>
      </c>
    </row>
    <row r="362" spans="1:2">
      <c r="A362">
        <v>17.195406091059454</v>
      </c>
      <c r="B362">
        <v>17.027846121876273</v>
      </c>
    </row>
    <row r="363" spans="1:2">
      <c r="A363">
        <v>14.337463047916996</v>
      </c>
      <c r="B363">
        <v>17.032864064693978</v>
      </c>
    </row>
    <row r="364" spans="1:2">
      <c r="A364">
        <v>15.937919630853537</v>
      </c>
      <c r="B364">
        <v>17.033691101180196</v>
      </c>
    </row>
    <row r="365" spans="1:2">
      <c r="A365">
        <v>16.880628259278254</v>
      </c>
      <c r="B365">
        <v>17.035199851876797</v>
      </c>
    </row>
    <row r="366" spans="1:2">
      <c r="A366">
        <v>16.132628140934674</v>
      </c>
      <c r="B366">
        <v>17.035238619575555</v>
      </c>
    </row>
    <row r="367" spans="1:2">
      <c r="A367">
        <v>16.78220982302296</v>
      </c>
      <c r="B367">
        <v>17.036573708889708</v>
      </c>
    </row>
    <row r="368" spans="1:2">
      <c r="A368">
        <v>17.069455026524576</v>
      </c>
      <c r="B368">
        <v>17.037567358161677</v>
      </c>
    </row>
    <row r="369" spans="1:2">
      <c r="A369">
        <v>16.285124366068914</v>
      </c>
      <c r="B369">
        <v>17.042279708411062</v>
      </c>
    </row>
    <row r="370" spans="1:2">
      <c r="A370">
        <v>16.36561145135687</v>
      </c>
      <c r="B370">
        <v>17.043135794851395</v>
      </c>
    </row>
    <row r="371" spans="1:2">
      <c r="A371">
        <v>17.454383941494086</v>
      </c>
      <c r="B371">
        <v>17.053577568334251</v>
      </c>
    </row>
    <row r="372" spans="1:2">
      <c r="A372">
        <v>15.919872369245487</v>
      </c>
      <c r="B372">
        <v>17.056233389548478</v>
      </c>
    </row>
    <row r="373" spans="1:2">
      <c r="A373">
        <v>15.879659257960748</v>
      </c>
      <c r="B373">
        <v>17.058314254302395</v>
      </c>
    </row>
    <row r="374" spans="1:2">
      <c r="A374">
        <v>18.569954264033438</v>
      </c>
      <c r="B374">
        <v>17.058703315107735</v>
      </c>
    </row>
    <row r="375" spans="1:2">
      <c r="A375">
        <v>16.893496876996501</v>
      </c>
      <c r="B375">
        <v>17.06159434634678</v>
      </c>
    </row>
    <row r="376" spans="1:2">
      <c r="A376">
        <v>17.286377866304225</v>
      </c>
      <c r="B376">
        <v>17.076923590333571</v>
      </c>
    </row>
    <row r="377" spans="1:2">
      <c r="A377">
        <v>15.424948470398375</v>
      </c>
      <c r="B377">
        <v>17.079797243582444</v>
      </c>
    </row>
    <row r="378" spans="1:2">
      <c r="A378">
        <v>17.713996651439739</v>
      </c>
      <c r="B378">
        <v>17.079867267849014</v>
      </c>
    </row>
    <row r="379" spans="1:2">
      <c r="A379">
        <v>16.102168890775687</v>
      </c>
      <c r="B379">
        <v>17.084892711643832</v>
      </c>
    </row>
    <row r="380" spans="1:2">
      <c r="A380">
        <v>17.90403246806752</v>
      </c>
      <c r="B380">
        <v>17.087573760311589</v>
      </c>
    </row>
    <row r="381" spans="1:2">
      <c r="A381">
        <v>15.520258650202699</v>
      </c>
      <c r="B381">
        <v>17.088029665832568</v>
      </c>
    </row>
    <row r="382" spans="1:2">
      <c r="A382">
        <v>16.445206780242945</v>
      </c>
      <c r="B382">
        <v>17.094878854741026</v>
      </c>
    </row>
    <row r="383" spans="1:2">
      <c r="A383">
        <v>15.460017114090475</v>
      </c>
      <c r="B383">
        <v>17.10332484750607</v>
      </c>
    </row>
    <row r="384" spans="1:2">
      <c r="A384">
        <v>17.436863404386628</v>
      </c>
      <c r="B384">
        <v>17.104432496798118</v>
      </c>
    </row>
    <row r="385" spans="1:2">
      <c r="A385">
        <v>16.392575455737326</v>
      </c>
      <c r="B385">
        <v>17.104747283474019</v>
      </c>
    </row>
    <row r="386" spans="1:2">
      <c r="A386">
        <v>12.859217807797451</v>
      </c>
      <c r="B386">
        <v>17.107712083377244</v>
      </c>
    </row>
    <row r="387" spans="1:2">
      <c r="A387">
        <v>16.475163127845914</v>
      </c>
      <c r="B387">
        <v>17.121241500947654</v>
      </c>
    </row>
    <row r="388" spans="1:2">
      <c r="A388">
        <v>17.265953619080637</v>
      </c>
      <c r="B388">
        <v>17.121938913372105</v>
      </c>
    </row>
    <row r="389" spans="1:2">
      <c r="A389">
        <v>17.34128961944586</v>
      </c>
      <c r="B389">
        <v>17.125928198535952</v>
      </c>
    </row>
    <row r="390" spans="1:2">
      <c r="A390">
        <v>17.90403246806752</v>
      </c>
      <c r="B390">
        <v>17.126163747770406</v>
      </c>
    </row>
    <row r="391" spans="1:2">
      <c r="A391">
        <v>16.48423875011629</v>
      </c>
      <c r="B391">
        <v>17.128112982162115</v>
      </c>
    </row>
    <row r="392" spans="1:2">
      <c r="A392">
        <v>15.460017114090475</v>
      </c>
      <c r="B392">
        <v>17.128396117424348</v>
      </c>
    </row>
    <row r="393" spans="1:2">
      <c r="A393">
        <v>18.218369571420983</v>
      </c>
      <c r="B393">
        <v>17.133281692009927</v>
      </c>
    </row>
    <row r="394" spans="1:2">
      <c r="A394">
        <v>16.744656722168678</v>
      </c>
      <c r="B394">
        <v>17.140532118124657</v>
      </c>
    </row>
    <row r="395" spans="1:2">
      <c r="A395">
        <v>17.793538359023948</v>
      </c>
      <c r="B395">
        <v>17.143354754344287</v>
      </c>
    </row>
    <row r="396" spans="1:2">
      <c r="A396">
        <v>15.909526623408292</v>
      </c>
      <c r="B396">
        <v>17.147679281784868</v>
      </c>
    </row>
    <row r="397" spans="1:2">
      <c r="A397">
        <v>15.496086851964986</v>
      </c>
      <c r="B397">
        <v>17.147812206278559</v>
      </c>
    </row>
    <row r="398" spans="1:2">
      <c r="A398">
        <v>16.846748334509357</v>
      </c>
      <c r="B398">
        <v>17.149523931159891</v>
      </c>
    </row>
    <row r="399" spans="1:2">
      <c r="A399">
        <v>15.021628958850787</v>
      </c>
      <c r="B399">
        <v>17.151718009952688</v>
      </c>
    </row>
    <row r="400" spans="1:2">
      <c r="A400">
        <v>17.580465267503467</v>
      </c>
      <c r="B400">
        <v>17.156851170852047</v>
      </c>
    </row>
    <row r="401" spans="1:2">
      <c r="A401">
        <v>17.705716144967042</v>
      </c>
      <c r="B401">
        <v>17.160582639000022</v>
      </c>
    </row>
    <row r="402" spans="1:2">
      <c r="A402">
        <v>16.105565272643265</v>
      </c>
      <c r="B402">
        <v>17.162345589624767</v>
      </c>
    </row>
    <row r="403" spans="1:2">
      <c r="A403">
        <v>17.100391178464001</v>
      </c>
      <c r="B403">
        <v>17.166703813903752</v>
      </c>
    </row>
    <row r="404" spans="1:2">
      <c r="A404">
        <v>17.11664042831071</v>
      </c>
      <c r="B404">
        <v>17.168925282751033</v>
      </c>
    </row>
    <row r="405" spans="1:2">
      <c r="A405">
        <v>16.890290860047095</v>
      </c>
      <c r="B405">
        <v>17.175933999507098</v>
      </c>
    </row>
    <row r="406" spans="1:2">
      <c r="A406">
        <v>17.168310308405857</v>
      </c>
      <c r="B406">
        <v>17.181662043783476</v>
      </c>
    </row>
    <row r="407" spans="1:2">
      <c r="A407">
        <v>14.844030799844964</v>
      </c>
      <c r="B407">
        <v>17.182996059617114</v>
      </c>
    </row>
    <row r="408" spans="1:2">
      <c r="A408">
        <v>16.991930345658066</v>
      </c>
      <c r="B408">
        <v>17.187609146564437</v>
      </c>
    </row>
    <row r="409" spans="1:2">
      <c r="A409">
        <v>16.589565579661382</v>
      </c>
      <c r="B409">
        <v>17.194596064067689</v>
      </c>
    </row>
    <row r="410" spans="1:2">
      <c r="A410">
        <v>18.52688252165003</v>
      </c>
      <c r="B410">
        <v>17.198503812048553</v>
      </c>
    </row>
    <row r="411" spans="1:2">
      <c r="A411">
        <v>16.076555690428808</v>
      </c>
      <c r="B411">
        <v>17.205629904153358</v>
      </c>
    </row>
    <row r="412" spans="1:2">
      <c r="A412">
        <v>16.696379192772749</v>
      </c>
      <c r="B412">
        <v>17.207229864243089</v>
      </c>
    </row>
    <row r="413" spans="1:2">
      <c r="A413">
        <v>14.533543990901782</v>
      </c>
      <c r="B413">
        <v>17.212096925220163</v>
      </c>
    </row>
    <row r="414" spans="1:2">
      <c r="A414">
        <v>15.569738100569333</v>
      </c>
      <c r="B414">
        <v>17.214329680475419</v>
      </c>
    </row>
    <row r="415" spans="1:2">
      <c r="A415">
        <v>17.547357543287639</v>
      </c>
      <c r="B415">
        <v>17.215470808027941</v>
      </c>
    </row>
    <row r="416" spans="1:2">
      <c r="A416">
        <v>17.11664042831071</v>
      </c>
      <c r="B416">
        <v>17.216097253195422</v>
      </c>
    </row>
    <row r="417" spans="1:2">
      <c r="A417">
        <v>16.536348183672672</v>
      </c>
      <c r="B417">
        <v>17.216648471191551</v>
      </c>
    </row>
    <row r="418" spans="1:2">
      <c r="A418">
        <v>16.890290860047095</v>
      </c>
      <c r="B418">
        <v>17.217270847830541</v>
      </c>
    </row>
    <row r="419" spans="1:2">
      <c r="A419">
        <v>16.78493037518912</v>
      </c>
      <c r="B419">
        <v>17.219390970411471</v>
      </c>
    </row>
    <row r="420" spans="1:2">
      <c r="A420">
        <v>17.181032781557626</v>
      </c>
      <c r="B420">
        <v>17.219457057337145</v>
      </c>
    </row>
    <row r="421" spans="1:2">
      <c r="A421">
        <v>17.393206855477526</v>
      </c>
      <c r="B421">
        <v>17.219814974457446</v>
      </c>
    </row>
    <row r="422" spans="1:2">
      <c r="A422">
        <v>16.877247636511058</v>
      </c>
      <c r="B422">
        <v>17.223330627801655</v>
      </c>
    </row>
    <row r="423" spans="1:2">
      <c r="A423">
        <v>16.599888266229005</v>
      </c>
      <c r="B423">
        <v>17.225509492074405</v>
      </c>
    </row>
    <row r="424" spans="1:2">
      <c r="A424">
        <v>15.18860265141139</v>
      </c>
      <c r="B424">
        <v>17.227488717642089</v>
      </c>
    </row>
    <row r="425" spans="1:2">
      <c r="A425">
        <v>17.306132896032956</v>
      </c>
      <c r="B425">
        <v>17.227683322491984</v>
      </c>
    </row>
    <row r="426" spans="1:2">
      <c r="A426">
        <v>16.305930315938237</v>
      </c>
      <c r="B426">
        <v>17.229626139224688</v>
      </c>
    </row>
    <row r="427" spans="1:2">
      <c r="A427">
        <v>17.261854426038152</v>
      </c>
      <c r="B427">
        <v>17.231913611867846</v>
      </c>
    </row>
    <row r="428" spans="1:2">
      <c r="A428">
        <v>14.673935284538208</v>
      </c>
      <c r="B428">
        <v>17.232194107538522</v>
      </c>
    </row>
    <row r="429" spans="1:2">
      <c r="A429">
        <v>15.843674726182453</v>
      </c>
      <c r="B429">
        <v>17.235041187259274</v>
      </c>
    </row>
    <row r="430" spans="1:2">
      <c r="A430">
        <v>17.210885287507576</v>
      </c>
      <c r="B430">
        <v>17.23975780527261</v>
      </c>
    </row>
    <row r="431" spans="1:2">
      <c r="A431">
        <v>15.439480960374727</v>
      </c>
      <c r="B431">
        <v>17.253312702111106</v>
      </c>
    </row>
    <row r="432" spans="1:2">
      <c r="A432">
        <v>15.964337527404098</v>
      </c>
      <c r="B432">
        <v>17.253902209904926</v>
      </c>
    </row>
    <row r="433" spans="1:2">
      <c r="A433">
        <v>17.393206855477526</v>
      </c>
      <c r="B433">
        <v>17.257173294558346</v>
      </c>
    </row>
    <row r="434" spans="1:2">
      <c r="A434">
        <v>17.051342610031575</v>
      </c>
      <c r="B434">
        <v>17.264926194255025</v>
      </c>
    </row>
    <row r="435" spans="1:2">
      <c r="A435">
        <v>16.846311475210364</v>
      </c>
      <c r="B435">
        <v>17.275202828504138</v>
      </c>
    </row>
    <row r="436" spans="1:2">
      <c r="A436">
        <v>17.193601462624336</v>
      </c>
      <c r="B436">
        <v>17.27544780601454</v>
      </c>
    </row>
    <row r="437" spans="1:2">
      <c r="A437">
        <v>18.166396735114088</v>
      </c>
      <c r="B437">
        <v>17.275583299041767</v>
      </c>
    </row>
    <row r="438" spans="1:2">
      <c r="A438">
        <v>17.385391081270825</v>
      </c>
      <c r="B438">
        <v>17.276634341273294</v>
      </c>
    </row>
    <row r="439" spans="1:2">
      <c r="A439">
        <v>15.912667623984774</v>
      </c>
      <c r="B439">
        <v>17.287318985606998</v>
      </c>
    </row>
    <row r="440" spans="1:2">
      <c r="A440">
        <v>17.426314572230432</v>
      </c>
      <c r="B440">
        <v>17.295597089900703</v>
      </c>
    </row>
    <row r="441" spans="1:2">
      <c r="A441">
        <v>17.955001606598099</v>
      </c>
      <c r="B441">
        <v>17.299700078065023</v>
      </c>
    </row>
    <row r="442" spans="1:2">
      <c r="A442">
        <v>18.142869962926589</v>
      </c>
      <c r="B442">
        <v>17.301638007750189</v>
      </c>
    </row>
    <row r="443" spans="1:2">
      <c r="A443">
        <v>16.657484707964045</v>
      </c>
      <c r="B443">
        <v>17.304670738870332</v>
      </c>
    </row>
    <row r="444" spans="1:2">
      <c r="A444">
        <v>15.578236950066449</v>
      </c>
      <c r="B444">
        <v>17.306720993185124</v>
      </c>
    </row>
    <row r="445" spans="1:2">
      <c r="A445">
        <v>15.843674726182453</v>
      </c>
      <c r="B445">
        <v>17.310909323125085</v>
      </c>
    </row>
    <row r="446" spans="1:2">
      <c r="A446">
        <v>17.738660568030014</v>
      </c>
      <c r="B446">
        <v>17.311874533365192</v>
      </c>
    </row>
    <row r="447" spans="1:2">
      <c r="A447">
        <v>16.951004773893423</v>
      </c>
      <c r="B447">
        <v>17.312918108258682</v>
      </c>
    </row>
    <row r="448" spans="1:2">
      <c r="A448">
        <v>16.890290860047095</v>
      </c>
      <c r="B448">
        <v>17.325128588297513</v>
      </c>
    </row>
    <row r="449" spans="1:2">
      <c r="A449">
        <v>17.806832499151575</v>
      </c>
      <c r="B449">
        <v>17.328932950632762</v>
      </c>
    </row>
    <row r="450" spans="1:2">
      <c r="A450">
        <v>17.295755968155259</v>
      </c>
      <c r="B450">
        <v>17.328976330877449</v>
      </c>
    </row>
    <row r="451" spans="1:2">
      <c r="A451">
        <v>18.030940460191701</v>
      </c>
      <c r="B451">
        <v>17.330380494374989</v>
      </c>
    </row>
    <row r="452" spans="1:2">
      <c r="A452">
        <v>17.100391178464001</v>
      </c>
      <c r="B452">
        <v>17.333122157397433</v>
      </c>
    </row>
    <row r="453" spans="1:2">
      <c r="A453">
        <v>15.628007021752996</v>
      </c>
      <c r="B453">
        <v>17.334389873875942</v>
      </c>
    </row>
    <row r="454" spans="1:2">
      <c r="A454">
        <v>18.433468204759333</v>
      </c>
      <c r="B454">
        <v>17.336224375779448</v>
      </c>
    </row>
    <row r="455" spans="1:2">
      <c r="A455">
        <v>17.235712503456622</v>
      </c>
      <c r="B455">
        <v>17.33642936206337</v>
      </c>
    </row>
    <row r="456" spans="1:2">
      <c r="A456">
        <v>17.06989189547474</v>
      </c>
      <c r="B456">
        <v>17.345559712389676</v>
      </c>
    </row>
    <row r="457" spans="1:2">
      <c r="A457">
        <v>17.969898271020536</v>
      </c>
      <c r="B457">
        <v>17.359606696182215</v>
      </c>
    </row>
    <row r="458" spans="1:2">
      <c r="A458">
        <v>17.453112664931922</v>
      </c>
      <c r="B458">
        <v>17.359708660477207</v>
      </c>
    </row>
    <row r="459" spans="1:2">
      <c r="A459">
        <v>16.877247636511058</v>
      </c>
      <c r="B459">
        <v>17.373130522440849</v>
      </c>
    </row>
    <row r="460" spans="1:2">
      <c r="A460">
        <v>16.956032418429007</v>
      </c>
      <c r="B460">
        <v>17.374733331623091</v>
      </c>
    </row>
    <row r="461" spans="1:2">
      <c r="A461">
        <v>16.815535355441121</v>
      </c>
      <c r="B461">
        <v>17.384505335145107</v>
      </c>
    </row>
    <row r="462" spans="1:2">
      <c r="A462">
        <v>14.272311792876001</v>
      </c>
      <c r="B462">
        <v>17.386774909195328</v>
      </c>
    </row>
    <row r="463" spans="1:2">
      <c r="A463">
        <v>15.342438438047816</v>
      </c>
      <c r="B463">
        <v>17.389122921276588</v>
      </c>
    </row>
    <row r="464" spans="1:2">
      <c r="A464">
        <v>16.67035334870824</v>
      </c>
      <c r="B464">
        <v>17.38917330558035</v>
      </c>
    </row>
    <row r="465" spans="1:2">
      <c r="A465">
        <v>16.720432611689851</v>
      </c>
      <c r="B465">
        <v>17.390728667446229</v>
      </c>
    </row>
    <row r="466" spans="1:2">
      <c r="A466">
        <v>17.296750647299966</v>
      </c>
      <c r="B466">
        <v>17.392640267587833</v>
      </c>
    </row>
    <row r="467" spans="1:2">
      <c r="A467">
        <v>17.620877520011948</v>
      </c>
      <c r="B467">
        <v>17.398690077713262</v>
      </c>
    </row>
    <row r="468" spans="1:2">
      <c r="A468">
        <v>13.201411128734458</v>
      </c>
      <c r="B468">
        <v>17.405306615134979</v>
      </c>
    </row>
    <row r="469" spans="1:2">
      <c r="A469">
        <v>16.354026692698316</v>
      </c>
      <c r="B469">
        <v>17.406579506563112</v>
      </c>
    </row>
    <row r="470" spans="1:2">
      <c r="A470">
        <v>16.197143679487152</v>
      </c>
      <c r="B470">
        <v>17.407434326671822</v>
      </c>
    </row>
    <row r="471" spans="1:2">
      <c r="A471">
        <v>16.589565579661382</v>
      </c>
      <c r="B471">
        <v>17.415138163469049</v>
      </c>
    </row>
    <row r="472" spans="1:2">
      <c r="A472">
        <v>17.56771263806478</v>
      </c>
      <c r="B472">
        <v>17.419025351234289</v>
      </c>
    </row>
    <row r="473" spans="1:2">
      <c r="A473">
        <v>17.333195469811198</v>
      </c>
      <c r="B473">
        <v>17.427153180915507</v>
      </c>
    </row>
    <row r="474" spans="1:2">
      <c r="A474">
        <v>17.924429676801594</v>
      </c>
      <c r="B474">
        <v>17.430041234009995</v>
      </c>
    </row>
    <row r="475" spans="1:2">
      <c r="A475">
        <v>16.602608818395165</v>
      </c>
      <c r="B475">
        <v>17.436496669815963</v>
      </c>
    </row>
    <row r="476" spans="1:2">
      <c r="A476">
        <v>15.634555048942165</v>
      </c>
      <c r="B476">
        <v>17.437333149245088</v>
      </c>
    </row>
    <row r="477" spans="1:2">
      <c r="A477">
        <v>16.825817404559004</v>
      </c>
      <c r="B477">
        <v>17.439547017926767</v>
      </c>
    </row>
    <row r="478" spans="1:2">
      <c r="A478">
        <v>16.846311475210364</v>
      </c>
      <c r="B478">
        <v>17.441452821459613</v>
      </c>
    </row>
    <row r="479" spans="1:2">
      <c r="A479">
        <v>15.504061638491518</v>
      </c>
      <c r="B479">
        <v>17.442330043456728</v>
      </c>
    </row>
    <row r="480" spans="1:2">
      <c r="A480">
        <v>16.676849295926704</v>
      </c>
      <c r="B480">
        <v>17.442417555778334</v>
      </c>
    </row>
    <row r="481" spans="1:2">
      <c r="A481">
        <v>15.946901079023267</v>
      </c>
      <c r="B481">
        <v>17.446714870639902</v>
      </c>
    </row>
    <row r="482" spans="1:2">
      <c r="A482">
        <v>18.123059386719742</v>
      </c>
      <c r="B482">
        <v>17.446842516673492</v>
      </c>
    </row>
    <row r="483" spans="1:2">
      <c r="A483">
        <v>16.538093183337995</v>
      </c>
      <c r="B483">
        <v>17.447393538066475</v>
      </c>
    </row>
    <row r="484" spans="1:2">
      <c r="A484">
        <v>17.680888920944309</v>
      </c>
      <c r="B484">
        <v>17.447398910711339</v>
      </c>
    </row>
    <row r="485" spans="1:2">
      <c r="A485">
        <v>17.809787608870657</v>
      </c>
      <c r="B485">
        <v>17.454902008225297</v>
      </c>
    </row>
    <row r="486" spans="1:2">
      <c r="A486">
        <v>16.366421997142957</v>
      </c>
      <c r="B486">
        <v>17.455507047352938</v>
      </c>
    </row>
    <row r="487" spans="1:2">
      <c r="A487">
        <v>16.605814804544721</v>
      </c>
      <c r="B487">
        <v>17.456156767800103</v>
      </c>
    </row>
    <row r="488" spans="1:2">
      <c r="A488">
        <v>17.206768675045364</v>
      </c>
      <c r="B488">
        <v>17.458653617903234</v>
      </c>
    </row>
    <row r="489" spans="1:2">
      <c r="A489">
        <v>18.282272185839432</v>
      </c>
      <c r="B489">
        <v>17.471588527520556</v>
      </c>
    </row>
    <row r="490" spans="1:2">
      <c r="A490">
        <v>15.267809630464315</v>
      </c>
      <c r="B490">
        <v>17.472657081381257</v>
      </c>
    </row>
    <row r="491" spans="1:2">
      <c r="A491">
        <v>16.197208726657923</v>
      </c>
      <c r="B491">
        <v>17.473772518871101</v>
      </c>
    </row>
    <row r="492" spans="1:2">
      <c r="A492">
        <v>16.876437043893347</v>
      </c>
      <c r="B492">
        <v>17.476420923322333</v>
      </c>
    </row>
    <row r="493" spans="1:2">
      <c r="A493">
        <v>16.314991731516457</v>
      </c>
      <c r="B493">
        <v>17.477226784405257</v>
      </c>
    </row>
    <row r="494" spans="1:2">
      <c r="A494">
        <v>13.830043442169588</v>
      </c>
      <c r="B494">
        <v>17.477840548481552</v>
      </c>
    </row>
    <row r="495" spans="1:2">
      <c r="A495">
        <v>17.468414898264623</v>
      </c>
      <c r="B495">
        <v>17.47789066019191</v>
      </c>
    </row>
    <row r="496" spans="1:2">
      <c r="A496">
        <v>16.811242831518264</v>
      </c>
      <c r="B496">
        <v>17.48146208963087</v>
      </c>
    </row>
    <row r="497" spans="1:2">
      <c r="A497">
        <v>17.62950770546999</v>
      </c>
      <c r="B497">
        <v>17.485564875881902</v>
      </c>
    </row>
    <row r="498" spans="1:2">
      <c r="A498">
        <v>14.479624832974766</v>
      </c>
      <c r="B498">
        <v>17.487010967531333</v>
      </c>
    </row>
    <row r="499" spans="1:2">
      <c r="A499">
        <v>16.683792511634739</v>
      </c>
      <c r="B499">
        <v>17.488907956156737</v>
      </c>
    </row>
    <row r="500" spans="1:2">
      <c r="A500">
        <v>16.775985740824904</v>
      </c>
      <c r="B500">
        <v>17.490820942230005</v>
      </c>
    </row>
    <row r="501" spans="1:2">
      <c r="A501">
        <v>15.796489405885351</v>
      </c>
      <c r="B501">
        <v>17.492330360922292</v>
      </c>
    </row>
    <row r="502" spans="1:2">
      <c r="A502">
        <v>16.022685796186611</v>
      </c>
      <c r="B502">
        <v>17.496689539395003</v>
      </c>
    </row>
    <row r="503" spans="1:2">
      <c r="A503">
        <v>17.206768675045364</v>
      </c>
      <c r="B503">
        <v>17.499165839822325</v>
      </c>
    </row>
    <row r="504" spans="1:2">
      <c r="A504">
        <v>17.583688943218544</v>
      </c>
      <c r="B504">
        <v>17.500307339299948</v>
      </c>
    </row>
    <row r="505" spans="1:2">
      <c r="A505">
        <v>16.439275045896171</v>
      </c>
      <c r="B505">
        <v>17.501865302679896</v>
      </c>
    </row>
    <row r="506" spans="1:2">
      <c r="A506">
        <v>17.101408155646837</v>
      </c>
      <c r="B506">
        <v>17.504509904890782</v>
      </c>
    </row>
    <row r="507" spans="1:2">
      <c r="A507">
        <v>15.286539831894311</v>
      </c>
      <c r="B507">
        <v>17.512555260520372</v>
      </c>
    </row>
    <row r="508" spans="1:2">
      <c r="A508">
        <v>17.328937479427601</v>
      </c>
      <c r="B508">
        <v>17.513727853417766</v>
      </c>
    </row>
    <row r="509" spans="1:2">
      <c r="A509">
        <v>14.472682832036618</v>
      </c>
      <c r="B509">
        <v>17.517423333154124</v>
      </c>
    </row>
    <row r="510" spans="1:2">
      <c r="A510">
        <v>16.926037807367106</v>
      </c>
      <c r="B510">
        <v>17.519571734320461</v>
      </c>
    </row>
    <row r="511" spans="1:2">
      <c r="A511">
        <v>17.809787608870657</v>
      </c>
      <c r="B511">
        <v>17.521375955654403</v>
      </c>
    </row>
    <row r="512" spans="1:2">
      <c r="A512">
        <v>18.861214482878776</v>
      </c>
      <c r="B512">
        <v>17.528138764738763</v>
      </c>
    </row>
    <row r="513" spans="1:2">
      <c r="A513">
        <v>15.997351748759582</v>
      </c>
      <c r="B513">
        <v>17.533901871470384</v>
      </c>
    </row>
    <row r="514" spans="1:2">
      <c r="A514">
        <v>17.762602187773737</v>
      </c>
      <c r="B514">
        <v>17.537765719688799</v>
      </c>
    </row>
    <row r="515" spans="1:2">
      <c r="A515">
        <v>17.636705493907719</v>
      </c>
      <c r="B515">
        <v>17.540414685834314</v>
      </c>
    </row>
    <row r="516" spans="1:2">
      <c r="A516">
        <v>17.361497512117101</v>
      </c>
      <c r="B516">
        <v>17.540793877021677</v>
      </c>
    </row>
    <row r="517" spans="1:2">
      <c r="A517">
        <v>17.992109165664608</v>
      </c>
      <c r="B517">
        <v>17.547231278496024</v>
      </c>
    </row>
    <row r="518" spans="1:2">
      <c r="A518">
        <v>18.342605314916629</v>
      </c>
      <c r="B518">
        <v>17.551747698359971</v>
      </c>
    </row>
    <row r="519" spans="1:2">
      <c r="A519">
        <v>16.623167935965395</v>
      </c>
      <c r="B519">
        <v>17.551818463823679</v>
      </c>
    </row>
    <row r="520" spans="1:2">
      <c r="A520">
        <v>17.251776583318531</v>
      </c>
      <c r="B520">
        <v>17.552390888651647</v>
      </c>
    </row>
    <row r="521" spans="1:2">
      <c r="A521">
        <v>17.32655058551444</v>
      </c>
      <c r="B521">
        <v>17.55562107577947</v>
      </c>
    </row>
    <row r="522" spans="1:2">
      <c r="A522">
        <v>16.38045991542581</v>
      </c>
      <c r="B522">
        <v>17.557830442219117</v>
      </c>
    </row>
    <row r="523" spans="1:2">
      <c r="A523">
        <v>18.146259845491869</v>
      </c>
      <c r="B523">
        <v>17.561128575293218</v>
      </c>
    </row>
    <row r="524" spans="1:2">
      <c r="A524">
        <v>17.182783698038161</v>
      </c>
      <c r="B524">
        <v>17.563339113346672</v>
      </c>
    </row>
    <row r="525" spans="1:2">
      <c r="A525">
        <v>16.730977936662985</v>
      </c>
      <c r="B525">
        <v>17.567288775485103</v>
      </c>
    </row>
    <row r="526" spans="1:2">
      <c r="A526">
        <v>17.347251259906002</v>
      </c>
      <c r="B526">
        <v>17.570148913249053</v>
      </c>
    </row>
    <row r="527" spans="1:2">
      <c r="A527">
        <v>15.930020695059252</v>
      </c>
      <c r="B527">
        <v>17.572282371557236</v>
      </c>
    </row>
    <row r="528" spans="1:2">
      <c r="A528">
        <v>18.468371751889897</v>
      </c>
      <c r="B528">
        <v>17.572755490128387</v>
      </c>
    </row>
    <row r="529" spans="1:2">
      <c r="A529">
        <v>17.937140206808465</v>
      </c>
      <c r="B529">
        <v>17.574927852818639</v>
      </c>
    </row>
    <row r="530" spans="1:2">
      <c r="A530">
        <v>17.393206855477526</v>
      </c>
      <c r="B530">
        <v>17.576663742324019</v>
      </c>
    </row>
    <row r="531" spans="1:2">
      <c r="A531">
        <v>17.453096717690659</v>
      </c>
      <c r="B531">
        <v>17.577817595677267</v>
      </c>
    </row>
    <row r="532" spans="1:2">
      <c r="A532">
        <v>16.292453834091596</v>
      </c>
      <c r="B532">
        <v>17.583038540643241</v>
      </c>
    </row>
    <row r="533" spans="1:2">
      <c r="A533">
        <v>16.605814804544721</v>
      </c>
      <c r="B533">
        <v>17.589820479672177</v>
      </c>
    </row>
    <row r="534" spans="1:2">
      <c r="A534">
        <v>18.062906639014589</v>
      </c>
      <c r="B534">
        <v>17.595584757816134</v>
      </c>
    </row>
    <row r="535" spans="1:2">
      <c r="A535">
        <v>17.29582101532603</v>
      </c>
      <c r="B535">
        <v>17.60398866504071</v>
      </c>
    </row>
    <row r="536" spans="1:2">
      <c r="A536">
        <v>16.882381213084876</v>
      </c>
      <c r="B536">
        <v>17.604238039351994</v>
      </c>
    </row>
    <row r="537" spans="1:2">
      <c r="A537">
        <v>16.735358428599159</v>
      </c>
      <c r="B537">
        <v>17.604873853566488</v>
      </c>
    </row>
    <row r="538" spans="1:2">
      <c r="A538">
        <v>17.486521746198086</v>
      </c>
      <c r="B538">
        <v>17.60843736591633</v>
      </c>
    </row>
    <row r="539" spans="1:2">
      <c r="A539">
        <v>17.181032781557626</v>
      </c>
      <c r="B539">
        <v>17.609338097698458</v>
      </c>
    </row>
    <row r="540" spans="1:2">
      <c r="A540">
        <v>14.941407868382219</v>
      </c>
      <c r="B540">
        <v>17.609435873237501</v>
      </c>
    </row>
    <row r="541" spans="1:2">
      <c r="A541">
        <v>16.379465267080956</v>
      </c>
      <c r="B541">
        <v>17.615222795032132</v>
      </c>
    </row>
    <row r="542" spans="1:2">
      <c r="A542">
        <v>16.89597783620399</v>
      </c>
      <c r="B542">
        <v>17.624183602990914</v>
      </c>
    </row>
    <row r="543" spans="1:2">
      <c r="A543">
        <v>17.270317392979063</v>
      </c>
      <c r="B543">
        <v>17.624455551949918</v>
      </c>
    </row>
    <row r="544" spans="1:2">
      <c r="A544">
        <v>18.49979382889132</v>
      </c>
      <c r="B544">
        <v>17.62823649449739</v>
      </c>
    </row>
    <row r="545" spans="1:2">
      <c r="A545">
        <v>16.715832976746555</v>
      </c>
      <c r="B545">
        <v>17.628498113377329</v>
      </c>
    </row>
    <row r="546" spans="1:2">
      <c r="A546">
        <v>16.807443974991216</v>
      </c>
      <c r="B546">
        <v>17.628746395866006</v>
      </c>
    </row>
    <row r="547" spans="1:2">
      <c r="A547">
        <v>16.988807048427752</v>
      </c>
      <c r="B547">
        <v>17.629970942746773</v>
      </c>
    </row>
    <row r="548" spans="1:2">
      <c r="A548">
        <v>17.80658161040116</v>
      </c>
      <c r="B548">
        <v>17.638606519957669</v>
      </c>
    </row>
    <row r="549" spans="1:2">
      <c r="A549">
        <v>17.210885287507576</v>
      </c>
      <c r="B549">
        <v>17.638799197454926</v>
      </c>
    </row>
    <row r="550" spans="1:2">
      <c r="A550">
        <v>17.655571115646556</v>
      </c>
      <c r="B550">
        <v>17.643044711251015</v>
      </c>
    </row>
    <row r="551" spans="1:2">
      <c r="A551">
        <v>17.370858619453688</v>
      </c>
      <c r="B551">
        <v>17.65165959278097</v>
      </c>
    </row>
    <row r="552" spans="1:2">
      <c r="A552">
        <v>16.811242831518264</v>
      </c>
      <c r="B552">
        <v>17.656656510807732</v>
      </c>
    </row>
    <row r="553" spans="1:2">
      <c r="A553">
        <v>18.370391345492635</v>
      </c>
      <c r="B553">
        <v>17.661294439716375</v>
      </c>
    </row>
    <row r="554" spans="1:2">
      <c r="A554">
        <v>18.266922608736056</v>
      </c>
      <c r="B554">
        <v>17.668580396416743</v>
      </c>
    </row>
    <row r="555" spans="1:2">
      <c r="A555">
        <v>17.208744616365507</v>
      </c>
      <c r="B555">
        <v>17.669790672896912</v>
      </c>
    </row>
    <row r="556" spans="1:2">
      <c r="A556">
        <v>16.407243997904057</v>
      </c>
      <c r="B556">
        <v>17.673221147619984</v>
      </c>
    </row>
    <row r="557" spans="1:2">
      <c r="A557">
        <v>16.538093183337995</v>
      </c>
      <c r="B557">
        <v>17.680434178050543</v>
      </c>
    </row>
    <row r="558" spans="1:2">
      <c r="A558">
        <v>16.006912438477656</v>
      </c>
      <c r="B558">
        <v>17.681305377552022</v>
      </c>
    </row>
    <row r="559" spans="1:2">
      <c r="A559">
        <v>16.956032418429007</v>
      </c>
      <c r="B559">
        <v>17.682183436504083</v>
      </c>
    </row>
    <row r="560" spans="1:2">
      <c r="A560">
        <v>17.429912206159795</v>
      </c>
      <c r="B560">
        <v>17.683730024315697</v>
      </c>
    </row>
    <row r="561" spans="1:2">
      <c r="A561">
        <v>18.072151873338147</v>
      </c>
      <c r="B561">
        <v>17.684065947299629</v>
      </c>
    </row>
    <row r="562" spans="1:2">
      <c r="A562">
        <v>17.190395449075229</v>
      </c>
      <c r="B562">
        <v>17.684868809533622</v>
      </c>
    </row>
    <row r="563" spans="1:2">
      <c r="A563">
        <v>16.401978866883052</v>
      </c>
      <c r="B563">
        <v>17.685572420288718</v>
      </c>
    </row>
    <row r="564" spans="1:2">
      <c r="A564">
        <v>17.535350768016464</v>
      </c>
      <c r="B564">
        <v>17.691263650741963</v>
      </c>
    </row>
    <row r="565" spans="1:2">
      <c r="A565">
        <v>18.225828833145975</v>
      </c>
      <c r="B565">
        <v>17.695674882255759</v>
      </c>
    </row>
    <row r="566" spans="1:2">
      <c r="A566">
        <v>17.308866157212787</v>
      </c>
      <c r="B566">
        <v>17.696397363913739</v>
      </c>
    </row>
    <row r="567" spans="1:2">
      <c r="A567">
        <v>16.825775272215989</v>
      </c>
      <c r="B567">
        <v>17.700089167617204</v>
      </c>
    </row>
    <row r="568" spans="1:2">
      <c r="A568">
        <v>16.740950938096113</v>
      </c>
      <c r="B568">
        <v>17.704096672553376</v>
      </c>
    </row>
    <row r="569" spans="1:2">
      <c r="A569">
        <v>18.004430287510953</v>
      </c>
      <c r="B569">
        <v>17.70465798100237</v>
      </c>
    </row>
    <row r="570" spans="1:2">
      <c r="A570">
        <v>17.155861155633804</v>
      </c>
      <c r="B570">
        <v>17.705401506280054</v>
      </c>
    </row>
    <row r="571" spans="1:2">
      <c r="A571">
        <v>17.235712503456622</v>
      </c>
      <c r="B571">
        <v>17.707337223401566</v>
      </c>
    </row>
    <row r="572" spans="1:2">
      <c r="A572">
        <v>18.366656450094027</v>
      </c>
      <c r="B572">
        <v>17.709153459429988</v>
      </c>
    </row>
    <row r="573" spans="1:2">
      <c r="A573">
        <v>17.924387577310309</v>
      </c>
      <c r="B573">
        <v>17.713366421676028</v>
      </c>
    </row>
    <row r="574" spans="1:2">
      <c r="A574">
        <v>16.376744714914796</v>
      </c>
      <c r="B574">
        <v>17.713513134917836</v>
      </c>
    </row>
    <row r="575" spans="1:2">
      <c r="A575">
        <v>18.385423653259004</v>
      </c>
      <c r="B575">
        <v>17.721016775179464</v>
      </c>
    </row>
    <row r="576" spans="1:2">
      <c r="A576">
        <v>18.435255307137794</v>
      </c>
      <c r="B576">
        <v>17.721959255767811</v>
      </c>
    </row>
    <row r="577" spans="1:2">
      <c r="A577">
        <v>16.877247636511058</v>
      </c>
      <c r="B577">
        <v>17.72320287950317</v>
      </c>
    </row>
    <row r="578" spans="1:2">
      <c r="A578">
        <v>17.956525388169183</v>
      </c>
      <c r="B578">
        <v>17.728231100057144</v>
      </c>
    </row>
    <row r="579" spans="1:2">
      <c r="A579">
        <v>17.766962639452029</v>
      </c>
      <c r="B579">
        <v>17.729451063812878</v>
      </c>
    </row>
    <row r="580" spans="1:2">
      <c r="A580">
        <v>16.986268756458792</v>
      </c>
      <c r="B580">
        <v>17.730307871438509</v>
      </c>
    </row>
    <row r="581" spans="1:2">
      <c r="A581">
        <v>17.034386382832476</v>
      </c>
      <c r="B581">
        <v>17.733612528983951</v>
      </c>
    </row>
    <row r="582" spans="1:2">
      <c r="A582">
        <v>18.134687418098363</v>
      </c>
      <c r="B582">
        <v>17.734103394710989</v>
      </c>
    </row>
    <row r="583" spans="1:2">
      <c r="A583">
        <v>15.686318086521011</v>
      </c>
      <c r="B583">
        <v>17.736894373978004</v>
      </c>
    </row>
    <row r="584" spans="1:2">
      <c r="A584">
        <v>17.586644057556445</v>
      </c>
      <c r="B584">
        <v>17.737193733341105</v>
      </c>
    </row>
    <row r="585" spans="1:2">
      <c r="A585">
        <v>17.222221047812393</v>
      </c>
      <c r="B585">
        <v>17.74101484122756</v>
      </c>
    </row>
    <row r="586" spans="1:2">
      <c r="A586">
        <v>16.445206780242945</v>
      </c>
      <c r="B586">
        <v>17.742782032312345</v>
      </c>
    </row>
    <row r="587" spans="1:2">
      <c r="A587">
        <v>18.078538261830769</v>
      </c>
      <c r="B587">
        <v>17.74443547788217</v>
      </c>
    </row>
    <row r="588" spans="1:2">
      <c r="A588">
        <v>17.225484545630369</v>
      </c>
      <c r="B588">
        <v>17.745439825096</v>
      </c>
    </row>
    <row r="589" spans="1:2">
      <c r="A589">
        <v>17.216707939626428</v>
      </c>
      <c r="B589">
        <v>17.74887502568231</v>
      </c>
    </row>
    <row r="590" spans="1:2">
      <c r="A590">
        <v>17.890486027900309</v>
      </c>
      <c r="B590">
        <v>17.749349398120028</v>
      </c>
    </row>
    <row r="591" spans="1:2">
      <c r="A591">
        <v>15.12732703236664</v>
      </c>
      <c r="B591">
        <v>17.753658554516729</v>
      </c>
    </row>
    <row r="592" spans="1:2">
      <c r="A592">
        <v>18.324166616694068</v>
      </c>
      <c r="B592">
        <v>17.754584621929769</v>
      </c>
    </row>
    <row r="593" spans="1:2">
      <c r="A593">
        <v>17.580465267503467</v>
      </c>
      <c r="B593">
        <v>17.754814063535736</v>
      </c>
    </row>
    <row r="594" spans="1:2">
      <c r="A594">
        <v>17.183659920140215</v>
      </c>
      <c r="B594">
        <v>17.756054079228324</v>
      </c>
    </row>
    <row r="595" spans="1:2">
      <c r="A595">
        <v>17.819631370867427</v>
      </c>
      <c r="B595">
        <v>17.759475155601777</v>
      </c>
    </row>
    <row r="596" spans="1:2">
      <c r="A596">
        <v>15.532774723625224</v>
      </c>
      <c r="B596">
        <v>17.760347373024498</v>
      </c>
    </row>
    <row r="597" spans="1:2">
      <c r="A597">
        <v>17.665704988365086</v>
      </c>
      <c r="B597">
        <v>17.762627175614856</v>
      </c>
    </row>
    <row r="598" spans="1:2">
      <c r="A598">
        <v>17.251776583318531</v>
      </c>
      <c r="B598">
        <v>17.765510099031598</v>
      </c>
    </row>
    <row r="599" spans="1:2">
      <c r="A599">
        <v>18.123821758815797</v>
      </c>
      <c r="B599">
        <v>17.767160309487785</v>
      </c>
    </row>
    <row r="600" spans="1:2">
      <c r="A600">
        <v>17.361497512117101</v>
      </c>
      <c r="B600">
        <v>17.772175459191136</v>
      </c>
    </row>
    <row r="601" spans="1:2">
      <c r="A601">
        <v>16.031739731836513</v>
      </c>
      <c r="B601">
        <v>17.779470542570458</v>
      </c>
    </row>
    <row r="602" spans="1:2">
      <c r="A602">
        <v>17.298961985104665</v>
      </c>
      <c r="B602">
        <v>17.780564721819108</v>
      </c>
    </row>
    <row r="603" spans="1:2">
      <c r="A603">
        <v>16.825954334733034</v>
      </c>
      <c r="B603">
        <v>17.790703648648556</v>
      </c>
    </row>
    <row r="604" spans="1:2">
      <c r="A604">
        <v>17.937140206808465</v>
      </c>
      <c r="B604">
        <v>17.794200168552077</v>
      </c>
    </row>
    <row r="605" spans="1:2">
      <c r="A605">
        <v>16.408260937679898</v>
      </c>
      <c r="B605">
        <v>17.795918508796419</v>
      </c>
    </row>
    <row r="606" spans="1:2">
      <c r="A606">
        <v>16.200349696436554</v>
      </c>
      <c r="B606">
        <v>17.799472068238533</v>
      </c>
    </row>
    <row r="607" spans="1:2">
      <c r="A607">
        <v>15.727205115890895</v>
      </c>
      <c r="B607">
        <v>17.799699980518842</v>
      </c>
    </row>
    <row r="608" spans="1:2">
      <c r="A608">
        <v>18.029790194101974</v>
      </c>
      <c r="B608">
        <v>17.801096244044608</v>
      </c>
    </row>
    <row r="609" spans="1:2">
      <c r="A609">
        <v>15.606875115891793</v>
      </c>
      <c r="B609">
        <v>17.804099767331341</v>
      </c>
    </row>
    <row r="610" spans="1:2">
      <c r="A610">
        <v>16.602608818395165</v>
      </c>
      <c r="B610">
        <v>17.804463826277125</v>
      </c>
    </row>
    <row r="611" spans="1:2">
      <c r="A611">
        <v>16.323114497676382</v>
      </c>
      <c r="B611">
        <v>17.804719023789108</v>
      </c>
    </row>
    <row r="612" spans="1:2">
      <c r="A612">
        <v>18.017698880039593</v>
      </c>
      <c r="B612">
        <v>17.805738145825284</v>
      </c>
    </row>
    <row r="613" spans="1:2">
      <c r="A613">
        <v>16.66714732028283</v>
      </c>
      <c r="B613">
        <v>17.808655602224615</v>
      </c>
    </row>
    <row r="614" spans="1:2">
      <c r="A614">
        <v>16.980362078419034</v>
      </c>
      <c r="B614">
        <v>17.810855368943283</v>
      </c>
    </row>
    <row r="615" spans="1:2">
      <c r="A615">
        <v>17.213719879818886</v>
      </c>
      <c r="B615">
        <v>17.813014741891941</v>
      </c>
    </row>
    <row r="616" spans="1:2">
      <c r="A616">
        <v>17.861457506458937</v>
      </c>
      <c r="B616">
        <v>17.814693401027888</v>
      </c>
    </row>
    <row r="617" spans="1:2">
      <c r="A617">
        <v>16.536348183672672</v>
      </c>
      <c r="B617">
        <v>17.819168050653637</v>
      </c>
    </row>
    <row r="618" spans="1:2">
      <c r="A618">
        <v>17.988903164115133</v>
      </c>
      <c r="B618">
        <v>17.819474254658946</v>
      </c>
    </row>
    <row r="619" spans="1:2">
      <c r="A619">
        <v>16.15360120220528</v>
      </c>
      <c r="B619">
        <v>17.820751829397288</v>
      </c>
    </row>
    <row r="620" spans="1:2">
      <c r="A620">
        <v>18.468371751889897</v>
      </c>
      <c r="B620">
        <v>17.820863820806988</v>
      </c>
    </row>
    <row r="621" spans="1:2">
      <c r="A621">
        <v>16.976520504681009</v>
      </c>
      <c r="B621">
        <v>17.823353631363496</v>
      </c>
    </row>
    <row r="622" spans="1:2">
      <c r="A622">
        <v>16.890290860047095</v>
      </c>
      <c r="B622">
        <v>17.825343634045982</v>
      </c>
    </row>
    <row r="623" spans="1:2">
      <c r="A623">
        <v>17.033258827380685</v>
      </c>
      <c r="B623">
        <v>17.825933238514697</v>
      </c>
    </row>
    <row r="624" spans="1:2">
      <c r="A624">
        <v>16.825817404559004</v>
      </c>
      <c r="B624">
        <v>17.82796904093583</v>
      </c>
    </row>
    <row r="625" spans="1:2">
      <c r="A625">
        <v>14.979397971410869</v>
      </c>
      <c r="B625">
        <v>17.834615654288822</v>
      </c>
    </row>
    <row r="626" spans="1:2">
      <c r="A626">
        <v>18.346965310130006</v>
      </c>
      <c r="B626">
        <v>17.836600716972349</v>
      </c>
    </row>
    <row r="627" spans="1:2">
      <c r="A627">
        <v>16.893496876996501</v>
      </c>
      <c r="B627">
        <v>17.837433448505401</v>
      </c>
    </row>
    <row r="628" spans="1:2">
      <c r="A628">
        <v>17.72753356339242</v>
      </c>
      <c r="B628">
        <v>17.839802240660784</v>
      </c>
    </row>
    <row r="629" spans="1:2">
      <c r="A629">
        <v>15.985988729007824</v>
      </c>
      <c r="B629">
        <v>17.844182658603497</v>
      </c>
    </row>
    <row r="630" spans="1:2">
      <c r="A630">
        <v>16.700059674917579</v>
      </c>
      <c r="B630">
        <v>17.845874363469306</v>
      </c>
    </row>
    <row r="631" spans="1:2">
      <c r="A631">
        <v>16.392575455737326</v>
      </c>
      <c r="B631">
        <v>17.845968279991975</v>
      </c>
    </row>
    <row r="632" spans="1:2">
      <c r="A632">
        <v>16.749148680472469</v>
      </c>
      <c r="B632">
        <v>17.849427196731881</v>
      </c>
    </row>
    <row r="633" spans="1:2">
      <c r="A633">
        <v>13.108826161362916</v>
      </c>
      <c r="B633">
        <v>17.856422714970336</v>
      </c>
    </row>
    <row r="634" spans="1:2">
      <c r="A634">
        <v>17.118682089057273</v>
      </c>
      <c r="B634">
        <v>17.856732785703279</v>
      </c>
    </row>
    <row r="635" spans="1:2">
      <c r="A635">
        <v>17.999342653967844</v>
      </c>
      <c r="B635">
        <v>17.862237937804746</v>
      </c>
    </row>
    <row r="636" spans="1:2">
      <c r="A636">
        <v>17.766962639452029</v>
      </c>
      <c r="B636">
        <v>17.864510675202219</v>
      </c>
    </row>
    <row r="637" spans="1:2">
      <c r="A637">
        <v>17.274486161345784</v>
      </c>
      <c r="B637">
        <v>17.867358668990132</v>
      </c>
    </row>
    <row r="638" spans="1:2">
      <c r="A638">
        <v>16.880628259278254</v>
      </c>
      <c r="B638">
        <v>17.868515561197178</v>
      </c>
    </row>
    <row r="639" spans="1:2">
      <c r="A639">
        <v>17.928859684016565</v>
      </c>
      <c r="B639">
        <v>17.870985679996188</v>
      </c>
    </row>
    <row r="640" spans="1:2">
      <c r="A640">
        <v>17.981810629834829</v>
      </c>
      <c r="B640">
        <v>17.872035523677244</v>
      </c>
    </row>
    <row r="641" spans="1:2">
      <c r="A641">
        <v>17.83535974479658</v>
      </c>
      <c r="B641">
        <v>17.872643008441994</v>
      </c>
    </row>
    <row r="642" spans="1:2">
      <c r="A642">
        <v>18.279791238116392</v>
      </c>
      <c r="B642">
        <v>17.877611813551759</v>
      </c>
    </row>
    <row r="643" spans="1:2">
      <c r="A643">
        <v>17.72753356339242</v>
      </c>
      <c r="B643">
        <v>17.87919630515254</v>
      </c>
    </row>
    <row r="644" spans="1:2">
      <c r="A644">
        <v>17.753209594707069</v>
      </c>
      <c r="B644">
        <v>17.884597242030189</v>
      </c>
    </row>
    <row r="645" spans="1:2">
      <c r="A645">
        <v>16.825954334733034</v>
      </c>
      <c r="B645">
        <v>17.888050773786617</v>
      </c>
    </row>
    <row r="646" spans="1:2">
      <c r="A646">
        <v>18.042170609316422</v>
      </c>
      <c r="B646">
        <v>17.891491842529334</v>
      </c>
    </row>
    <row r="647" spans="1:2">
      <c r="A647">
        <v>16.38045991542581</v>
      </c>
      <c r="B647">
        <v>17.892009632442534</v>
      </c>
    </row>
    <row r="648" spans="1:2">
      <c r="A648">
        <v>18.08635403603747</v>
      </c>
      <c r="B648">
        <v>17.893438417173442</v>
      </c>
    </row>
    <row r="649" spans="1:2">
      <c r="A649">
        <v>17.513002616891576</v>
      </c>
      <c r="B649">
        <v>17.895994875907395</v>
      </c>
    </row>
    <row r="650" spans="1:2">
      <c r="A650">
        <v>16.991552574304169</v>
      </c>
      <c r="B650">
        <v>17.900072947027244</v>
      </c>
    </row>
    <row r="651" spans="1:2">
      <c r="A651">
        <v>15.937919630853537</v>
      </c>
      <c r="B651">
        <v>17.902512898590832</v>
      </c>
    </row>
    <row r="652" spans="1:2">
      <c r="A652">
        <v>17.492433264215968</v>
      </c>
      <c r="B652">
        <v>17.905256998341653</v>
      </c>
    </row>
    <row r="653" spans="1:2">
      <c r="A653">
        <v>18.099074429912317</v>
      </c>
      <c r="B653">
        <v>17.907171789940392</v>
      </c>
    </row>
    <row r="654" spans="1:2">
      <c r="A654">
        <v>17.216707939626428</v>
      </c>
      <c r="B654">
        <v>17.914649657998773</v>
      </c>
    </row>
    <row r="655" spans="1:2">
      <c r="A655">
        <v>16.42035229645084</v>
      </c>
      <c r="B655">
        <v>17.914774467000733</v>
      </c>
    </row>
    <row r="656" spans="1:2">
      <c r="A656">
        <v>16.654104050092108</v>
      </c>
      <c r="B656">
        <v>17.915864312105839</v>
      </c>
    </row>
    <row r="657" spans="1:2">
      <c r="A657">
        <v>16.704586810388822</v>
      </c>
      <c r="B657">
        <v>17.916803639878168</v>
      </c>
    </row>
    <row r="658" spans="1:2">
      <c r="A658">
        <v>15.840468722348481</v>
      </c>
      <c r="B658">
        <v>17.917474932208407</v>
      </c>
    </row>
    <row r="659" spans="1:2">
      <c r="A659">
        <v>17.452638955038587</v>
      </c>
      <c r="B659">
        <v>17.920610638340381</v>
      </c>
    </row>
    <row r="660" spans="1:2">
      <c r="A660">
        <v>17.14771506813948</v>
      </c>
      <c r="B660">
        <v>17.923744826714682</v>
      </c>
    </row>
    <row r="661" spans="1:2">
      <c r="A661">
        <v>16.958743448611621</v>
      </c>
      <c r="B661">
        <v>17.925041832743066</v>
      </c>
    </row>
    <row r="662" spans="1:2">
      <c r="A662">
        <v>17.948706005346327</v>
      </c>
      <c r="B662">
        <v>17.931110906821178</v>
      </c>
    </row>
    <row r="663" spans="1:2">
      <c r="A663">
        <v>18.27361243647908</v>
      </c>
      <c r="B663">
        <v>17.931742745565224</v>
      </c>
    </row>
    <row r="664" spans="1:2">
      <c r="A664">
        <v>16.453468712279065</v>
      </c>
      <c r="B664">
        <v>17.933910440318144</v>
      </c>
    </row>
    <row r="665" spans="1:2">
      <c r="A665">
        <v>18.429293348765732</v>
      </c>
      <c r="B665">
        <v>17.93490488850124</v>
      </c>
    </row>
    <row r="666" spans="1:2">
      <c r="A666">
        <v>16.496947411378226</v>
      </c>
      <c r="B666">
        <v>17.935277417711443</v>
      </c>
    </row>
    <row r="667" spans="1:2">
      <c r="A667">
        <v>16.379465267080956</v>
      </c>
      <c r="B667">
        <v>17.93618247715456</v>
      </c>
    </row>
    <row r="668" spans="1:2">
      <c r="A668">
        <v>16.643495847765049</v>
      </c>
      <c r="B668">
        <v>17.936742249890933</v>
      </c>
    </row>
    <row r="669" spans="1:2">
      <c r="A669">
        <v>16.78493037518912</v>
      </c>
      <c r="B669">
        <v>17.939532345836302</v>
      </c>
    </row>
    <row r="670" spans="1:2">
      <c r="A670">
        <v>17.020849491152372</v>
      </c>
      <c r="B670">
        <v>17.942621829839034</v>
      </c>
    </row>
    <row r="671" spans="1:2">
      <c r="A671">
        <v>16.890290860047095</v>
      </c>
      <c r="B671">
        <v>17.942743518795776</v>
      </c>
    </row>
    <row r="672" spans="1:2">
      <c r="A672">
        <v>16.759949537130716</v>
      </c>
      <c r="B672">
        <v>17.943378947755509</v>
      </c>
    </row>
    <row r="673" spans="1:2">
      <c r="A673">
        <v>17.264202598324246</v>
      </c>
      <c r="B673">
        <v>17.944913046336634</v>
      </c>
    </row>
    <row r="674" spans="1:2">
      <c r="A674">
        <v>17.844021075776364</v>
      </c>
      <c r="B674">
        <v>17.945987993943689</v>
      </c>
    </row>
    <row r="675" spans="1:2">
      <c r="A675">
        <v>17.113434429841217</v>
      </c>
      <c r="B675">
        <v>17.947156187510853</v>
      </c>
    </row>
    <row r="676" spans="1:2">
      <c r="A676">
        <v>16.89597783620399</v>
      </c>
      <c r="B676">
        <v>17.951722631962937</v>
      </c>
    </row>
    <row r="677" spans="1:2">
      <c r="A677">
        <v>17.216707939626428</v>
      </c>
      <c r="B677">
        <v>17.952541711265514</v>
      </c>
    </row>
    <row r="678" spans="1:2">
      <c r="A678">
        <v>17.988903164115133</v>
      </c>
      <c r="B678">
        <v>17.955888344630385</v>
      </c>
    </row>
    <row r="679" spans="1:2">
      <c r="A679">
        <v>17.241594387088146</v>
      </c>
      <c r="B679">
        <v>17.962907805936855</v>
      </c>
    </row>
    <row r="680" spans="1:2">
      <c r="A680">
        <v>16.927730361703034</v>
      </c>
      <c r="B680">
        <v>17.964382319860889</v>
      </c>
    </row>
    <row r="681" spans="1:2">
      <c r="A681">
        <v>17.736487794342366</v>
      </c>
      <c r="B681">
        <v>17.965558302542277</v>
      </c>
    </row>
    <row r="682" spans="1:2">
      <c r="A682">
        <v>17.625475344700551</v>
      </c>
      <c r="B682">
        <v>17.966033385318958</v>
      </c>
    </row>
    <row r="683" spans="1:2">
      <c r="A683">
        <v>17.179175978395261</v>
      </c>
      <c r="B683">
        <v>17.972704230698103</v>
      </c>
    </row>
    <row r="684" spans="1:2">
      <c r="A684">
        <v>18.212111753359757</v>
      </c>
      <c r="B684">
        <v>17.975781443505859</v>
      </c>
    </row>
    <row r="685" spans="1:2">
      <c r="A685">
        <v>17.570394817071001</v>
      </c>
      <c r="B685">
        <v>17.976542580698894</v>
      </c>
    </row>
    <row r="686" spans="1:2">
      <c r="A686">
        <v>17.256136996459276</v>
      </c>
      <c r="B686">
        <v>17.976601467905173</v>
      </c>
    </row>
    <row r="687" spans="1:2">
      <c r="A687">
        <v>17.348227514067844</v>
      </c>
      <c r="B687">
        <v>17.977840350840442</v>
      </c>
    </row>
    <row r="688" spans="1:2">
      <c r="A688">
        <v>18.062906639014589</v>
      </c>
      <c r="B688">
        <v>17.981970737490045</v>
      </c>
    </row>
    <row r="689" spans="1:2">
      <c r="A689">
        <v>17.436863404386628</v>
      </c>
      <c r="B689">
        <v>17.982111128513235</v>
      </c>
    </row>
    <row r="690" spans="1:2">
      <c r="A690">
        <v>17.405927263145788</v>
      </c>
      <c r="B690">
        <v>17.982631538358302</v>
      </c>
    </row>
    <row r="691" spans="1:2">
      <c r="A691">
        <v>16.548013798245989</v>
      </c>
      <c r="B691">
        <v>17.984870581637573</v>
      </c>
    </row>
    <row r="692" spans="1:2">
      <c r="A692">
        <v>18.368929681647174</v>
      </c>
      <c r="B692">
        <v>17.985378399843576</v>
      </c>
    </row>
    <row r="693" spans="1:2">
      <c r="A693">
        <v>18.784371014840929</v>
      </c>
      <c r="B693">
        <v>17.986202902329985</v>
      </c>
    </row>
    <row r="694" spans="1:2">
      <c r="A694">
        <v>16.793513491475952</v>
      </c>
      <c r="B694">
        <v>17.986495415444598</v>
      </c>
    </row>
    <row r="695" spans="1:2">
      <c r="A695">
        <v>17.113499477010787</v>
      </c>
      <c r="B695">
        <v>17.986499799557002</v>
      </c>
    </row>
    <row r="696" spans="1:2">
      <c r="A696">
        <v>16.771887105251125</v>
      </c>
      <c r="B696">
        <v>17.988039286456679</v>
      </c>
    </row>
    <row r="697" spans="1:2">
      <c r="A697">
        <v>16.602631733221436</v>
      </c>
      <c r="B697">
        <v>17.989120864563624</v>
      </c>
    </row>
    <row r="698" spans="1:2">
      <c r="A698">
        <v>17.529705747560353</v>
      </c>
      <c r="B698">
        <v>17.989309008385899</v>
      </c>
    </row>
    <row r="699" spans="1:2">
      <c r="A699">
        <v>17.400196565130685</v>
      </c>
      <c r="B699">
        <v>17.991039145539805</v>
      </c>
    </row>
    <row r="700" spans="1:2">
      <c r="A700">
        <v>18.240504711873303</v>
      </c>
      <c r="B700">
        <v>17.992269275292848</v>
      </c>
    </row>
    <row r="701" spans="1:2">
      <c r="A701">
        <v>16.200569800280412</v>
      </c>
      <c r="B701">
        <v>17.995763361167374</v>
      </c>
    </row>
    <row r="702" spans="1:2">
      <c r="A702">
        <v>15.672545151970814</v>
      </c>
      <c r="B702">
        <v>17.996258127434434</v>
      </c>
    </row>
    <row r="703" spans="1:2">
      <c r="A703">
        <v>17.028633023958161</v>
      </c>
      <c r="B703">
        <v>18.000244500570538</v>
      </c>
    </row>
    <row r="704" spans="1:2">
      <c r="A704">
        <v>16.880628259278254</v>
      </c>
      <c r="B704">
        <v>18.00533201336598</v>
      </c>
    </row>
    <row r="705" spans="1:2">
      <c r="A705">
        <v>15.912667623984774</v>
      </c>
      <c r="B705">
        <v>18.005407179826321</v>
      </c>
    </row>
    <row r="706" spans="1:2">
      <c r="A706">
        <v>16.673610355219974</v>
      </c>
      <c r="B706">
        <v>18.006211222519951</v>
      </c>
    </row>
    <row r="707" spans="1:2">
      <c r="A707">
        <v>17.74536998446159</v>
      </c>
      <c r="B707">
        <v>18.006887860984822</v>
      </c>
    </row>
    <row r="708" spans="1:2">
      <c r="A708">
        <v>17.504390012078211</v>
      </c>
      <c r="B708">
        <v>18.012032740803733</v>
      </c>
    </row>
    <row r="709" spans="1:2">
      <c r="A709">
        <v>17.475357003582904</v>
      </c>
      <c r="B709">
        <v>18.018038223592828</v>
      </c>
    </row>
    <row r="710" spans="1:2">
      <c r="A710">
        <v>17.809787608870657</v>
      </c>
      <c r="B710">
        <v>18.018797876950174</v>
      </c>
    </row>
    <row r="711" spans="1:2">
      <c r="A711">
        <v>18.342605314916629</v>
      </c>
      <c r="B711">
        <v>18.020457324161683</v>
      </c>
    </row>
    <row r="712" spans="1:2">
      <c r="A712">
        <v>17.872323141651119</v>
      </c>
      <c r="B712">
        <v>18.023985894448298</v>
      </c>
    </row>
    <row r="713" spans="1:2">
      <c r="A713">
        <v>15.937919630853537</v>
      </c>
      <c r="B713">
        <v>18.027787004023576</v>
      </c>
    </row>
    <row r="714" spans="1:2">
      <c r="A714">
        <v>17.465034285811068</v>
      </c>
      <c r="B714">
        <v>18.027977209468691</v>
      </c>
    </row>
    <row r="715" spans="1:2">
      <c r="A715">
        <v>17.251776583318531</v>
      </c>
      <c r="B715">
        <v>18.030240130731137</v>
      </c>
    </row>
    <row r="716" spans="1:2">
      <c r="A716">
        <v>16.18410040914479</v>
      </c>
      <c r="B716">
        <v>18.030255202461046</v>
      </c>
    </row>
    <row r="717" spans="1:2">
      <c r="A717">
        <v>17.761801551255495</v>
      </c>
      <c r="B717">
        <v>18.031349969641823</v>
      </c>
    </row>
    <row r="718" spans="1:2">
      <c r="A718">
        <v>15.937919630853537</v>
      </c>
      <c r="B718">
        <v>18.035580061184657</v>
      </c>
    </row>
    <row r="719" spans="1:2">
      <c r="A719">
        <v>17.837376197334095</v>
      </c>
      <c r="B719">
        <v>18.039990454811633</v>
      </c>
    </row>
    <row r="720" spans="1:2">
      <c r="A720">
        <v>17.132422226456114</v>
      </c>
      <c r="B720">
        <v>18.040104585256799</v>
      </c>
    </row>
    <row r="721" spans="1:2">
      <c r="A721">
        <v>16.705882315860439</v>
      </c>
      <c r="B721">
        <v>18.041582421833638</v>
      </c>
    </row>
    <row r="722" spans="1:2">
      <c r="A722">
        <v>14.628885339350489</v>
      </c>
      <c r="B722">
        <v>18.050475056698112</v>
      </c>
    </row>
    <row r="723" spans="1:2">
      <c r="A723">
        <v>18.266922608736056</v>
      </c>
      <c r="B723">
        <v>18.055901448292097</v>
      </c>
    </row>
    <row r="724" spans="1:2">
      <c r="A724">
        <v>17.295755968155259</v>
      </c>
      <c r="B724">
        <v>18.059539985950586</v>
      </c>
    </row>
    <row r="725" spans="1:2">
      <c r="A725">
        <v>18.166396735114088</v>
      </c>
      <c r="B725">
        <v>18.061814386333971</v>
      </c>
    </row>
    <row r="726" spans="1:2">
      <c r="A726">
        <v>17.298961985104665</v>
      </c>
      <c r="B726">
        <v>18.062142050024381</v>
      </c>
    </row>
    <row r="727" spans="1:2">
      <c r="A727">
        <v>18.099950631342367</v>
      </c>
      <c r="B727">
        <v>18.062646533772554</v>
      </c>
    </row>
    <row r="728" spans="1:2">
      <c r="A728">
        <v>17.688177847526681</v>
      </c>
      <c r="B728">
        <v>18.064061427037849</v>
      </c>
    </row>
    <row r="729" spans="1:2">
      <c r="A729">
        <v>18.099950631342367</v>
      </c>
      <c r="B729">
        <v>18.064646323406148</v>
      </c>
    </row>
    <row r="730" spans="1:2">
      <c r="A730">
        <v>18.084601054274518</v>
      </c>
      <c r="B730">
        <v>18.06655450644314</v>
      </c>
    </row>
    <row r="731" spans="1:2">
      <c r="A731">
        <v>17.649179598988955</v>
      </c>
      <c r="B731">
        <v>18.068916892262774</v>
      </c>
    </row>
    <row r="732" spans="1:2">
      <c r="A732">
        <v>17.034386382832476</v>
      </c>
      <c r="B732">
        <v>18.069330384932382</v>
      </c>
    </row>
    <row r="733" spans="1:2">
      <c r="A733">
        <v>16.48178594965114</v>
      </c>
      <c r="B733">
        <v>18.075094450203618</v>
      </c>
    </row>
    <row r="734" spans="1:2">
      <c r="A734">
        <v>17.270317392979063</v>
      </c>
      <c r="B734">
        <v>18.084530071623814</v>
      </c>
    </row>
    <row r="735" spans="1:2">
      <c r="A735">
        <v>18.597179657009463</v>
      </c>
      <c r="B735">
        <v>18.084993467169554</v>
      </c>
    </row>
    <row r="736" spans="1:2">
      <c r="A736">
        <v>16.890290860047095</v>
      </c>
      <c r="B736">
        <v>18.086377742837634</v>
      </c>
    </row>
    <row r="737" spans="1:2">
      <c r="A737">
        <v>17.456807691921426</v>
      </c>
      <c r="B737">
        <v>18.087770177048601</v>
      </c>
    </row>
    <row r="738" spans="1:2">
      <c r="A738">
        <v>18.463037486544064</v>
      </c>
      <c r="B738">
        <v>18.087961276874708</v>
      </c>
    </row>
    <row r="739" spans="1:2">
      <c r="A739">
        <v>17.721863317892037</v>
      </c>
      <c r="B739">
        <v>18.088991150239966</v>
      </c>
    </row>
    <row r="740" spans="1:2">
      <c r="A740">
        <v>17.282712729017113</v>
      </c>
      <c r="B740">
        <v>18.090020339866751</v>
      </c>
    </row>
    <row r="741" spans="1:2">
      <c r="A741">
        <v>17.253261412958569</v>
      </c>
      <c r="B741">
        <v>18.091488843254719</v>
      </c>
    </row>
    <row r="742" spans="1:2">
      <c r="A742">
        <v>16.559066310313444</v>
      </c>
      <c r="B742">
        <v>18.094331409431661</v>
      </c>
    </row>
    <row r="743" spans="1:2">
      <c r="A743">
        <v>16.64004825958321</v>
      </c>
      <c r="B743">
        <v>18.094510714882315</v>
      </c>
    </row>
    <row r="744" spans="1:2">
      <c r="A744">
        <v>17.391453873714575</v>
      </c>
      <c r="B744">
        <v>18.098349861386502</v>
      </c>
    </row>
    <row r="745" spans="1:2">
      <c r="A745">
        <v>17.876807083473491</v>
      </c>
      <c r="B745">
        <v>18.1013710015607</v>
      </c>
    </row>
    <row r="746" spans="1:2">
      <c r="A746">
        <v>17.195406091059454</v>
      </c>
      <c r="B746">
        <v>18.102850233591425</v>
      </c>
    </row>
    <row r="747" spans="1:2">
      <c r="A747">
        <v>17.06989189547474</v>
      </c>
      <c r="B747">
        <v>18.106596200268065</v>
      </c>
    </row>
    <row r="748" spans="1:2">
      <c r="A748">
        <v>17.075818418439823</v>
      </c>
      <c r="B748">
        <v>18.107641040501147</v>
      </c>
    </row>
    <row r="749" spans="1:2">
      <c r="A749">
        <v>17.251776583318531</v>
      </c>
      <c r="B749">
        <v>18.109988148404121</v>
      </c>
    </row>
    <row r="750" spans="1:2">
      <c r="A750">
        <v>15.660879512138369</v>
      </c>
      <c r="B750">
        <v>18.111948258042947</v>
      </c>
    </row>
    <row r="751" spans="1:2">
      <c r="A751">
        <v>18.032450380715314</v>
      </c>
      <c r="B751">
        <v>18.112883293703064</v>
      </c>
    </row>
    <row r="752" spans="1:2">
      <c r="A752">
        <v>17.13961189737806</v>
      </c>
      <c r="B752">
        <v>18.113505086845809</v>
      </c>
    </row>
    <row r="753" spans="1:2">
      <c r="A753">
        <v>16.559066310313444</v>
      </c>
      <c r="B753">
        <v>18.117210897882604</v>
      </c>
    </row>
    <row r="754" spans="1:2">
      <c r="A754">
        <v>15.578142235385775</v>
      </c>
      <c r="B754">
        <v>18.118558864145406</v>
      </c>
    </row>
    <row r="755" spans="1:2">
      <c r="A755">
        <v>17.729679080124459</v>
      </c>
      <c r="B755">
        <v>18.121441679324732</v>
      </c>
    </row>
    <row r="756" spans="1:2">
      <c r="A756">
        <v>17.539458631631831</v>
      </c>
      <c r="B756">
        <v>18.123043145967259</v>
      </c>
    </row>
    <row r="757" spans="1:2">
      <c r="A757">
        <v>17.589125016763933</v>
      </c>
      <c r="B757">
        <v>18.126152462937615</v>
      </c>
    </row>
    <row r="758" spans="1:2">
      <c r="A758">
        <v>16.200349696436554</v>
      </c>
      <c r="B758">
        <v>18.12784631420817</v>
      </c>
    </row>
    <row r="759" spans="1:2">
      <c r="A759">
        <v>14.469301856236003</v>
      </c>
      <c r="B759">
        <v>18.132377798799013</v>
      </c>
    </row>
    <row r="760" spans="1:2">
      <c r="A760">
        <v>13.775424750724985</v>
      </c>
      <c r="B760">
        <v>18.137249025933102</v>
      </c>
    </row>
    <row r="761" spans="1:2">
      <c r="A761">
        <v>17.347251259906002</v>
      </c>
      <c r="B761">
        <v>18.138365139551517</v>
      </c>
    </row>
    <row r="762" spans="1:2">
      <c r="A762">
        <v>16.898095941817715</v>
      </c>
      <c r="B762">
        <v>18.139011968668079</v>
      </c>
    </row>
    <row r="763" spans="1:2">
      <c r="A763">
        <v>17.0471738337665</v>
      </c>
      <c r="B763">
        <v>18.140231147312981</v>
      </c>
    </row>
    <row r="764" spans="1:2">
      <c r="A764">
        <v>17.361497512117101</v>
      </c>
      <c r="B764">
        <v>18.140677024024559</v>
      </c>
    </row>
    <row r="765" spans="1:2">
      <c r="A765">
        <v>18.029790194101974</v>
      </c>
      <c r="B765">
        <v>18.142058876936705</v>
      </c>
    </row>
    <row r="766" spans="1:2">
      <c r="A766">
        <v>17.831779680338595</v>
      </c>
      <c r="B766">
        <v>18.143763799029639</v>
      </c>
    </row>
    <row r="767" spans="1:2">
      <c r="A767">
        <v>16.890541785752692</v>
      </c>
      <c r="B767">
        <v>18.145416161033815</v>
      </c>
    </row>
    <row r="768" spans="1:2">
      <c r="A768">
        <v>17.909855120186375</v>
      </c>
      <c r="B768">
        <v>18.145790729795817</v>
      </c>
    </row>
    <row r="769" spans="1:2">
      <c r="A769">
        <v>17.113434429841217</v>
      </c>
      <c r="B769">
        <v>18.146439379142972</v>
      </c>
    </row>
    <row r="770" spans="1:2">
      <c r="A770">
        <v>16.156946488023568</v>
      </c>
      <c r="B770">
        <v>18.146865113151403</v>
      </c>
    </row>
    <row r="771" spans="1:2">
      <c r="A771">
        <v>16.749148680472469</v>
      </c>
      <c r="B771">
        <v>18.147496100759803</v>
      </c>
    </row>
    <row r="772" spans="1:2">
      <c r="A772">
        <v>16.740950938096113</v>
      </c>
      <c r="B772">
        <v>18.150516769677541</v>
      </c>
    </row>
    <row r="773" spans="1:2">
      <c r="A773">
        <v>18.410346276828307</v>
      </c>
      <c r="B773">
        <v>18.154825627545005</v>
      </c>
    </row>
    <row r="774" spans="1:2">
      <c r="A774">
        <v>17.565333053781888</v>
      </c>
      <c r="B774">
        <v>18.155323331483288</v>
      </c>
    </row>
    <row r="775" spans="1:2">
      <c r="A775">
        <v>16.668350331557157</v>
      </c>
      <c r="B775">
        <v>18.164163639477756</v>
      </c>
    </row>
    <row r="776" spans="1:2">
      <c r="A776">
        <v>16.392575455737326</v>
      </c>
      <c r="B776">
        <v>18.166493935763821</v>
      </c>
    </row>
    <row r="777" spans="1:2">
      <c r="A777">
        <v>18.181351165303138</v>
      </c>
      <c r="B777">
        <v>18.172766901405875</v>
      </c>
    </row>
    <row r="778" spans="1:2">
      <c r="A778">
        <v>18.322654875000023</v>
      </c>
      <c r="B778">
        <v>18.173157060283248</v>
      </c>
    </row>
    <row r="779" spans="1:2">
      <c r="A779">
        <v>17.655909110902993</v>
      </c>
      <c r="B779">
        <v>18.174269691593768</v>
      </c>
    </row>
    <row r="780" spans="1:2">
      <c r="A780">
        <v>17.283213743144433</v>
      </c>
      <c r="B780">
        <v>18.175995706903539</v>
      </c>
    </row>
    <row r="781" spans="1:2">
      <c r="A781">
        <v>18.068945863496399</v>
      </c>
      <c r="B781">
        <v>18.178377117611046</v>
      </c>
    </row>
    <row r="782" spans="1:2">
      <c r="A782">
        <v>16.975696113948523</v>
      </c>
      <c r="B782">
        <v>18.17973499464841</v>
      </c>
    </row>
    <row r="783" spans="1:2">
      <c r="A783">
        <v>17.005791374792054</v>
      </c>
      <c r="B783">
        <v>18.18066980979404</v>
      </c>
    </row>
    <row r="784" spans="1:2">
      <c r="A784">
        <v>18.49979382889132</v>
      </c>
      <c r="B784">
        <v>18.18286127627298</v>
      </c>
    </row>
    <row r="785" spans="1:2">
      <c r="A785">
        <v>18.683045008419857</v>
      </c>
      <c r="B785">
        <v>18.185210872231018</v>
      </c>
    </row>
    <row r="786" spans="1:2">
      <c r="A786">
        <v>17.600083254868178</v>
      </c>
      <c r="B786">
        <v>18.185873080600562</v>
      </c>
    </row>
    <row r="787" spans="1:2">
      <c r="A787">
        <v>17.168310308405857</v>
      </c>
      <c r="B787">
        <v>18.190342069711352</v>
      </c>
    </row>
    <row r="788" spans="1:2">
      <c r="A788">
        <v>16.525249532285933</v>
      </c>
      <c r="B788">
        <v>18.190865335213111</v>
      </c>
    </row>
    <row r="789" spans="1:2">
      <c r="A789">
        <v>17.357321721981421</v>
      </c>
      <c r="B789">
        <v>18.191390175882916</v>
      </c>
    </row>
    <row r="790" spans="1:2">
      <c r="A790">
        <v>17.803199080514407</v>
      </c>
      <c r="B790">
        <v>18.197095094927363</v>
      </c>
    </row>
    <row r="791" spans="1:2">
      <c r="A791">
        <v>18.02869691367934</v>
      </c>
      <c r="B791">
        <v>18.19722189293643</v>
      </c>
    </row>
    <row r="792" spans="1:2">
      <c r="A792">
        <v>17.422194845776794</v>
      </c>
      <c r="B792">
        <v>18.197267256208594</v>
      </c>
    </row>
    <row r="793" spans="1:2">
      <c r="A793">
        <v>17.877885373786551</v>
      </c>
      <c r="B793">
        <v>18.197271869943201</v>
      </c>
    </row>
    <row r="794" spans="1:2">
      <c r="A794">
        <v>16.987741761339358</v>
      </c>
      <c r="B794">
        <v>18.199576449439885</v>
      </c>
    </row>
    <row r="795" spans="1:2">
      <c r="A795">
        <v>17.6688433157174</v>
      </c>
      <c r="B795">
        <v>18.200291932356198</v>
      </c>
    </row>
    <row r="796" spans="1:2">
      <c r="A796">
        <v>18.291033478330789</v>
      </c>
      <c r="B796">
        <v>18.200910122908009</v>
      </c>
    </row>
    <row r="797" spans="1:2">
      <c r="A797">
        <v>17.436863404386628</v>
      </c>
      <c r="B797">
        <v>18.202745505797242</v>
      </c>
    </row>
    <row r="798" spans="1:2">
      <c r="A798">
        <v>16.558629402758584</v>
      </c>
      <c r="B798">
        <v>18.207990651851517</v>
      </c>
    </row>
    <row r="799" spans="1:2">
      <c r="A799">
        <v>17.15414960773051</v>
      </c>
      <c r="B799">
        <v>18.211687355204958</v>
      </c>
    </row>
    <row r="800" spans="1:2">
      <c r="A800">
        <v>17.073607095985757</v>
      </c>
      <c r="B800">
        <v>18.213352604584621</v>
      </c>
    </row>
    <row r="801" spans="1:2">
      <c r="A801">
        <v>15.96095692804006</v>
      </c>
      <c r="B801">
        <v>18.214886285518119</v>
      </c>
    </row>
    <row r="802" spans="1:2">
      <c r="A802">
        <v>17.727926106337357</v>
      </c>
      <c r="B802">
        <v>18.215070715600454</v>
      </c>
    </row>
    <row r="803" spans="1:2">
      <c r="A803">
        <v>16.956032418429007</v>
      </c>
      <c r="B803">
        <v>18.219365597542971</v>
      </c>
    </row>
    <row r="804" spans="1:2">
      <c r="A804">
        <v>17.454383941494086</v>
      </c>
      <c r="B804">
        <v>18.220189139119196</v>
      </c>
    </row>
    <row r="805" spans="1:2">
      <c r="A805">
        <v>16.846311475210364</v>
      </c>
      <c r="B805">
        <v>18.221470114297407</v>
      </c>
    </row>
    <row r="806" spans="1:2">
      <c r="A806">
        <v>16.589565579661382</v>
      </c>
      <c r="B806">
        <v>18.224727232838923</v>
      </c>
    </row>
    <row r="807" spans="1:2">
      <c r="A807">
        <v>17.969898271020536</v>
      </c>
      <c r="B807">
        <v>18.225764149629562</v>
      </c>
    </row>
    <row r="808" spans="1:2">
      <c r="A808">
        <v>18.226235661306649</v>
      </c>
      <c r="B808">
        <v>18.226235661306649</v>
      </c>
    </row>
    <row r="809" spans="1:2">
      <c r="A809">
        <v>17.493604658690742</v>
      </c>
      <c r="B809">
        <v>18.226352016740272</v>
      </c>
    </row>
    <row r="810" spans="1:2">
      <c r="A810">
        <v>17.81182925123403</v>
      </c>
      <c r="B810">
        <v>18.229616541359988</v>
      </c>
    </row>
    <row r="811" spans="1:2">
      <c r="A811">
        <v>16.919086591371485</v>
      </c>
      <c r="B811">
        <v>18.230468190979284</v>
      </c>
    </row>
    <row r="812" spans="1:2">
      <c r="A812">
        <v>17.90403246806752</v>
      </c>
      <c r="B812">
        <v>18.232270412132262</v>
      </c>
    </row>
    <row r="813" spans="1:2">
      <c r="A813">
        <v>17.612669924646902</v>
      </c>
      <c r="B813">
        <v>18.23847592434436</v>
      </c>
    </row>
    <row r="814" spans="1:2">
      <c r="A814">
        <v>16.927730361703034</v>
      </c>
      <c r="B814">
        <v>18.238502692860976</v>
      </c>
    </row>
    <row r="815" spans="1:2">
      <c r="A815">
        <v>16.314949681302419</v>
      </c>
      <c r="B815">
        <v>18.242805364247722</v>
      </c>
    </row>
    <row r="816" spans="1:2">
      <c r="A816">
        <v>17.878967298522962</v>
      </c>
      <c r="B816">
        <v>18.245932850428751</v>
      </c>
    </row>
    <row r="817" spans="1:2">
      <c r="A817">
        <v>15.964337527404098</v>
      </c>
      <c r="B817">
        <v>18.24687548036994</v>
      </c>
    </row>
    <row r="818" spans="1:2">
      <c r="A818">
        <v>16.18410040914479</v>
      </c>
      <c r="B818">
        <v>18.24707428017182</v>
      </c>
    </row>
    <row r="819" spans="1:2">
      <c r="A819">
        <v>17.583438040607042</v>
      </c>
      <c r="B819">
        <v>18.247606336183711</v>
      </c>
    </row>
    <row r="820" spans="1:2">
      <c r="A820">
        <v>18.277788255527312</v>
      </c>
      <c r="B820">
        <v>18.24781234889894</v>
      </c>
    </row>
    <row r="821" spans="1:2">
      <c r="A821">
        <v>16.625122388083081</v>
      </c>
      <c r="B821">
        <v>18.249494977453033</v>
      </c>
    </row>
    <row r="822" spans="1:2">
      <c r="A822">
        <v>16.895101648575409</v>
      </c>
      <c r="B822">
        <v>18.250603036381481</v>
      </c>
    </row>
    <row r="823" spans="1:2">
      <c r="A823">
        <v>16.715832976746555</v>
      </c>
      <c r="B823">
        <v>18.252104920213199</v>
      </c>
    </row>
    <row r="824" spans="1:2">
      <c r="A824">
        <v>17.282712729017113</v>
      </c>
      <c r="B824">
        <v>18.252683021475775</v>
      </c>
    </row>
    <row r="825" spans="1:2">
      <c r="A825">
        <v>16.67035334870824</v>
      </c>
      <c r="B825">
        <v>18.257146923156007</v>
      </c>
    </row>
    <row r="826" spans="1:2">
      <c r="A826">
        <v>17.216707939626428</v>
      </c>
      <c r="B826">
        <v>18.258181331911182</v>
      </c>
    </row>
    <row r="827" spans="1:2">
      <c r="A827">
        <v>17.743275683466109</v>
      </c>
      <c r="B827">
        <v>18.263681505832526</v>
      </c>
    </row>
    <row r="828" spans="1:2">
      <c r="A828">
        <v>17.048918833385923</v>
      </c>
      <c r="B828">
        <v>18.264895655873975</v>
      </c>
    </row>
    <row r="829" spans="1:2">
      <c r="A829">
        <v>17.70122108653004</v>
      </c>
      <c r="B829">
        <v>18.271132390488461</v>
      </c>
    </row>
    <row r="830" spans="1:2">
      <c r="A830">
        <v>18.979197373749031</v>
      </c>
      <c r="B830">
        <v>18.27314972077253</v>
      </c>
    </row>
    <row r="831" spans="1:2">
      <c r="A831">
        <v>17.79867196358569</v>
      </c>
      <c r="B831">
        <v>18.273661981434966</v>
      </c>
    </row>
    <row r="832" spans="1:2">
      <c r="A832">
        <v>16.969556192496913</v>
      </c>
      <c r="B832">
        <v>18.27458209599849</v>
      </c>
    </row>
    <row r="833" spans="1:2">
      <c r="A833">
        <v>16.857376088280677</v>
      </c>
      <c r="B833">
        <v>18.27596228883727</v>
      </c>
    </row>
    <row r="834" spans="1:2">
      <c r="A834">
        <v>17.678534561417891</v>
      </c>
      <c r="B834">
        <v>18.276371559022856</v>
      </c>
    </row>
    <row r="835" spans="1:2">
      <c r="A835">
        <v>17.43409811865606</v>
      </c>
      <c r="B835">
        <v>18.277737703244771</v>
      </c>
    </row>
    <row r="836" spans="1:2">
      <c r="A836">
        <v>17.150873895216417</v>
      </c>
      <c r="B836">
        <v>18.278510359607843</v>
      </c>
    </row>
    <row r="837" spans="1:2">
      <c r="A837">
        <v>17.975859909577061</v>
      </c>
      <c r="B837">
        <v>18.278537703010667</v>
      </c>
    </row>
    <row r="838" spans="1:2">
      <c r="A838">
        <v>16.690589474177077</v>
      </c>
      <c r="B838">
        <v>18.282014659905073</v>
      </c>
    </row>
    <row r="839" spans="1:2">
      <c r="A839">
        <v>16.64004825958321</v>
      </c>
      <c r="B839">
        <v>18.282461810526375</v>
      </c>
    </row>
    <row r="840" spans="1:2">
      <c r="A840">
        <v>17.944923747786156</v>
      </c>
      <c r="B840">
        <v>18.283227946947733</v>
      </c>
    </row>
    <row r="841" spans="1:2">
      <c r="A841">
        <v>17.397733963134982</v>
      </c>
      <c r="B841">
        <v>18.283477440965914</v>
      </c>
    </row>
    <row r="842" spans="1:2">
      <c r="A842">
        <v>18.168504197011082</v>
      </c>
      <c r="B842">
        <v>18.283510429905501</v>
      </c>
    </row>
    <row r="843" spans="1:2">
      <c r="A843">
        <v>16.300417207752275</v>
      </c>
      <c r="B843">
        <v>18.285144439978449</v>
      </c>
    </row>
    <row r="844" spans="1:2">
      <c r="A844">
        <v>17.483764485793511</v>
      </c>
      <c r="B844">
        <v>18.291031599924885</v>
      </c>
    </row>
    <row r="845" spans="1:2">
      <c r="A845">
        <v>16.720432611689851</v>
      </c>
      <c r="B845">
        <v>18.291491886003861</v>
      </c>
    </row>
    <row r="846" spans="1:2">
      <c r="A846">
        <v>17.459072642022747</v>
      </c>
      <c r="B846">
        <v>18.291567212478167</v>
      </c>
    </row>
    <row r="847" spans="1:2">
      <c r="A847">
        <v>17.058314254302395</v>
      </c>
      <c r="B847">
        <v>18.293934292894011</v>
      </c>
    </row>
    <row r="848" spans="1:2">
      <c r="A848">
        <v>15.507422619720465</v>
      </c>
      <c r="B848">
        <v>18.29899847239675</v>
      </c>
    </row>
    <row r="849" spans="1:2">
      <c r="A849">
        <v>18.725597561275258</v>
      </c>
      <c r="B849">
        <v>18.301841080261141</v>
      </c>
    </row>
    <row r="850" spans="1:2">
      <c r="A850">
        <v>18.671644079496318</v>
      </c>
      <c r="B850">
        <v>18.302866119047046</v>
      </c>
    </row>
    <row r="851" spans="1:2">
      <c r="A851">
        <v>14.928655402313575</v>
      </c>
      <c r="B851">
        <v>18.304281929819172</v>
      </c>
    </row>
    <row r="852" spans="1:2">
      <c r="A852">
        <v>18.218369571420983</v>
      </c>
      <c r="B852">
        <v>18.308863774626758</v>
      </c>
    </row>
    <row r="853" spans="1:2">
      <c r="A853">
        <v>16.684875714077762</v>
      </c>
      <c r="B853">
        <v>18.309853635890274</v>
      </c>
    </row>
    <row r="854" spans="1:2">
      <c r="A854">
        <v>18.515990923756689</v>
      </c>
      <c r="B854">
        <v>18.312395856484432</v>
      </c>
    </row>
    <row r="855" spans="1:2">
      <c r="A855">
        <v>16.091783194629176</v>
      </c>
      <c r="B855">
        <v>18.314021618799437</v>
      </c>
    </row>
    <row r="856" spans="1:2">
      <c r="A856">
        <v>17.020849491152372</v>
      </c>
      <c r="B856">
        <v>18.315486825527561</v>
      </c>
    </row>
    <row r="857" spans="1:2">
      <c r="A857">
        <v>18.49979382889132</v>
      </c>
      <c r="B857">
        <v>18.315789051712997</v>
      </c>
    </row>
    <row r="858" spans="1:2">
      <c r="A858">
        <v>17.034429301911437</v>
      </c>
      <c r="B858">
        <v>18.316356224798128</v>
      </c>
    </row>
    <row r="859" spans="1:2">
      <c r="A859">
        <v>18.074308416755919</v>
      </c>
      <c r="B859">
        <v>18.317038129634472</v>
      </c>
    </row>
    <row r="860" spans="1:2">
      <c r="A860">
        <v>17.752420010854134</v>
      </c>
      <c r="B860">
        <v>18.317370114729879</v>
      </c>
    </row>
    <row r="861" spans="1:2">
      <c r="A861">
        <v>17.333195469811198</v>
      </c>
      <c r="B861">
        <v>18.31747071434101</v>
      </c>
    </row>
    <row r="862" spans="1:2">
      <c r="A862">
        <v>17.539458631631831</v>
      </c>
      <c r="B862">
        <v>18.318153577234455</v>
      </c>
    </row>
    <row r="863" spans="1:2">
      <c r="A863">
        <v>17.645338402519339</v>
      </c>
      <c r="B863">
        <v>18.31991950206794</v>
      </c>
    </row>
    <row r="864" spans="1:2">
      <c r="A864">
        <v>17.844021075776364</v>
      </c>
      <c r="B864">
        <v>18.321289642502983</v>
      </c>
    </row>
    <row r="865" spans="1:2">
      <c r="A865">
        <v>14.914122846632385</v>
      </c>
      <c r="B865">
        <v>18.327474300741642</v>
      </c>
    </row>
    <row r="866" spans="1:2">
      <c r="A866">
        <v>17.512146676226756</v>
      </c>
      <c r="B866">
        <v>18.327601119608534</v>
      </c>
    </row>
    <row r="867" spans="1:2">
      <c r="A867">
        <v>18.91926315654301</v>
      </c>
      <c r="B867">
        <v>18.328211335334032</v>
      </c>
    </row>
    <row r="868" spans="1:2">
      <c r="A868">
        <v>18.099950631342367</v>
      </c>
      <c r="B868">
        <v>18.330544252511785</v>
      </c>
    </row>
    <row r="869" spans="1:2">
      <c r="A869">
        <v>17.79867196358569</v>
      </c>
      <c r="B869">
        <v>18.331517442323776</v>
      </c>
    </row>
    <row r="870" spans="1:2">
      <c r="A870">
        <v>16.927730361703034</v>
      </c>
      <c r="B870">
        <v>18.332126661240316</v>
      </c>
    </row>
    <row r="871" spans="1:2">
      <c r="A871">
        <v>17.0471738337665</v>
      </c>
      <c r="B871">
        <v>18.333425795483429</v>
      </c>
    </row>
    <row r="872" spans="1:2">
      <c r="A872">
        <v>16.704586810388822</v>
      </c>
      <c r="B872">
        <v>18.335573581885072</v>
      </c>
    </row>
    <row r="873" spans="1:2">
      <c r="A873">
        <v>17.453096717690659</v>
      </c>
      <c r="B873">
        <v>18.341909523429667</v>
      </c>
    </row>
    <row r="874" spans="1:2">
      <c r="A874">
        <v>18.115621858735743</v>
      </c>
      <c r="B874">
        <v>18.345081674511576</v>
      </c>
    </row>
    <row r="875" spans="1:2">
      <c r="A875">
        <v>17.449906661182457</v>
      </c>
      <c r="B875">
        <v>18.346132150123786</v>
      </c>
    </row>
    <row r="876" spans="1:2">
      <c r="A876">
        <v>18.168067302318828</v>
      </c>
      <c r="B876">
        <v>18.347700687769894</v>
      </c>
    </row>
    <row r="877" spans="1:2">
      <c r="A877">
        <v>17.778869778858848</v>
      </c>
      <c r="B877">
        <v>18.350361857982385</v>
      </c>
    </row>
    <row r="878" spans="1:2">
      <c r="A878">
        <v>17.961191341985863</v>
      </c>
      <c r="B878">
        <v>18.351793452605921</v>
      </c>
    </row>
    <row r="879" spans="1:2">
      <c r="A879">
        <v>17.588248806146325</v>
      </c>
      <c r="B879">
        <v>18.353721546005989</v>
      </c>
    </row>
    <row r="880" spans="1:2">
      <c r="A880">
        <v>16.844458869950092</v>
      </c>
      <c r="B880">
        <v>18.354439109340031</v>
      </c>
    </row>
    <row r="881" spans="1:2">
      <c r="A881">
        <v>17.875953568510692</v>
      </c>
      <c r="B881">
        <v>18.35531803259666</v>
      </c>
    </row>
    <row r="882" spans="1:2">
      <c r="A882">
        <v>14.653447455215604</v>
      </c>
      <c r="B882">
        <v>18.357179018489695</v>
      </c>
    </row>
    <row r="883" spans="1:2">
      <c r="A883">
        <v>18.494092819025873</v>
      </c>
      <c r="B883">
        <v>18.357297363382962</v>
      </c>
    </row>
    <row r="884" spans="1:2">
      <c r="A884">
        <v>17.43067457825585</v>
      </c>
      <c r="B884">
        <v>18.357764820357776</v>
      </c>
    </row>
    <row r="885" spans="1:2">
      <c r="A885">
        <v>17.14771506813948</v>
      </c>
      <c r="B885">
        <v>18.358205404989963</v>
      </c>
    </row>
    <row r="886" spans="1:2">
      <c r="A886">
        <v>17.422194845776794</v>
      </c>
      <c r="B886">
        <v>18.358720538766395</v>
      </c>
    </row>
    <row r="887" spans="1:2">
      <c r="A887">
        <v>18.725597561275258</v>
      </c>
      <c r="B887">
        <v>18.362178644241347</v>
      </c>
    </row>
    <row r="888" spans="1:2">
      <c r="A888">
        <v>17.504390012078211</v>
      </c>
      <c r="B888">
        <v>18.369600195353879</v>
      </c>
    </row>
    <row r="889" spans="1:2">
      <c r="A889">
        <v>17.888848535424177</v>
      </c>
      <c r="B889">
        <v>18.377511068701686</v>
      </c>
    </row>
    <row r="890" spans="1:2">
      <c r="A890">
        <v>17.241161011334054</v>
      </c>
      <c r="B890">
        <v>18.377925058138917</v>
      </c>
    </row>
    <row r="891" spans="1:2">
      <c r="A891">
        <v>18.270949270034706</v>
      </c>
      <c r="B891">
        <v>18.378025100575112</v>
      </c>
    </row>
    <row r="892" spans="1:2">
      <c r="A892">
        <v>16.165722090643953</v>
      </c>
      <c r="B892">
        <v>18.381917233466016</v>
      </c>
    </row>
    <row r="893" spans="1:2">
      <c r="A893">
        <v>17.389526373332693</v>
      </c>
      <c r="B893">
        <v>18.382351888975322</v>
      </c>
    </row>
    <row r="894" spans="1:2">
      <c r="A894">
        <v>18.125100375250206</v>
      </c>
      <c r="B894">
        <v>18.383117226491464</v>
      </c>
    </row>
    <row r="895" spans="1:2">
      <c r="A895">
        <v>17.230687929266807</v>
      </c>
      <c r="B895">
        <v>18.387443299295001</v>
      </c>
    </row>
    <row r="896" spans="1:2">
      <c r="A896">
        <v>16.763660537579792</v>
      </c>
      <c r="B896">
        <v>18.388638418017287</v>
      </c>
    </row>
    <row r="897" spans="1:2">
      <c r="A897">
        <v>16.559503220002632</v>
      </c>
      <c r="B897">
        <v>18.389550012076544</v>
      </c>
    </row>
    <row r="898" spans="1:2">
      <c r="A898">
        <v>18.455749377989076</v>
      </c>
      <c r="B898">
        <v>18.390906106220019</v>
      </c>
    </row>
    <row r="899" spans="1:2">
      <c r="A899">
        <v>18.08635403603747</v>
      </c>
      <c r="B899">
        <v>18.394175123105299</v>
      </c>
    </row>
    <row r="900" spans="1:2">
      <c r="A900">
        <v>16.648723902020489</v>
      </c>
      <c r="B900">
        <v>18.394357805352474</v>
      </c>
    </row>
    <row r="901" spans="1:2">
      <c r="A901">
        <v>16.314949681302419</v>
      </c>
      <c r="B901">
        <v>18.396005775456334</v>
      </c>
    </row>
    <row r="902" spans="1:2">
      <c r="A902">
        <v>17.949142161268117</v>
      </c>
      <c r="B902">
        <v>18.396907813824402</v>
      </c>
    </row>
    <row r="903" spans="1:2">
      <c r="A903">
        <v>18.266922608736056</v>
      </c>
      <c r="B903">
        <v>18.39702935185375</v>
      </c>
    </row>
    <row r="904" spans="1:2">
      <c r="A904">
        <v>17.570394817071001</v>
      </c>
      <c r="B904">
        <v>18.397371972911444</v>
      </c>
    </row>
    <row r="905" spans="1:2">
      <c r="A905">
        <v>17.988903164115133</v>
      </c>
      <c r="B905">
        <v>18.399713040017904</v>
      </c>
    </row>
    <row r="906" spans="1:2">
      <c r="A906">
        <v>15.560625384744219</v>
      </c>
      <c r="B906">
        <v>18.401664770962537</v>
      </c>
    </row>
    <row r="907" spans="1:2">
      <c r="A907">
        <v>17.078299377685347</v>
      </c>
      <c r="B907">
        <v>18.402777279104985</v>
      </c>
    </row>
    <row r="908" spans="1:2">
      <c r="A908">
        <v>16.358195429471628</v>
      </c>
      <c r="B908">
        <v>18.406225001356919</v>
      </c>
    </row>
    <row r="909" spans="1:2">
      <c r="A909">
        <v>16.201009862684309</v>
      </c>
      <c r="B909">
        <v>18.409983875909639</v>
      </c>
    </row>
    <row r="910" spans="1:2">
      <c r="A910">
        <v>16.756824501394266</v>
      </c>
      <c r="B910">
        <v>18.410693406114447</v>
      </c>
    </row>
    <row r="911" spans="1:2">
      <c r="A911">
        <v>17.298961985104665</v>
      </c>
      <c r="B911">
        <v>18.412884109030266</v>
      </c>
    </row>
    <row r="912" spans="1:2">
      <c r="A912">
        <v>17.992109165664608</v>
      </c>
      <c r="B912">
        <v>18.413506550860365</v>
      </c>
    </row>
    <row r="913" spans="1:2">
      <c r="A913">
        <v>15.79692628584133</v>
      </c>
      <c r="B913">
        <v>18.414457318551353</v>
      </c>
    </row>
    <row r="914" spans="1:2">
      <c r="A914">
        <v>17.461497098643207</v>
      </c>
      <c r="B914">
        <v>18.415423438508309</v>
      </c>
    </row>
    <row r="915" spans="1:2">
      <c r="A915">
        <v>17.461497098643207</v>
      </c>
      <c r="B915">
        <v>18.415642995780992</v>
      </c>
    </row>
    <row r="916" spans="1:2">
      <c r="A916">
        <v>16.730977936662985</v>
      </c>
      <c r="B916">
        <v>18.41629539233859</v>
      </c>
    </row>
    <row r="917" spans="1:2">
      <c r="A917">
        <v>17.586644057556445</v>
      </c>
      <c r="B917">
        <v>18.41660866427824</v>
      </c>
    </row>
    <row r="918" spans="1:2">
      <c r="A918">
        <v>17.048918833385923</v>
      </c>
      <c r="B918">
        <v>18.41915347827565</v>
      </c>
    </row>
    <row r="919" spans="1:2">
      <c r="A919">
        <v>15.907739614752243</v>
      </c>
      <c r="B919">
        <v>18.425745187978968</v>
      </c>
    </row>
    <row r="920" spans="1:2">
      <c r="A920">
        <v>16.732888888744906</v>
      </c>
      <c r="B920">
        <v>18.426685946575112</v>
      </c>
    </row>
    <row r="921" spans="1:2">
      <c r="A921">
        <v>17.370858619453688</v>
      </c>
      <c r="B921">
        <v>18.427997233049922</v>
      </c>
    </row>
    <row r="922" spans="1:2">
      <c r="A922">
        <v>17.527087269417038</v>
      </c>
      <c r="B922">
        <v>18.429697778033422</v>
      </c>
    </row>
    <row r="923" spans="1:2">
      <c r="A923">
        <v>18.682050336975113</v>
      </c>
      <c r="B923">
        <v>18.43139064764317</v>
      </c>
    </row>
    <row r="924" spans="1:2">
      <c r="A924">
        <v>18.630287387368412</v>
      </c>
      <c r="B924">
        <v>18.433607788508851</v>
      </c>
    </row>
    <row r="925" spans="1:2">
      <c r="A925">
        <v>17.505476521612895</v>
      </c>
      <c r="B925">
        <v>18.438721967946975</v>
      </c>
    </row>
    <row r="926" spans="1:2">
      <c r="A926">
        <v>18.695058852329122</v>
      </c>
      <c r="B926">
        <v>18.440039861147774</v>
      </c>
    </row>
    <row r="927" spans="1:2">
      <c r="A927">
        <v>18.145786122434611</v>
      </c>
      <c r="B927">
        <v>18.443020972343124</v>
      </c>
    </row>
    <row r="928" spans="1:2">
      <c r="A928">
        <v>17.170412346425987</v>
      </c>
      <c r="B928">
        <v>18.443378011066777</v>
      </c>
    </row>
    <row r="929" spans="1:2">
      <c r="A929">
        <v>17.375863730106765</v>
      </c>
      <c r="B929">
        <v>18.445387980826045</v>
      </c>
    </row>
    <row r="930" spans="1:2">
      <c r="A930">
        <v>17.861457506458937</v>
      </c>
      <c r="B930">
        <v>18.44567980714293</v>
      </c>
    </row>
    <row r="931" spans="1:2">
      <c r="A931">
        <v>17.264202598324246</v>
      </c>
      <c r="B931">
        <v>18.450147415736438</v>
      </c>
    </row>
    <row r="932" spans="1:2">
      <c r="A932">
        <v>18.451641495043049</v>
      </c>
      <c r="B932">
        <v>18.450529805035611</v>
      </c>
    </row>
    <row r="933" spans="1:2">
      <c r="A933">
        <v>17.001321060729708</v>
      </c>
      <c r="B933">
        <v>18.451450055949699</v>
      </c>
    </row>
    <row r="934" spans="1:2">
      <c r="A934">
        <v>13.830043442169588</v>
      </c>
      <c r="B934">
        <v>18.452645261788739</v>
      </c>
    </row>
    <row r="935" spans="1:2">
      <c r="A935">
        <v>18.152003241871942</v>
      </c>
      <c r="B935">
        <v>18.456890052374511</v>
      </c>
    </row>
    <row r="936" spans="1:2">
      <c r="A936">
        <v>16.811635354471051</v>
      </c>
      <c r="B936">
        <v>18.457155343831847</v>
      </c>
    </row>
    <row r="937" spans="1:2">
      <c r="A937">
        <v>17.539458631631831</v>
      </c>
      <c r="B937">
        <v>18.457545896488284</v>
      </c>
    </row>
    <row r="938" spans="1:2">
      <c r="A938">
        <v>18.064005800013632</v>
      </c>
      <c r="B938">
        <v>18.458102753869984</v>
      </c>
    </row>
    <row r="939" spans="1:2">
      <c r="A939">
        <v>15.708831686323109</v>
      </c>
      <c r="B939">
        <v>18.458450712977395</v>
      </c>
    </row>
    <row r="940" spans="1:2">
      <c r="A940">
        <v>17.383646081671074</v>
      </c>
      <c r="B940">
        <v>18.46039834325266</v>
      </c>
    </row>
    <row r="941" spans="1:2">
      <c r="A941">
        <v>17.909855120186375</v>
      </c>
      <c r="B941">
        <v>18.46087120789916</v>
      </c>
    </row>
    <row r="942" spans="1:2">
      <c r="A942">
        <v>18.486685539583892</v>
      </c>
      <c r="B942">
        <v>18.46160380536519</v>
      </c>
    </row>
    <row r="943" spans="1:2">
      <c r="A943">
        <v>17.213719879818886</v>
      </c>
      <c r="B943">
        <v>18.461650100414317</v>
      </c>
    </row>
    <row r="944" spans="1:2">
      <c r="A944">
        <v>17.436863404386628</v>
      </c>
      <c r="B944">
        <v>18.464438552749488</v>
      </c>
    </row>
    <row r="945" spans="1:2">
      <c r="A945">
        <v>17.000051012933344</v>
      </c>
      <c r="B945">
        <v>18.464464769723552</v>
      </c>
    </row>
    <row r="946" spans="1:2">
      <c r="A946">
        <v>17.74536998446159</v>
      </c>
      <c r="B946">
        <v>18.46722678243048</v>
      </c>
    </row>
    <row r="947" spans="1:2">
      <c r="A947">
        <v>17.211950608115036</v>
      </c>
      <c r="B947">
        <v>18.469098772221155</v>
      </c>
    </row>
    <row r="948" spans="1:2">
      <c r="A948">
        <v>16.700059674917579</v>
      </c>
      <c r="B948">
        <v>18.469231803348052</v>
      </c>
    </row>
    <row r="949" spans="1:2">
      <c r="A949">
        <v>16.548778892083391</v>
      </c>
      <c r="B949">
        <v>18.479030950658313</v>
      </c>
    </row>
    <row r="950" spans="1:2">
      <c r="A950">
        <v>18.168504197011082</v>
      </c>
      <c r="B950">
        <v>18.482708710032224</v>
      </c>
    </row>
    <row r="951" spans="1:2">
      <c r="A951">
        <v>14.286980611484175</v>
      </c>
      <c r="B951">
        <v>18.485393562399278</v>
      </c>
    </row>
    <row r="952" spans="1:2">
      <c r="A952">
        <v>17.561326240125613</v>
      </c>
      <c r="B952">
        <v>18.489511443623513</v>
      </c>
    </row>
    <row r="953" spans="1:2">
      <c r="A953">
        <v>16.15360120220528</v>
      </c>
      <c r="B953">
        <v>18.492465559666655</v>
      </c>
    </row>
    <row r="954" spans="1:2">
      <c r="A954">
        <v>18.026342635537123</v>
      </c>
      <c r="B954">
        <v>18.493253801584405</v>
      </c>
    </row>
    <row r="955" spans="1:2">
      <c r="A955">
        <v>18.502934789430601</v>
      </c>
      <c r="B955">
        <v>18.494132718844067</v>
      </c>
    </row>
    <row r="956" spans="1:2">
      <c r="A956">
        <v>17.487346136923581</v>
      </c>
      <c r="B956">
        <v>18.497345954297842</v>
      </c>
    </row>
    <row r="957" spans="1:2">
      <c r="A957">
        <v>16.672834307858672</v>
      </c>
      <c r="B957">
        <v>18.501775682452209</v>
      </c>
    </row>
    <row r="958" spans="1:2">
      <c r="A958">
        <v>17.651890629171564</v>
      </c>
      <c r="B958">
        <v>18.509706938998885</v>
      </c>
    </row>
    <row r="959" spans="1:2">
      <c r="A959">
        <v>17.491187719073189</v>
      </c>
      <c r="B959">
        <v>18.51222632836938</v>
      </c>
    </row>
    <row r="960" spans="1:2">
      <c r="A960">
        <v>17.282712729017113</v>
      </c>
      <c r="B960">
        <v>18.51351876138898</v>
      </c>
    </row>
    <row r="961" spans="1:2">
      <c r="A961">
        <v>17.924387577310309</v>
      </c>
      <c r="B961">
        <v>18.513645484453988</v>
      </c>
    </row>
    <row r="962" spans="1:2">
      <c r="A962">
        <v>16.294594538869426</v>
      </c>
      <c r="B962">
        <v>18.514823169469704</v>
      </c>
    </row>
    <row r="963" spans="1:2">
      <c r="A963">
        <v>17.152655131622247</v>
      </c>
      <c r="B963">
        <v>18.51510276582481</v>
      </c>
    </row>
    <row r="964" spans="1:2">
      <c r="A964">
        <v>17.680888920944309</v>
      </c>
      <c r="B964">
        <v>18.516586746219229</v>
      </c>
    </row>
    <row r="965" spans="1:2">
      <c r="A965">
        <v>17.475357003582904</v>
      </c>
      <c r="B965">
        <v>18.516830407655096</v>
      </c>
    </row>
    <row r="966" spans="1:2">
      <c r="A966">
        <v>17.243993026248521</v>
      </c>
      <c r="B966">
        <v>18.517861455039924</v>
      </c>
    </row>
    <row r="967" spans="1:2">
      <c r="A967">
        <v>18.043779054506324</v>
      </c>
      <c r="B967">
        <v>18.523662981748071</v>
      </c>
    </row>
    <row r="968" spans="1:2">
      <c r="A968">
        <v>18.060206936316543</v>
      </c>
      <c r="B968">
        <v>18.524048357098511</v>
      </c>
    </row>
    <row r="969" spans="1:2">
      <c r="A969">
        <v>17.059011324840561</v>
      </c>
      <c r="B969">
        <v>18.525054299725475</v>
      </c>
    </row>
    <row r="970" spans="1:2">
      <c r="A970">
        <v>16.648142438885916</v>
      </c>
      <c r="B970">
        <v>18.525456573714703</v>
      </c>
    </row>
    <row r="971" spans="1:2">
      <c r="A971">
        <v>16.536821906742396</v>
      </c>
      <c r="B971">
        <v>18.530112094506922</v>
      </c>
    </row>
    <row r="972" spans="1:2">
      <c r="A972">
        <v>17.96346457353901</v>
      </c>
      <c r="B972">
        <v>18.532372313130029</v>
      </c>
    </row>
    <row r="973" spans="1:2">
      <c r="A973">
        <v>16.794198956363637</v>
      </c>
      <c r="B973">
        <v>18.536826119374943</v>
      </c>
    </row>
    <row r="974" spans="1:2">
      <c r="A974">
        <v>17.14771506813948</v>
      </c>
      <c r="B974">
        <v>18.542138503975668</v>
      </c>
    </row>
    <row r="975" spans="1:2">
      <c r="A975">
        <v>16.42035229645084</v>
      </c>
      <c r="B975">
        <v>18.54372825347253</v>
      </c>
    </row>
    <row r="976" spans="1:2">
      <c r="A976">
        <v>16.66714732028283</v>
      </c>
      <c r="B976">
        <v>18.54379176509693</v>
      </c>
    </row>
    <row r="977" spans="1:2">
      <c r="A977">
        <v>17.64415195445337</v>
      </c>
      <c r="B977">
        <v>18.546452248875521</v>
      </c>
    </row>
    <row r="978" spans="1:2">
      <c r="A978">
        <v>17.713996651439739</v>
      </c>
      <c r="B978">
        <v>18.548117556042957</v>
      </c>
    </row>
    <row r="979" spans="1:2">
      <c r="A979">
        <v>17.295755968155259</v>
      </c>
      <c r="B979">
        <v>18.550165605401713</v>
      </c>
    </row>
    <row r="980" spans="1:2">
      <c r="A980">
        <v>17.250105996792243</v>
      </c>
      <c r="B980">
        <v>18.55171989226443</v>
      </c>
    </row>
    <row r="981" spans="1:2">
      <c r="A981">
        <v>16.974292370218077</v>
      </c>
      <c r="B981">
        <v>18.554639620192745</v>
      </c>
    </row>
    <row r="982" spans="1:2">
      <c r="A982">
        <v>17.309538107347475</v>
      </c>
      <c r="B982">
        <v>18.555648927648075</v>
      </c>
    </row>
    <row r="983" spans="1:2">
      <c r="A983">
        <v>17.426036042267217</v>
      </c>
      <c r="B983">
        <v>18.558410082857556</v>
      </c>
    </row>
    <row r="984" spans="1:2">
      <c r="A984">
        <v>17.762602187773737</v>
      </c>
      <c r="B984">
        <v>18.561679095571542</v>
      </c>
    </row>
    <row r="985" spans="1:2">
      <c r="A985">
        <v>17.583438040607042</v>
      </c>
      <c r="B985">
        <v>18.563161109803168</v>
      </c>
    </row>
    <row r="986" spans="1:2">
      <c r="A986">
        <v>17.872323141651119</v>
      </c>
      <c r="B986">
        <v>18.565296634662744</v>
      </c>
    </row>
    <row r="987" spans="1:2">
      <c r="A987">
        <v>15.224502127545072</v>
      </c>
      <c r="B987">
        <v>18.566040640676757</v>
      </c>
    </row>
    <row r="988" spans="1:2">
      <c r="A988">
        <v>18.268675585846427</v>
      </c>
      <c r="B988">
        <v>18.56617947768861</v>
      </c>
    </row>
    <row r="989" spans="1:2">
      <c r="A989">
        <v>17.29582101532603</v>
      </c>
      <c r="B989">
        <v>18.566609441442733</v>
      </c>
    </row>
    <row r="990" spans="1:2">
      <c r="A990">
        <v>16.039741708184962</v>
      </c>
      <c r="B990">
        <v>18.570964975836855</v>
      </c>
    </row>
    <row r="991" spans="1:2">
      <c r="A991">
        <v>17.673115243827684</v>
      </c>
      <c r="B991">
        <v>18.57108169948523</v>
      </c>
    </row>
    <row r="992" spans="1:2">
      <c r="A992">
        <v>17.513002616891576</v>
      </c>
      <c r="B992">
        <v>18.573355769823394</v>
      </c>
    </row>
    <row r="993" spans="1:2">
      <c r="A993">
        <v>17.573775416514021</v>
      </c>
      <c r="B993">
        <v>18.573536826149617</v>
      </c>
    </row>
    <row r="994" spans="1:2">
      <c r="A994">
        <v>17.216707939626428</v>
      </c>
      <c r="B994">
        <v>18.574633775677096</v>
      </c>
    </row>
    <row r="995" spans="1:2">
      <c r="A995">
        <v>18.042170609316422</v>
      </c>
      <c r="B995">
        <v>18.576010596853141</v>
      </c>
    </row>
    <row r="996" spans="1:2">
      <c r="A996">
        <v>16.663256380401872</v>
      </c>
      <c r="B996">
        <v>18.577850803717922</v>
      </c>
    </row>
    <row r="997" spans="1:2">
      <c r="A997">
        <v>17.391453873714575</v>
      </c>
      <c r="B997">
        <v>18.581132703238261</v>
      </c>
    </row>
    <row r="998" spans="1:2">
      <c r="A998">
        <v>17.992109165664608</v>
      </c>
      <c r="B998">
        <v>18.589076823122571</v>
      </c>
    </row>
    <row r="999" spans="1:2">
      <c r="A999">
        <v>16.590066531395902</v>
      </c>
      <c r="B999">
        <v>18.589953230756304</v>
      </c>
    </row>
    <row r="1000" spans="1:2">
      <c r="A1000">
        <v>18.630287387368412</v>
      </c>
      <c r="B1000">
        <v>18.591774917225067</v>
      </c>
    </row>
    <row r="1001" spans="1:2">
      <c r="A1001">
        <v>17.959100799640584</v>
      </c>
      <c r="B1001">
        <v>18.593170493202319</v>
      </c>
    </row>
    <row r="1002" spans="1:2">
      <c r="A1002">
        <v>18.67932982335072</v>
      </c>
      <c r="B1002">
        <v>18.59377193165847</v>
      </c>
    </row>
    <row r="1003" spans="1:2">
      <c r="A1003">
        <v>17.426314572230432</v>
      </c>
      <c r="B1003">
        <v>18.594035376107382</v>
      </c>
    </row>
    <row r="1004" spans="1:2">
      <c r="A1004">
        <v>17.100391178464001</v>
      </c>
      <c r="B1004">
        <v>18.594305190284331</v>
      </c>
    </row>
    <row r="1005" spans="1:2">
      <c r="A1005">
        <v>16.385577337518459</v>
      </c>
      <c r="B1005">
        <v>18.597820565380875</v>
      </c>
    </row>
    <row r="1006" spans="1:2">
      <c r="A1006">
        <v>16.489636517478218</v>
      </c>
      <c r="B1006">
        <v>18.600646837152102</v>
      </c>
    </row>
    <row r="1007" spans="1:2">
      <c r="A1007">
        <v>18.052452473763864</v>
      </c>
      <c r="B1007">
        <v>18.604026992237294</v>
      </c>
    </row>
    <row r="1008" spans="1:2">
      <c r="A1008">
        <v>18.656611754098954</v>
      </c>
      <c r="B1008">
        <v>18.608004162221164</v>
      </c>
    </row>
    <row r="1009" spans="1:2">
      <c r="A1009">
        <v>18.325270911182848</v>
      </c>
      <c r="B1009">
        <v>18.608221258264678</v>
      </c>
    </row>
    <row r="1010" spans="1:2">
      <c r="A1010">
        <v>18.08635403603747</v>
      </c>
      <c r="B1010">
        <v>18.610908935764186</v>
      </c>
    </row>
    <row r="1011" spans="1:2">
      <c r="A1011">
        <v>17.142484017160985</v>
      </c>
      <c r="B1011">
        <v>18.612748229522687</v>
      </c>
    </row>
    <row r="1012" spans="1:2">
      <c r="A1012">
        <v>17.048918833385923</v>
      </c>
      <c r="B1012">
        <v>18.618939041922165</v>
      </c>
    </row>
    <row r="1013" spans="1:2">
      <c r="A1013">
        <v>17.375798682936455</v>
      </c>
      <c r="B1013">
        <v>18.622117109850446</v>
      </c>
    </row>
    <row r="1014" spans="1:2">
      <c r="A1014">
        <v>16.42035229645084</v>
      </c>
      <c r="B1014">
        <v>18.622603649617421</v>
      </c>
    </row>
    <row r="1015" spans="1:2">
      <c r="A1015">
        <v>18.119461766305431</v>
      </c>
      <c r="B1015">
        <v>18.628525413904061</v>
      </c>
    </row>
    <row r="1016" spans="1:2">
      <c r="A1016">
        <v>17.336643028324996</v>
      </c>
      <c r="B1016">
        <v>18.62903057379053</v>
      </c>
    </row>
    <row r="1017" spans="1:2">
      <c r="A1017">
        <v>17.901891780125535</v>
      </c>
      <c r="B1017">
        <v>18.62905014906131</v>
      </c>
    </row>
    <row r="1018" spans="1:2">
      <c r="A1018">
        <v>17.762602187773737</v>
      </c>
      <c r="B1018">
        <v>18.629068449278961</v>
      </c>
    </row>
    <row r="1019" spans="1:2">
      <c r="A1019">
        <v>15.252638470306019</v>
      </c>
      <c r="B1019">
        <v>18.630578888889872</v>
      </c>
    </row>
    <row r="1020" spans="1:2">
      <c r="A1020">
        <v>17.79867196358569</v>
      </c>
      <c r="B1020">
        <v>18.636584124369989</v>
      </c>
    </row>
    <row r="1021" spans="1:2">
      <c r="A1021">
        <v>17.799437189187501</v>
      </c>
      <c r="B1021">
        <v>18.639582640153101</v>
      </c>
    </row>
    <row r="1022" spans="1:2">
      <c r="A1022">
        <v>17.020849491152372</v>
      </c>
      <c r="B1022">
        <v>18.640283939596774</v>
      </c>
    </row>
    <row r="1023" spans="1:2">
      <c r="A1023">
        <v>17.422194845776794</v>
      </c>
      <c r="B1023">
        <v>18.641005542312509</v>
      </c>
    </row>
    <row r="1024" spans="1:2">
      <c r="A1024">
        <v>17.649179598988955</v>
      </c>
      <c r="B1024">
        <v>18.64146800138527</v>
      </c>
    </row>
    <row r="1025" spans="1:2">
      <c r="A1025">
        <v>16.013413682812828</v>
      </c>
      <c r="B1025">
        <v>18.641949498933691</v>
      </c>
    </row>
    <row r="1026" spans="1:2">
      <c r="A1026">
        <v>17.837376197334095</v>
      </c>
      <c r="B1026">
        <v>18.642684341766408</v>
      </c>
    </row>
    <row r="1027" spans="1:2">
      <c r="A1027">
        <v>17.298961985104665</v>
      </c>
      <c r="B1027">
        <v>18.644003911134678</v>
      </c>
    </row>
    <row r="1028" spans="1:2">
      <c r="A1028">
        <v>13.40199614091523</v>
      </c>
      <c r="B1028">
        <v>18.647983027738629</v>
      </c>
    </row>
    <row r="1029" spans="1:2">
      <c r="A1029">
        <v>13.40199614091523</v>
      </c>
      <c r="B1029">
        <v>18.647983027738629</v>
      </c>
    </row>
    <row r="1030" spans="1:2">
      <c r="A1030">
        <v>17.293035446788949</v>
      </c>
      <c r="B1030">
        <v>18.649184662791747</v>
      </c>
    </row>
    <row r="1031" spans="1:2">
      <c r="A1031">
        <v>17.426314572230432</v>
      </c>
      <c r="B1031">
        <v>18.652799933439344</v>
      </c>
    </row>
    <row r="1032" spans="1:2">
      <c r="A1032">
        <v>17.281246460764002</v>
      </c>
      <c r="B1032">
        <v>18.654125170612438</v>
      </c>
    </row>
    <row r="1033" spans="1:2">
      <c r="A1033">
        <v>17.957546124945811</v>
      </c>
      <c r="B1033">
        <v>18.656495617891437</v>
      </c>
    </row>
    <row r="1034" spans="1:2">
      <c r="A1034">
        <v>16.472054880681046</v>
      </c>
      <c r="B1034">
        <v>18.657463875827858</v>
      </c>
    </row>
    <row r="1035" spans="1:2">
      <c r="A1035">
        <v>14.207438450031027</v>
      </c>
      <c r="B1035">
        <v>18.660781135973998</v>
      </c>
    </row>
    <row r="1036" spans="1:2">
      <c r="A1036">
        <v>18.152003241871942</v>
      </c>
      <c r="B1036">
        <v>18.662504025683297</v>
      </c>
    </row>
    <row r="1037" spans="1:2">
      <c r="A1037">
        <v>17.357321721981421</v>
      </c>
      <c r="B1037">
        <v>18.664233397443212</v>
      </c>
    </row>
    <row r="1038" spans="1:2">
      <c r="A1038">
        <v>17.876807083473491</v>
      </c>
      <c r="B1038">
        <v>18.664694493682337</v>
      </c>
    </row>
    <row r="1039" spans="1:2">
      <c r="A1039">
        <v>18.455015830304973</v>
      </c>
      <c r="B1039">
        <v>18.66647224334465</v>
      </c>
    </row>
    <row r="1040" spans="1:2">
      <c r="A1040">
        <v>16.314949681302419</v>
      </c>
      <c r="B1040">
        <v>18.67482185229516</v>
      </c>
    </row>
    <row r="1041" spans="1:2">
      <c r="A1041">
        <v>18.472016968918386</v>
      </c>
      <c r="B1041">
        <v>18.678440840873165</v>
      </c>
    </row>
    <row r="1042" spans="1:2">
      <c r="A1042">
        <v>18.469346281308578</v>
      </c>
      <c r="B1042">
        <v>18.679127421610776</v>
      </c>
    </row>
    <row r="1043" spans="1:2">
      <c r="A1043">
        <v>18.279791238116392</v>
      </c>
      <c r="B1043">
        <v>18.682488769132078</v>
      </c>
    </row>
    <row r="1044" spans="1:2">
      <c r="A1044">
        <v>16.90978020740992</v>
      </c>
      <c r="B1044">
        <v>18.684967735717549</v>
      </c>
    </row>
    <row r="1045" spans="1:2">
      <c r="A1045">
        <v>17.179175978395261</v>
      </c>
      <c r="B1045">
        <v>18.685899200566215</v>
      </c>
    </row>
    <row r="1046" spans="1:2">
      <c r="A1046">
        <v>16.538093183337995</v>
      </c>
      <c r="B1046">
        <v>18.689513481130707</v>
      </c>
    </row>
    <row r="1047" spans="1:2">
      <c r="A1047">
        <v>16.854210362727692</v>
      </c>
      <c r="B1047">
        <v>18.69106509216714</v>
      </c>
    </row>
    <row r="1048" spans="1:2">
      <c r="A1048">
        <v>17.847760986874956</v>
      </c>
      <c r="B1048">
        <v>18.69791192306548</v>
      </c>
    </row>
    <row r="1049" spans="1:2">
      <c r="A1049">
        <v>16.927730361703034</v>
      </c>
      <c r="B1049">
        <v>18.699057854205822</v>
      </c>
    </row>
    <row r="1050" spans="1:2">
      <c r="A1050">
        <v>18.81260894010785</v>
      </c>
      <c r="B1050">
        <v>18.699932387489618</v>
      </c>
    </row>
    <row r="1051" spans="1:2">
      <c r="A1051">
        <v>18.361990496277347</v>
      </c>
      <c r="B1051">
        <v>18.700294696480107</v>
      </c>
    </row>
    <row r="1052" spans="1:2">
      <c r="A1052">
        <v>17.766594206042793</v>
      </c>
      <c r="B1052">
        <v>18.700994887254591</v>
      </c>
    </row>
    <row r="1053" spans="1:2">
      <c r="A1053">
        <v>17.803562392376008</v>
      </c>
      <c r="B1053">
        <v>18.701367075672675</v>
      </c>
    </row>
    <row r="1054" spans="1:2">
      <c r="A1054">
        <v>17.926384422137584</v>
      </c>
      <c r="B1054">
        <v>18.702040485019829</v>
      </c>
    </row>
    <row r="1055" spans="1:2">
      <c r="A1055">
        <v>17.649179598988955</v>
      </c>
      <c r="B1055">
        <v>18.703753884074104</v>
      </c>
    </row>
    <row r="1056" spans="1:2">
      <c r="A1056">
        <v>16.623167935965395</v>
      </c>
      <c r="B1056">
        <v>18.704613007148911</v>
      </c>
    </row>
    <row r="1057" spans="1:2">
      <c r="A1057">
        <v>18.300423250599135</v>
      </c>
      <c r="B1057">
        <v>18.70703712055759</v>
      </c>
    </row>
    <row r="1058" spans="1:2">
      <c r="A1058">
        <v>18.249486183884528</v>
      </c>
      <c r="B1058">
        <v>18.715421309029754</v>
      </c>
    </row>
    <row r="1059" spans="1:2">
      <c r="A1059">
        <v>17.62950770546999</v>
      </c>
      <c r="B1059">
        <v>18.716504222535114</v>
      </c>
    </row>
    <row r="1060" spans="1:2">
      <c r="A1060">
        <v>17.571371071227137</v>
      </c>
      <c r="B1060">
        <v>18.717589501825739</v>
      </c>
    </row>
    <row r="1061" spans="1:2">
      <c r="A1061">
        <v>17.839763091275739</v>
      </c>
      <c r="B1061">
        <v>18.719377664616022</v>
      </c>
    </row>
    <row r="1062" spans="1:2">
      <c r="A1062">
        <v>17.789584894034459</v>
      </c>
      <c r="B1062">
        <v>18.722000945398761</v>
      </c>
    </row>
    <row r="1063" spans="1:2">
      <c r="A1063">
        <v>18.168504197011082</v>
      </c>
      <c r="B1063">
        <v>18.72267303505944</v>
      </c>
    </row>
    <row r="1064" spans="1:2">
      <c r="A1064">
        <v>16.858330547344544</v>
      </c>
      <c r="B1064">
        <v>18.724452862060367</v>
      </c>
    </row>
    <row r="1065" spans="1:2">
      <c r="A1065">
        <v>17.570394817071001</v>
      </c>
      <c r="B1065">
        <v>18.727546325615684</v>
      </c>
    </row>
    <row r="1066" spans="1:2">
      <c r="A1066">
        <v>17.992109165664608</v>
      </c>
      <c r="B1066">
        <v>18.734340566266383</v>
      </c>
    </row>
    <row r="1067" spans="1:2">
      <c r="A1067">
        <v>17.393206855477526</v>
      </c>
      <c r="B1067">
        <v>18.734945290860573</v>
      </c>
    </row>
    <row r="1068" spans="1:2">
      <c r="A1068">
        <v>17.475357003582904</v>
      </c>
      <c r="B1068">
        <v>18.7359321166265</v>
      </c>
    </row>
    <row r="1069" spans="1:2">
      <c r="A1069">
        <v>18.246327356807587</v>
      </c>
      <c r="B1069">
        <v>18.736677349718441</v>
      </c>
    </row>
    <row r="1070" spans="1:2">
      <c r="A1070">
        <v>17.020849491152372</v>
      </c>
      <c r="B1070">
        <v>18.738684257374484</v>
      </c>
    </row>
    <row r="1071" spans="1:2">
      <c r="A1071">
        <v>18.00201333777273</v>
      </c>
      <c r="B1071">
        <v>18.739066225469223</v>
      </c>
    </row>
    <row r="1072" spans="1:2">
      <c r="A1072">
        <v>17.586644057556445</v>
      </c>
      <c r="B1072">
        <v>18.739161332892042</v>
      </c>
    </row>
    <row r="1073" spans="1:2">
      <c r="A1073">
        <v>17.896652818737273</v>
      </c>
      <c r="B1073">
        <v>18.739228710630591</v>
      </c>
    </row>
    <row r="1074" spans="1:2">
      <c r="A1074">
        <v>18.456186266245805</v>
      </c>
      <c r="B1074">
        <v>18.74244836715096</v>
      </c>
    </row>
    <row r="1075" spans="1:2">
      <c r="A1075">
        <v>16.279410605969595</v>
      </c>
      <c r="B1075">
        <v>18.743359710722988</v>
      </c>
    </row>
    <row r="1076" spans="1:2">
      <c r="A1076">
        <v>17.422194845776794</v>
      </c>
      <c r="B1076">
        <v>18.745464630024522</v>
      </c>
    </row>
    <row r="1077" spans="1:2">
      <c r="A1077">
        <v>18.068945863496399</v>
      </c>
      <c r="B1077">
        <v>18.750244615533052</v>
      </c>
    </row>
    <row r="1078" spans="1:2">
      <c r="A1078">
        <v>16.15316429465042</v>
      </c>
      <c r="B1078">
        <v>18.753847115073892</v>
      </c>
    </row>
    <row r="1079" spans="1:2">
      <c r="A1079">
        <v>17.901891780125535</v>
      </c>
      <c r="B1079">
        <v>18.754954322438085</v>
      </c>
    </row>
    <row r="1080" spans="1:2">
      <c r="A1080">
        <v>17.518964560480672</v>
      </c>
      <c r="B1080">
        <v>18.75525753535171</v>
      </c>
    </row>
    <row r="1081" spans="1:2">
      <c r="A1081">
        <v>17.790856189378989</v>
      </c>
      <c r="B1081">
        <v>18.755270853339944</v>
      </c>
    </row>
    <row r="1082" spans="1:2">
      <c r="A1082">
        <v>18.328947498284816</v>
      </c>
      <c r="B1082">
        <v>18.758907126873257</v>
      </c>
    </row>
    <row r="1083" spans="1:2">
      <c r="A1083">
        <v>16.702072400675249</v>
      </c>
      <c r="B1083">
        <v>18.759388073747978</v>
      </c>
    </row>
    <row r="1084" spans="1:2">
      <c r="A1084">
        <v>18.325270911182848</v>
      </c>
      <c r="B1084">
        <v>18.76455511704032</v>
      </c>
    </row>
    <row r="1085" spans="1:2">
      <c r="A1085">
        <v>17.243993026248521</v>
      </c>
      <c r="B1085">
        <v>18.77036326075433</v>
      </c>
    </row>
    <row r="1086" spans="1:2">
      <c r="A1086">
        <v>17.635434217339984</v>
      </c>
      <c r="B1086">
        <v>18.771344150755446</v>
      </c>
    </row>
    <row r="1087" spans="1:2">
      <c r="A1087">
        <v>17.868056520470248</v>
      </c>
      <c r="B1087">
        <v>18.774180879516123</v>
      </c>
    </row>
    <row r="1088" spans="1:2">
      <c r="A1088">
        <v>17.580465267503467</v>
      </c>
      <c r="B1088">
        <v>18.774184320417099</v>
      </c>
    </row>
    <row r="1089" spans="1:2">
      <c r="A1089">
        <v>17.944923747786156</v>
      </c>
      <c r="B1089">
        <v>18.77457826742727</v>
      </c>
    </row>
    <row r="1090" spans="1:2">
      <c r="A1090">
        <v>15.43773596082416</v>
      </c>
      <c r="B1090">
        <v>18.774845217295162</v>
      </c>
    </row>
    <row r="1091" spans="1:2">
      <c r="A1091">
        <v>18.617576857361541</v>
      </c>
      <c r="B1091">
        <v>18.781206280833427</v>
      </c>
    </row>
    <row r="1092" spans="1:2">
      <c r="A1092">
        <v>17.32421399197343</v>
      </c>
      <c r="B1092">
        <v>18.787126301606008</v>
      </c>
    </row>
    <row r="1093" spans="1:2">
      <c r="A1093">
        <v>17.201415097943066</v>
      </c>
      <c r="B1093">
        <v>18.788289234239357</v>
      </c>
    </row>
    <row r="1094" spans="1:2">
      <c r="A1094">
        <v>18.350388861258427</v>
      </c>
      <c r="B1094">
        <v>18.791349182645092</v>
      </c>
    </row>
    <row r="1095" spans="1:2">
      <c r="A1095">
        <v>15.439480960374727</v>
      </c>
      <c r="B1095">
        <v>18.791444939601821</v>
      </c>
    </row>
    <row r="1096" spans="1:2">
      <c r="A1096">
        <v>17.31631508635224</v>
      </c>
      <c r="B1096">
        <v>18.79527764685831</v>
      </c>
    </row>
    <row r="1097" spans="1:2">
      <c r="A1097">
        <v>19.231610960168695</v>
      </c>
      <c r="B1097">
        <v>18.797772728357625</v>
      </c>
    </row>
    <row r="1098" spans="1:2">
      <c r="A1098">
        <v>17.333195469811198</v>
      </c>
      <c r="B1098">
        <v>18.801072027984958</v>
      </c>
    </row>
    <row r="1099" spans="1:2">
      <c r="A1099">
        <v>18.130010598319807</v>
      </c>
      <c r="B1099">
        <v>18.8046418290111</v>
      </c>
    </row>
    <row r="1100" spans="1:2">
      <c r="A1100">
        <v>17.210885287507576</v>
      </c>
      <c r="B1100">
        <v>18.805010451416383</v>
      </c>
    </row>
    <row r="1101" spans="1:2">
      <c r="A1101">
        <v>16.548096286148841</v>
      </c>
      <c r="B1101">
        <v>18.805982756203363</v>
      </c>
    </row>
    <row r="1102" spans="1:2">
      <c r="A1102">
        <v>17.365981459707502</v>
      </c>
      <c r="B1102">
        <v>18.806638732697579</v>
      </c>
    </row>
    <row r="1103" spans="1:2">
      <c r="A1103">
        <v>17.902801031837566</v>
      </c>
      <c r="B1103">
        <v>18.807041174340871</v>
      </c>
    </row>
    <row r="1104" spans="1:2">
      <c r="A1104">
        <v>18.625699566231468</v>
      </c>
      <c r="B1104">
        <v>18.809156452725194</v>
      </c>
    </row>
    <row r="1105" spans="1:2">
      <c r="A1105">
        <v>17.045513367691377</v>
      </c>
      <c r="B1105">
        <v>18.809203836510331</v>
      </c>
    </row>
    <row r="1106" spans="1:2">
      <c r="A1106">
        <v>15.727205115890895</v>
      </c>
      <c r="B1106">
        <v>18.811682993987169</v>
      </c>
    </row>
    <row r="1107" spans="1:2">
      <c r="A1107">
        <v>16.706106735120997</v>
      </c>
      <c r="B1107">
        <v>18.812060037804692</v>
      </c>
    </row>
    <row r="1108" spans="1:2">
      <c r="A1108">
        <v>16.523560759066484</v>
      </c>
      <c r="B1108">
        <v>18.813001529375079</v>
      </c>
    </row>
    <row r="1109" spans="1:2">
      <c r="A1109">
        <v>18.322654875000023</v>
      </c>
      <c r="B1109">
        <v>18.816115704555433</v>
      </c>
    </row>
    <row r="1110" spans="1:2">
      <c r="A1110">
        <v>17.487989455172332</v>
      </c>
      <c r="B1110">
        <v>18.817603173732842</v>
      </c>
    </row>
    <row r="1111" spans="1:2">
      <c r="A1111">
        <v>17.10867570996896</v>
      </c>
      <c r="B1111">
        <v>18.818055728415267</v>
      </c>
    </row>
    <row r="1112" spans="1:2">
      <c r="A1112">
        <v>16.668350331557157</v>
      </c>
      <c r="B1112">
        <v>18.819227448334246</v>
      </c>
    </row>
    <row r="1113" spans="1:2">
      <c r="A1113">
        <v>17.831779680338595</v>
      </c>
      <c r="B1113">
        <v>18.829723604265553</v>
      </c>
    </row>
    <row r="1114" spans="1:2">
      <c r="A1114">
        <v>18.593063019332106</v>
      </c>
      <c r="B1114">
        <v>18.829823607486265</v>
      </c>
    </row>
    <row r="1115" spans="1:2">
      <c r="A1115">
        <v>18.064005800013632</v>
      </c>
      <c r="B1115">
        <v>18.829886606705493</v>
      </c>
    </row>
    <row r="1116" spans="1:2">
      <c r="A1116">
        <v>17.949284193041521</v>
      </c>
      <c r="B1116">
        <v>18.830922207094169</v>
      </c>
    </row>
    <row r="1117" spans="1:2">
      <c r="A1117">
        <v>17.762602187773737</v>
      </c>
      <c r="B1117">
        <v>18.83406797567606</v>
      </c>
    </row>
    <row r="1118" spans="1:2">
      <c r="A1118">
        <v>17.539895539197236</v>
      </c>
      <c r="B1118">
        <v>18.835461631793731</v>
      </c>
    </row>
    <row r="1119" spans="1:2">
      <c r="A1119">
        <v>17.586644057556445</v>
      </c>
      <c r="B1119">
        <v>18.835649297596781</v>
      </c>
    </row>
    <row r="1120" spans="1:2">
      <c r="A1120">
        <v>17.216707939626428</v>
      </c>
      <c r="B1120">
        <v>18.836184819249407</v>
      </c>
    </row>
    <row r="1121" spans="1:2">
      <c r="A1121">
        <v>17.253261412958569</v>
      </c>
      <c r="B1121">
        <v>18.836595200297999</v>
      </c>
    </row>
    <row r="1122" spans="1:2">
      <c r="A1122">
        <v>18.180493317483528</v>
      </c>
      <c r="B1122">
        <v>18.841387893059871</v>
      </c>
    </row>
    <row r="1123" spans="1:2">
      <c r="A1123">
        <v>18.892150647692056</v>
      </c>
      <c r="B1123">
        <v>18.841799774257346</v>
      </c>
    </row>
    <row r="1124" spans="1:2">
      <c r="A1124">
        <v>18.061183993889479</v>
      </c>
      <c r="B1124">
        <v>18.844072642643237</v>
      </c>
    </row>
    <row r="1125" spans="1:2">
      <c r="A1125">
        <v>18.293230446787405</v>
      </c>
      <c r="B1125">
        <v>18.845252086604756</v>
      </c>
    </row>
    <row r="1126" spans="1:2">
      <c r="A1126">
        <v>17.383646081671074</v>
      </c>
      <c r="B1126">
        <v>18.846558397893741</v>
      </c>
    </row>
    <row r="1127" spans="1:2">
      <c r="A1127">
        <v>17.713996651439739</v>
      </c>
      <c r="B1127">
        <v>18.85201468320367</v>
      </c>
    </row>
    <row r="1128" spans="1:2">
      <c r="A1128">
        <v>17.90403246806752</v>
      </c>
      <c r="B1128">
        <v>18.853615165396409</v>
      </c>
    </row>
    <row r="1129" spans="1:2">
      <c r="A1129">
        <v>18.114484700729804</v>
      </c>
      <c r="B1129">
        <v>18.855176320583634</v>
      </c>
    </row>
    <row r="1130" spans="1:2">
      <c r="A1130">
        <v>17.069455026524576</v>
      </c>
      <c r="B1130">
        <v>18.856055045982174</v>
      </c>
    </row>
    <row r="1131" spans="1:2">
      <c r="A1131">
        <v>18.254087655741277</v>
      </c>
      <c r="B1131">
        <v>18.85892768775485</v>
      </c>
    </row>
    <row r="1132" spans="1:2">
      <c r="A1132">
        <v>17.150873895216417</v>
      </c>
      <c r="B1132">
        <v>18.859141518212457</v>
      </c>
    </row>
    <row r="1133" spans="1:2">
      <c r="A1133">
        <v>17.71174578977444</v>
      </c>
      <c r="B1133">
        <v>18.859326140577352</v>
      </c>
    </row>
    <row r="1134" spans="1:2">
      <c r="A1134">
        <v>18.309497587351682</v>
      </c>
      <c r="B1134">
        <v>18.861688463128029</v>
      </c>
    </row>
    <row r="1135" spans="1:2">
      <c r="A1135">
        <v>17.822993986455117</v>
      </c>
      <c r="B1135">
        <v>18.867029406285948</v>
      </c>
    </row>
    <row r="1136" spans="1:2">
      <c r="A1136">
        <v>18.299936807903549</v>
      </c>
      <c r="B1136">
        <v>18.867138987135405</v>
      </c>
    </row>
    <row r="1137" spans="1:2">
      <c r="A1137">
        <v>18.374036101504256</v>
      </c>
      <c r="B1137">
        <v>18.86842212939872</v>
      </c>
    </row>
    <row r="1138" spans="1:2">
      <c r="A1138">
        <v>17.924429676801594</v>
      </c>
      <c r="B1138">
        <v>18.869513174084585</v>
      </c>
    </row>
    <row r="1139" spans="1:2">
      <c r="A1139">
        <v>16.811242831518264</v>
      </c>
      <c r="B1139">
        <v>18.88194022305392</v>
      </c>
    </row>
    <row r="1140" spans="1:2">
      <c r="A1140">
        <v>17.270317392979063</v>
      </c>
      <c r="B1140">
        <v>18.882464331031706</v>
      </c>
    </row>
    <row r="1141" spans="1:2">
      <c r="A1141">
        <v>18.293230446787405</v>
      </c>
      <c r="B1141">
        <v>18.884086593136043</v>
      </c>
    </row>
    <row r="1142" spans="1:2">
      <c r="A1142">
        <v>17.937140206808465</v>
      </c>
      <c r="B1142">
        <v>18.884464985338298</v>
      </c>
    </row>
    <row r="1143" spans="1:2">
      <c r="A1143">
        <v>17.251776583318531</v>
      </c>
      <c r="B1143">
        <v>18.892820776961543</v>
      </c>
    </row>
    <row r="1144" spans="1:2">
      <c r="A1144">
        <v>17.599850453319991</v>
      </c>
      <c r="B1144">
        <v>18.893143914794376</v>
      </c>
    </row>
    <row r="1145" spans="1:2">
      <c r="A1145">
        <v>17.743275683466109</v>
      </c>
      <c r="B1145">
        <v>18.893892714711896</v>
      </c>
    </row>
    <row r="1146" spans="1:2">
      <c r="A1146">
        <v>17.894562278503013</v>
      </c>
      <c r="B1146">
        <v>18.895360889977802</v>
      </c>
    </row>
    <row r="1147" spans="1:2">
      <c r="A1147">
        <v>17.002964155091544</v>
      </c>
      <c r="B1147">
        <v>18.899752947844242</v>
      </c>
    </row>
    <row r="1148" spans="1:2">
      <c r="A1148">
        <v>16.915488966484514</v>
      </c>
      <c r="B1148">
        <v>18.899955878404235</v>
      </c>
    </row>
    <row r="1149" spans="1:2">
      <c r="A1149">
        <v>18.150835079472134</v>
      </c>
      <c r="B1149">
        <v>18.902074533336052</v>
      </c>
    </row>
    <row r="1150" spans="1:2">
      <c r="A1150">
        <v>15.424948470398375</v>
      </c>
      <c r="B1150">
        <v>18.902558730637331</v>
      </c>
    </row>
    <row r="1151" spans="1:2">
      <c r="A1151">
        <v>18.099074429912317</v>
      </c>
      <c r="B1151">
        <v>18.905649331299617</v>
      </c>
    </row>
    <row r="1152" spans="1:2">
      <c r="A1152">
        <v>17.888848535424177</v>
      </c>
      <c r="B1152">
        <v>18.907164268191103</v>
      </c>
    </row>
    <row r="1153" spans="1:2">
      <c r="A1153">
        <v>18.078538261830769</v>
      </c>
      <c r="B1153">
        <v>18.907588576176614</v>
      </c>
    </row>
    <row r="1154" spans="1:2">
      <c r="A1154">
        <v>17.620877520011948</v>
      </c>
      <c r="B1154">
        <v>18.908879919389758</v>
      </c>
    </row>
    <row r="1155" spans="1:2">
      <c r="A1155">
        <v>17.492433264215968</v>
      </c>
      <c r="B1155">
        <v>18.909118417352634</v>
      </c>
    </row>
    <row r="1156" spans="1:2">
      <c r="A1156">
        <v>18.277788255527312</v>
      </c>
      <c r="B1156">
        <v>18.910954476994426</v>
      </c>
    </row>
    <row r="1157" spans="1:2">
      <c r="A1157">
        <v>17.539458631631831</v>
      </c>
      <c r="B1157">
        <v>18.912462847467506</v>
      </c>
    </row>
    <row r="1158" spans="1:2">
      <c r="A1158">
        <v>18.042871930436092</v>
      </c>
      <c r="B1158">
        <v>18.912823765679651</v>
      </c>
    </row>
    <row r="1159" spans="1:2">
      <c r="A1159">
        <v>17.264030233350177</v>
      </c>
      <c r="B1159">
        <v>18.916233271510215</v>
      </c>
    </row>
    <row r="1160" spans="1:2">
      <c r="A1160">
        <v>17.738660568030014</v>
      </c>
      <c r="B1160">
        <v>18.916719961641352</v>
      </c>
    </row>
    <row r="1161" spans="1:2">
      <c r="A1161">
        <v>17.734402577604218</v>
      </c>
      <c r="B1161">
        <v>18.916880659582226</v>
      </c>
    </row>
    <row r="1162" spans="1:2">
      <c r="A1162">
        <v>18.367114616002748</v>
      </c>
      <c r="B1162">
        <v>18.920469496914386</v>
      </c>
    </row>
    <row r="1163" spans="1:2">
      <c r="A1163">
        <v>18.598244969234926</v>
      </c>
      <c r="B1163">
        <v>18.924039425361791</v>
      </c>
    </row>
    <row r="1164" spans="1:2">
      <c r="A1164">
        <v>17.648332118424829</v>
      </c>
      <c r="B1164">
        <v>18.926174765955377</v>
      </c>
    </row>
    <row r="1165" spans="1:2">
      <c r="A1165">
        <v>17.0471738337665</v>
      </c>
      <c r="B1165">
        <v>18.927868488653065</v>
      </c>
    </row>
    <row r="1166" spans="1:2">
      <c r="A1166">
        <v>17.657241669970269</v>
      </c>
      <c r="B1166">
        <v>18.931809143877029</v>
      </c>
    </row>
    <row r="1167" spans="1:2">
      <c r="A1167">
        <v>17.32655058551444</v>
      </c>
      <c r="B1167">
        <v>18.939330110271776</v>
      </c>
    </row>
    <row r="1168" spans="1:2">
      <c r="A1168">
        <v>17.716917289648499</v>
      </c>
      <c r="B1168">
        <v>18.94071620665326</v>
      </c>
    </row>
    <row r="1169" spans="1:2">
      <c r="A1169">
        <v>18.123059386719742</v>
      </c>
      <c r="B1169">
        <v>18.941161542145863</v>
      </c>
    </row>
    <row r="1170" spans="1:2">
      <c r="A1170">
        <v>18.4210732868973</v>
      </c>
      <c r="B1170">
        <v>18.941566312365694</v>
      </c>
    </row>
    <row r="1171" spans="1:2">
      <c r="A1171">
        <v>16.75255256263431</v>
      </c>
      <c r="B1171">
        <v>18.942504442565347</v>
      </c>
    </row>
    <row r="1172" spans="1:2">
      <c r="A1172">
        <v>18.191223956031557</v>
      </c>
      <c r="B1172">
        <v>18.944090368011601</v>
      </c>
    </row>
    <row r="1173" spans="1:2">
      <c r="A1173">
        <v>18.374036101504256</v>
      </c>
      <c r="B1173">
        <v>18.944134869464179</v>
      </c>
    </row>
    <row r="1174" spans="1:2">
      <c r="A1174">
        <v>17.331022686234203</v>
      </c>
      <c r="B1174">
        <v>18.94519241505586</v>
      </c>
    </row>
    <row r="1175" spans="1:2">
      <c r="A1175">
        <v>17.657241669970269</v>
      </c>
      <c r="B1175">
        <v>18.953730824721976</v>
      </c>
    </row>
    <row r="1176" spans="1:2">
      <c r="A1176">
        <v>17.449906661182457</v>
      </c>
      <c r="B1176">
        <v>18.956219852286029</v>
      </c>
    </row>
    <row r="1177" spans="1:2">
      <c r="A1177">
        <v>18.272694269646028</v>
      </c>
      <c r="B1177">
        <v>18.957643179877149</v>
      </c>
    </row>
    <row r="1178" spans="1:2">
      <c r="A1178">
        <v>17.0471738337665</v>
      </c>
      <c r="B1178">
        <v>18.961914655646687</v>
      </c>
    </row>
    <row r="1179" spans="1:2">
      <c r="A1179">
        <v>17.90403246806752</v>
      </c>
      <c r="B1179">
        <v>18.962591100281454</v>
      </c>
    </row>
    <row r="1180" spans="1:2">
      <c r="A1180">
        <v>17.518922477415249</v>
      </c>
      <c r="B1180">
        <v>18.963430345483097</v>
      </c>
    </row>
    <row r="1181" spans="1:2">
      <c r="A1181">
        <v>16.882381213084876</v>
      </c>
      <c r="B1181">
        <v>18.965895713203292</v>
      </c>
    </row>
    <row r="1182" spans="1:2">
      <c r="A1182">
        <v>16.654939661745789</v>
      </c>
      <c r="B1182">
        <v>18.970048156223676</v>
      </c>
    </row>
    <row r="1183" spans="1:2">
      <c r="A1183">
        <v>17.795328296064305</v>
      </c>
      <c r="B1183">
        <v>18.970499860828347</v>
      </c>
    </row>
    <row r="1184" spans="1:2">
      <c r="A1184">
        <v>18.307356893833674</v>
      </c>
      <c r="B1184">
        <v>18.972154866869161</v>
      </c>
    </row>
    <row r="1185" spans="1:2">
      <c r="A1185">
        <v>17.150292493722628</v>
      </c>
      <c r="B1185">
        <v>18.97529649249865</v>
      </c>
    </row>
    <row r="1186" spans="1:2">
      <c r="A1186">
        <v>18.687737297775744</v>
      </c>
      <c r="B1186">
        <v>18.976252359521261</v>
      </c>
    </row>
    <row r="1187" spans="1:2">
      <c r="A1187">
        <v>16.478928877244847</v>
      </c>
      <c r="B1187">
        <v>18.979583643557561</v>
      </c>
    </row>
    <row r="1188" spans="1:2">
      <c r="A1188">
        <v>18.793097811902314</v>
      </c>
      <c r="B1188">
        <v>18.984544280274232</v>
      </c>
    </row>
    <row r="1189" spans="1:2">
      <c r="A1189">
        <v>17.146416046204276</v>
      </c>
      <c r="B1189">
        <v>18.984843834361431</v>
      </c>
    </row>
    <row r="1190" spans="1:2">
      <c r="A1190">
        <v>17.405927263145788</v>
      </c>
      <c r="B1190">
        <v>18.986757932009059</v>
      </c>
    </row>
    <row r="1191" spans="1:2">
      <c r="A1191">
        <v>17.370858619453688</v>
      </c>
      <c r="B1191">
        <v>18.987525885595769</v>
      </c>
    </row>
    <row r="1192" spans="1:2">
      <c r="A1192">
        <v>17.505476521612895</v>
      </c>
      <c r="B1192">
        <v>18.990856074587761</v>
      </c>
    </row>
    <row r="1193" spans="1:2">
      <c r="A1193">
        <v>18.276585232716929</v>
      </c>
      <c r="B1193">
        <v>18.99165313797015</v>
      </c>
    </row>
    <row r="1194" spans="1:2">
      <c r="A1194">
        <v>17.796324094409918</v>
      </c>
      <c r="B1194">
        <v>19.00029689313472</v>
      </c>
    </row>
    <row r="1195" spans="1:2">
      <c r="A1195">
        <v>18.225828833145975</v>
      </c>
      <c r="B1195">
        <v>19.001655499278915</v>
      </c>
    </row>
    <row r="1196" spans="1:2">
      <c r="A1196">
        <v>17.839763091275739</v>
      </c>
      <c r="B1196">
        <v>19.009083385768413</v>
      </c>
    </row>
    <row r="1197" spans="1:2">
      <c r="A1197">
        <v>17.883542646746204</v>
      </c>
      <c r="B1197">
        <v>19.010258331971659</v>
      </c>
    </row>
    <row r="1198" spans="1:2">
      <c r="A1198">
        <v>18.435392247167133</v>
      </c>
      <c r="B1198">
        <v>19.014436767838017</v>
      </c>
    </row>
    <row r="1199" spans="1:2">
      <c r="A1199">
        <v>17.298961985104665</v>
      </c>
      <c r="B1199">
        <v>19.014816284247569</v>
      </c>
    </row>
    <row r="1200" spans="1:2">
      <c r="A1200">
        <v>17.518964560480672</v>
      </c>
      <c r="B1200">
        <v>19.01521081533939</v>
      </c>
    </row>
    <row r="1201" spans="1:2">
      <c r="A1201">
        <v>17.021140968349105</v>
      </c>
      <c r="B1201">
        <v>19.01824009466678</v>
      </c>
    </row>
    <row r="1202" spans="1:2">
      <c r="A1202">
        <v>16.126708255771685</v>
      </c>
      <c r="B1202">
        <v>19.019532486683158</v>
      </c>
    </row>
    <row r="1203" spans="1:2">
      <c r="A1203">
        <v>18.004430287510953</v>
      </c>
      <c r="B1203">
        <v>19.019546865481502</v>
      </c>
    </row>
    <row r="1204" spans="1:2">
      <c r="A1204">
        <v>18.944329388246608</v>
      </c>
      <c r="B1204">
        <v>19.020553482686616</v>
      </c>
    </row>
    <row r="1205" spans="1:2">
      <c r="A1205">
        <v>15.601447442129448</v>
      </c>
      <c r="B1205">
        <v>19.021957682332488</v>
      </c>
    </row>
    <row r="1206" spans="1:2">
      <c r="A1206">
        <v>18.486685539583892</v>
      </c>
      <c r="B1206">
        <v>19.022807321305141</v>
      </c>
    </row>
    <row r="1207" spans="1:2">
      <c r="A1207">
        <v>17.150873895216417</v>
      </c>
      <c r="B1207">
        <v>19.032176953025548</v>
      </c>
    </row>
    <row r="1208" spans="1:2">
      <c r="A1208">
        <v>17.113434429841217</v>
      </c>
      <c r="B1208">
        <v>19.034841274014049</v>
      </c>
    </row>
    <row r="1209" spans="1:2">
      <c r="A1209">
        <v>18.074308416755919</v>
      </c>
      <c r="B1209">
        <v>19.035064304706996</v>
      </c>
    </row>
    <row r="1210" spans="1:2">
      <c r="A1210">
        <v>17.572184749422355</v>
      </c>
      <c r="B1210">
        <v>19.035097065572163</v>
      </c>
    </row>
    <row r="1211" spans="1:2">
      <c r="A1211">
        <v>17.518964560480672</v>
      </c>
      <c r="B1211">
        <v>19.035604819108006</v>
      </c>
    </row>
    <row r="1212" spans="1:2">
      <c r="A1212">
        <v>16.980362078419034</v>
      </c>
      <c r="B1212">
        <v>19.044473071446504</v>
      </c>
    </row>
    <row r="1213" spans="1:2">
      <c r="A1213">
        <v>17.235712503456622</v>
      </c>
      <c r="B1213">
        <v>19.045092705544384</v>
      </c>
    </row>
    <row r="1214" spans="1:2">
      <c r="A1214">
        <v>18.179668939483392</v>
      </c>
      <c r="B1214">
        <v>19.048288758897002</v>
      </c>
    </row>
    <row r="1215" spans="1:2">
      <c r="A1215">
        <v>17.979240532396911</v>
      </c>
      <c r="B1215">
        <v>19.049588137415949</v>
      </c>
    </row>
    <row r="1216" spans="1:2">
      <c r="A1216">
        <v>18.581995724494362</v>
      </c>
      <c r="B1216">
        <v>19.059026705598328</v>
      </c>
    </row>
    <row r="1217" spans="1:2">
      <c r="A1217">
        <v>17.680888920944309</v>
      </c>
      <c r="B1217">
        <v>19.05936417268974</v>
      </c>
    </row>
    <row r="1218" spans="1:2">
      <c r="A1218">
        <v>14.98012779204412</v>
      </c>
      <c r="B1218">
        <v>19.060553748420787</v>
      </c>
    </row>
    <row r="1219" spans="1:2">
      <c r="A1219">
        <v>16.794198956363637</v>
      </c>
      <c r="B1219">
        <v>19.066991635534944</v>
      </c>
    </row>
    <row r="1220" spans="1:2">
      <c r="A1220">
        <v>17.692224677058128</v>
      </c>
      <c r="B1220">
        <v>19.067383329842709</v>
      </c>
    </row>
    <row r="1221" spans="1:2">
      <c r="A1221">
        <v>17.9937139219175</v>
      </c>
      <c r="B1221">
        <v>19.07052591980742</v>
      </c>
    </row>
    <row r="1222" spans="1:2">
      <c r="A1222">
        <v>19.043536041818371</v>
      </c>
      <c r="B1222">
        <v>19.071114538271235</v>
      </c>
    </row>
    <row r="1223" spans="1:2">
      <c r="A1223">
        <v>18.434660727018631</v>
      </c>
      <c r="B1223">
        <v>19.07658181015502</v>
      </c>
    </row>
    <row r="1224" spans="1:2">
      <c r="A1224">
        <v>18.276585232716929</v>
      </c>
      <c r="B1224">
        <v>19.076716059774292</v>
      </c>
    </row>
    <row r="1225" spans="1:2">
      <c r="A1225">
        <v>18.305380952491376</v>
      </c>
      <c r="B1225">
        <v>19.077280686437639</v>
      </c>
    </row>
    <row r="1226" spans="1:2">
      <c r="A1226">
        <v>17.90403246806752</v>
      </c>
      <c r="B1226">
        <v>19.079246029386535</v>
      </c>
    </row>
    <row r="1227" spans="1:2">
      <c r="A1227">
        <v>17.586644057556445</v>
      </c>
      <c r="B1227">
        <v>19.08173812544884</v>
      </c>
    </row>
    <row r="1228" spans="1:2">
      <c r="A1228">
        <v>18.554604678272316</v>
      </c>
      <c r="B1228">
        <v>19.085580789209452</v>
      </c>
    </row>
    <row r="1229" spans="1:2">
      <c r="A1229">
        <v>18.77950120961242</v>
      </c>
      <c r="B1229">
        <v>19.085875695640379</v>
      </c>
    </row>
    <row r="1230" spans="1:2">
      <c r="A1230">
        <v>17.513002616891576</v>
      </c>
      <c r="B1230">
        <v>19.088538982778054</v>
      </c>
    </row>
    <row r="1231" spans="1:2">
      <c r="A1231">
        <v>18.032450380715314</v>
      </c>
      <c r="B1231">
        <v>19.089140302534485</v>
      </c>
    </row>
    <row r="1232" spans="1:2">
      <c r="A1232">
        <v>18.419898478062173</v>
      </c>
      <c r="B1232">
        <v>19.089698297540792</v>
      </c>
    </row>
    <row r="1233" spans="1:2">
      <c r="A1233">
        <v>17.738660568030014</v>
      </c>
      <c r="B1233">
        <v>19.092835078586869</v>
      </c>
    </row>
    <row r="1234" spans="1:2">
      <c r="A1234">
        <v>17.857912369333587</v>
      </c>
      <c r="B1234">
        <v>19.095624737229731</v>
      </c>
    </row>
    <row r="1235" spans="1:2">
      <c r="A1235">
        <v>17.858104054370802</v>
      </c>
      <c r="B1235">
        <v>19.096156174882864</v>
      </c>
    </row>
    <row r="1236" spans="1:2">
      <c r="A1236">
        <v>19.08851011652802</v>
      </c>
      <c r="B1236">
        <v>19.100679881573125</v>
      </c>
    </row>
    <row r="1237" spans="1:2">
      <c r="A1237">
        <v>17.563048419809064</v>
      </c>
      <c r="B1237">
        <v>19.101310335369824</v>
      </c>
    </row>
    <row r="1238" spans="1:2">
      <c r="A1238">
        <v>18.565470330863111</v>
      </c>
      <c r="B1238">
        <v>19.104171293974982</v>
      </c>
    </row>
    <row r="1239" spans="1:2">
      <c r="A1239">
        <v>18.551251234930749</v>
      </c>
      <c r="B1239">
        <v>19.104202054116154</v>
      </c>
    </row>
    <row r="1240" spans="1:2">
      <c r="A1240">
        <v>17.452638955038587</v>
      </c>
      <c r="B1240">
        <v>19.106637082265891</v>
      </c>
    </row>
    <row r="1241" spans="1:2">
      <c r="A1241">
        <v>18.825018283260363</v>
      </c>
      <c r="B1241">
        <v>19.113071793717459</v>
      </c>
    </row>
    <row r="1242" spans="1:2">
      <c r="A1242">
        <v>18.063143685642665</v>
      </c>
      <c r="B1242">
        <v>19.113308529650148</v>
      </c>
    </row>
    <row r="1243" spans="1:2">
      <c r="A1243">
        <v>15.997760912475616</v>
      </c>
      <c r="B1243">
        <v>19.116379695972427</v>
      </c>
    </row>
    <row r="1244" spans="1:2">
      <c r="A1244">
        <v>18.315320228294539</v>
      </c>
      <c r="B1244">
        <v>19.118116485474946</v>
      </c>
    </row>
    <row r="1245" spans="1:2">
      <c r="A1245">
        <v>17.423915938463097</v>
      </c>
      <c r="B1245">
        <v>19.121238121063129</v>
      </c>
    </row>
    <row r="1246" spans="1:2">
      <c r="A1246">
        <v>18.658356753704606</v>
      </c>
      <c r="B1246">
        <v>19.121416304788728</v>
      </c>
    </row>
    <row r="1247" spans="1:2">
      <c r="A1247">
        <v>17.296006863068733</v>
      </c>
      <c r="B1247">
        <v>19.126877018542725</v>
      </c>
    </row>
    <row r="1248" spans="1:2">
      <c r="A1248">
        <v>18.158219547787148</v>
      </c>
      <c r="B1248">
        <v>19.128150544350117</v>
      </c>
    </row>
    <row r="1249" spans="1:2">
      <c r="A1249">
        <v>17.586644057556445</v>
      </c>
      <c r="B1249">
        <v>19.130927932432343</v>
      </c>
    </row>
    <row r="1250" spans="1:2">
      <c r="A1250">
        <v>17.309538107347475</v>
      </c>
      <c r="B1250">
        <v>19.131742451841589</v>
      </c>
    </row>
    <row r="1251" spans="1:2">
      <c r="A1251">
        <v>18.394368267089988</v>
      </c>
      <c r="B1251">
        <v>19.131869624835272</v>
      </c>
    </row>
    <row r="1252" spans="1:2">
      <c r="A1252">
        <v>17.809787608870657</v>
      </c>
      <c r="B1252">
        <v>19.133454374525478</v>
      </c>
    </row>
    <row r="1253" spans="1:2">
      <c r="A1253">
        <v>18.433468204759333</v>
      </c>
      <c r="B1253">
        <v>19.136767508763057</v>
      </c>
    </row>
    <row r="1254" spans="1:2">
      <c r="A1254">
        <v>18.964246449949467</v>
      </c>
      <c r="B1254">
        <v>19.140203680796894</v>
      </c>
    </row>
    <row r="1255" spans="1:2">
      <c r="A1255">
        <v>18.826145852060531</v>
      </c>
      <c r="B1255">
        <v>19.140666462225777</v>
      </c>
    </row>
    <row r="1256" spans="1:2">
      <c r="A1256">
        <v>17.336643028324996</v>
      </c>
      <c r="B1256">
        <v>19.14493403391085</v>
      </c>
    </row>
    <row r="1257" spans="1:2">
      <c r="A1257">
        <v>17.043340613782423</v>
      </c>
      <c r="B1257">
        <v>19.145208895692306</v>
      </c>
    </row>
    <row r="1258" spans="1:2">
      <c r="A1258">
        <v>17.426314572230432</v>
      </c>
      <c r="B1258">
        <v>19.147840551018955</v>
      </c>
    </row>
    <row r="1259" spans="1:2">
      <c r="A1259">
        <v>18.569954264033438</v>
      </c>
      <c r="B1259">
        <v>19.149258652235439</v>
      </c>
    </row>
    <row r="1260" spans="1:2">
      <c r="A1260">
        <v>16.623898280584836</v>
      </c>
      <c r="B1260">
        <v>19.151626684862027</v>
      </c>
    </row>
    <row r="1261" spans="1:2">
      <c r="A1261">
        <v>18.145786122434611</v>
      </c>
      <c r="B1261">
        <v>19.153047863626831</v>
      </c>
    </row>
    <row r="1262" spans="1:2">
      <c r="A1262">
        <v>17.975859909577061</v>
      </c>
      <c r="B1262">
        <v>19.161870833365544</v>
      </c>
    </row>
    <row r="1263" spans="1:2">
      <c r="A1263">
        <v>19.035473954701317</v>
      </c>
      <c r="B1263">
        <v>19.162518512295609</v>
      </c>
    </row>
    <row r="1264" spans="1:2">
      <c r="A1264">
        <v>18.643867222345197</v>
      </c>
      <c r="B1264">
        <v>19.163231562373035</v>
      </c>
    </row>
    <row r="1265" spans="1:2">
      <c r="A1265">
        <v>17.250105996792243</v>
      </c>
      <c r="B1265">
        <v>19.170191301282916</v>
      </c>
    </row>
    <row r="1266" spans="1:2">
      <c r="A1266">
        <v>18.08149282119129</v>
      </c>
      <c r="B1266">
        <v>19.173039091401222</v>
      </c>
    </row>
    <row r="1267" spans="1:2">
      <c r="A1267">
        <v>17.740321014326447</v>
      </c>
      <c r="B1267">
        <v>19.174524176704406</v>
      </c>
    </row>
    <row r="1268" spans="1:2">
      <c r="A1268">
        <v>18.27361243647908</v>
      </c>
      <c r="B1268">
        <v>19.17576668952303</v>
      </c>
    </row>
    <row r="1269" spans="1:2">
      <c r="A1269">
        <v>17.872323141651119</v>
      </c>
      <c r="B1269">
        <v>19.178676914636899</v>
      </c>
    </row>
    <row r="1270" spans="1:2">
      <c r="A1270">
        <v>15.460017114090475</v>
      </c>
      <c r="B1270">
        <v>19.183490447066262</v>
      </c>
    </row>
    <row r="1271" spans="1:2">
      <c r="A1271">
        <v>18.263541985929368</v>
      </c>
      <c r="B1271">
        <v>19.191189570580754</v>
      </c>
    </row>
    <row r="1272" spans="1:2">
      <c r="A1272">
        <v>17.491187719073189</v>
      </c>
      <c r="B1272">
        <v>19.197962682163656</v>
      </c>
    </row>
    <row r="1273" spans="1:2">
      <c r="A1273">
        <v>17.241161011334054</v>
      </c>
      <c r="B1273">
        <v>19.198556571388252</v>
      </c>
    </row>
    <row r="1274" spans="1:2">
      <c r="A1274">
        <v>13.13349123252538</v>
      </c>
      <c r="B1274">
        <v>19.200799259866951</v>
      </c>
    </row>
    <row r="1275" spans="1:2">
      <c r="A1275">
        <v>17.183659920140215</v>
      </c>
      <c r="B1275">
        <v>19.200893538364429</v>
      </c>
    </row>
    <row r="1276" spans="1:2">
      <c r="A1276">
        <v>17.822843743196746</v>
      </c>
      <c r="B1276">
        <v>19.203410688484261</v>
      </c>
    </row>
    <row r="1277" spans="1:2">
      <c r="A1277">
        <v>17.806646639092023</v>
      </c>
      <c r="B1277">
        <v>19.20436349215726</v>
      </c>
    </row>
    <row r="1278" spans="1:2">
      <c r="A1278">
        <v>18.942633364444475</v>
      </c>
      <c r="B1278">
        <v>19.20497309268513</v>
      </c>
    </row>
    <row r="1279" spans="1:2">
      <c r="A1279">
        <v>18.168067302318828</v>
      </c>
      <c r="B1279">
        <v>19.205099345864024</v>
      </c>
    </row>
    <row r="1280" spans="1:2">
      <c r="A1280">
        <v>16.885185014929792</v>
      </c>
      <c r="B1280">
        <v>19.205151847012306</v>
      </c>
    </row>
    <row r="1281" spans="1:2">
      <c r="A1281">
        <v>18.402951393731179</v>
      </c>
      <c r="B1281">
        <v>19.206806729682611</v>
      </c>
    </row>
    <row r="1282" spans="1:2">
      <c r="A1282">
        <v>18.099074429912317</v>
      </c>
      <c r="B1282">
        <v>19.207189994345665</v>
      </c>
    </row>
    <row r="1283" spans="1:2">
      <c r="A1283">
        <v>17.975859909577061</v>
      </c>
      <c r="B1283">
        <v>19.20864785234459</v>
      </c>
    </row>
    <row r="1284" spans="1:2">
      <c r="A1284">
        <v>18.011416764260062</v>
      </c>
      <c r="B1284">
        <v>19.208667529977532</v>
      </c>
    </row>
    <row r="1285" spans="1:2">
      <c r="A1285">
        <v>18.385423653259004</v>
      </c>
      <c r="B1285">
        <v>19.210583749776607</v>
      </c>
    </row>
    <row r="1286" spans="1:2">
      <c r="A1286">
        <v>17.74536998446159</v>
      </c>
      <c r="B1286">
        <v>19.211155059802788</v>
      </c>
    </row>
    <row r="1287" spans="1:2">
      <c r="A1287">
        <v>17.924387577310309</v>
      </c>
      <c r="B1287">
        <v>19.211647371652287</v>
      </c>
    </row>
    <row r="1288" spans="1:2">
      <c r="A1288">
        <v>18.394368267089988</v>
      </c>
      <c r="B1288">
        <v>19.212198607105616</v>
      </c>
    </row>
    <row r="1289" spans="1:2">
      <c r="A1289">
        <v>17.069455026524576</v>
      </c>
      <c r="B1289">
        <v>19.212434596728361</v>
      </c>
    </row>
    <row r="1290" spans="1:2">
      <c r="A1290">
        <v>17.986182642790773</v>
      </c>
      <c r="B1290">
        <v>19.217398177605997</v>
      </c>
    </row>
    <row r="1291" spans="1:2">
      <c r="A1291">
        <v>18.230978895682995</v>
      </c>
      <c r="B1291">
        <v>19.218414071924425</v>
      </c>
    </row>
    <row r="1292" spans="1:2">
      <c r="A1292">
        <v>17.405927263145788</v>
      </c>
      <c r="B1292">
        <v>19.219068673498395</v>
      </c>
    </row>
    <row r="1293" spans="1:2">
      <c r="A1293">
        <v>17.420919132850337</v>
      </c>
      <c r="B1293">
        <v>19.219092616079156</v>
      </c>
    </row>
    <row r="1294" spans="1:2">
      <c r="A1294">
        <v>18.232605824261018</v>
      </c>
      <c r="B1294">
        <v>19.221100711613083</v>
      </c>
    </row>
    <row r="1295" spans="1:2">
      <c r="A1295">
        <v>18.039677787734202</v>
      </c>
      <c r="B1295">
        <v>19.221671679876692</v>
      </c>
    </row>
    <row r="1296" spans="1:2">
      <c r="A1296">
        <v>17.535350768016464</v>
      </c>
      <c r="B1296">
        <v>19.221896105633245</v>
      </c>
    </row>
    <row r="1297" spans="1:2">
      <c r="A1297">
        <v>18.145786122434611</v>
      </c>
      <c r="B1297">
        <v>19.223417848101867</v>
      </c>
    </row>
    <row r="1298" spans="1:2">
      <c r="A1298">
        <v>18.248546903694756</v>
      </c>
      <c r="B1298">
        <v>19.226444097113841</v>
      </c>
    </row>
    <row r="1299" spans="1:2">
      <c r="A1299">
        <v>17.359305307655635</v>
      </c>
      <c r="B1299">
        <v>19.226894343287597</v>
      </c>
    </row>
    <row r="1300" spans="1:2">
      <c r="A1300">
        <v>16.795018170659244</v>
      </c>
      <c r="B1300">
        <v>19.22776441167748</v>
      </c>
    </row>
    <row r="1301" spans="1:2">
      <c r="A1301">
        <v>17.96346457353901</v>
      </c>
      <c r="B1301">
        <v>19.228043020412766</v>
      </c>
    </row>
    <row r="1302" spans="1:2">
      <c r="A1302">
        <v>17.625532199461734</v>
      </c>
      <c r="B1302">
        <v>19.229565398321768</v>
      </c>
    </row>
    <row r="1303" spans="1:2">
      <c r="A1303">
        <v>17.72753356339242</v>
      </c>
      <c r="B1303">
        <v>19.234732638213323</v>
      </c>
    </row>
    <row r="1304" spans="1:2">
      <c r="A1304">
        <v>18.062906639014589</v>
      </c>
      <c r="B1304">
        <v>19.236169412398052</v>
      </c>
    </row>
    <row r="1305" spans="1:2">
      <c r="A1305">
        <v>18.055902629252216</v>
      </c>
      <c r="B1305">
        <v>19.236869943000936</v>
      </c>
    </row>
    <row r="1306" spans="1:2">
      <c r="A1306">
        <v>18.408150396015586</v>
      </c>
      <c r="B1306">
        <v>19.240307863345247</v>
      </c>
    </row>
    <row r="1307" spans="1:2">
      <c r="A1307">
        <v>18.249486183884528</v>
      </c>
      <c r="B1307">
        <v>19.244572567755235</v>
      </c>
    </row>
    <row r="1308" spans="1:2">
      <c r="A1308">
        <v>18.05877475621546</v>
      </c>
      <c r="B1308">
        <v>19.244943476968476</v>
      </c>
    </row>
    <row r="1309" spans="1:2">
      <c r="A1309">
        <v>18.084601054274518</v>
      </c>
      <c r="B1309">
        <v>19.246158584045297</v>
      </c>
    </row>
    <row r="1310" spans="1:2">
      <c r="A1310">
        <v>18.527627402020972</v>
      </c>
      <c r="B1310">
        <v>19.246679939537124</v>
      </c>
    </row>
    <row r="1311" spans="1:2">
      <c r="A1311">
        <v>17.552081024782883</v>
      </c>
      <c r="B1311">
        <v>19.248581021801684</v>
      </c>
    </row>
    <row r="1312" spans="1:2">
      <c r="A1312">
        <v>18.722937374661921</v>
      </c>
      <c r="B1312">
        <v>19.24941923841644</v>
      </c>
    </row>
    <row r="1313" spans="1:2">
      <c r="A1313">
        <v>18.956689172340102</v>
      </c>
      <c r="B1313">
        <v>19.252855418985757</v>
      </c>
    </row>
    <row r="1314" spans="1:2">
      <c r="A1314">
        <v>16.874565457504833</v>
      </c>
      <c r="B1314">
        <v>19.256390281194903</v>
      </c>
    </row>
    <row r="1315" spans="1:2">
      <c r="A1315">
        <v>17.576710673657836</v>
      </c>
      <c r="B1315">
        <v>19.256982310386238</v>
      </c>
    </row>
    <row r="1316" spans="1:2">
      <c r="A1316">
        <v>16.327702310592429</v>
      </c>
      <c r="B1316">
        <v>19.257727975701535</v>
      </c>
    </row>
    <row r="1317" spans="1:2">
      <c r="A1317">
        <v>18.433468204759333</v>
      </c>
      <c r="B1317">
        <v>19.25973858558277</v>
      </c>
    </row>
    <row r="1318" spans="1:2">
      <c r="A1318">
        <v>18.366656450094027</v>
      </c>
      <c r="B1318">
        <v>19.261052120107699</v>
      </c>
    </row>
    <row r="1319" spans="1:2">
      <c r="A1319">
        <v>18.152003241871942</v>
      </c>
      <c r="B1319">
        <v>19.2640076734762</v>
      </c>
    </row>
    <row r="1320" spans="1:2">
      <c r="A1320">
        <v>17.832759077938007</v>
      </c>
      <c r="B1320">
        <v>19.264032904580031</v>
      </c>
    </row>
    <row r="1321" spans="1:2">
      <c r="A1321">
        <v>18.762093044056346</v>
      </c>
      <c r="B1321">
        <v>19.265572414642758</v>
      </c>
    </row>
    <row r="1322" spans="1:2">
      <c r="A1322">
        <v>18.282272185839432</v>
      </c>
      <c r="B1322">
        <v>19.267466903442994</v>
      </c>
    </row>
    <row r="1323" spans="1:2">
      <c r="A1323">
        <v>17.181399053292136</v>
      </c>
      <c r="B1323">
        <v>19.269139400355112</v>
      </c>
    </row>
    <row r="1324" spans="1:2">
      <c r="A1324">
        <v>17.298961985104665</v>
      </c>
      <c r="B1324">
        <v>19.269316752905002</v>
      </c>
    </row>
    <row r="1325" spans="1:2">
      <c r="A1325">
        <v>17.911543860128734</v>
      </c>
      <c r="B1325">
        <v>19.2732312194575</v>
      </c>
    </row>
    <row r="1326" spans="1:2">
      <c r="A1326">
        <v>18.554604678272316</v>
      </c>
      <c r="B1326">
        <v>19.277310660649214</v>
      </c>
    </row>
    <row r="1327" spans="1:2">
      <c r="A1327">
        <v>18.060282247617387</v>
      </c>
      <c r="B1327">
        <v>19.278566464600939</v>
      </c>
    </row>
    <row r="1328" spans="1:2">
      <c r="A1328">
        <v>16.107761234353664</v>
      </c>
      <c r="B1328">
        <v>19.279288276781489</v>
      </c>
    </row>
    <row r="1329" spans="1:2">
      <c r="A1329">
        <v>18.551059558671163</v>
      </c>
      <c r="B1329">
        <v>19.279850911623207</v>
      </c>
    </row>
    <row r="1330" spans="1:2">
      <c r="A1330">
        <v>18.276585232716929</v>
      </c>
      <c r="B1330">
        <v>19.280694334257948</v>
      </c>
    </row>
    <row r="1331" spans="1:2">
      <c r="A1331">
        <v>17.449906661182457</v>
      </c>
      <c r="B1331">
        <v>19.281508020497188</v>
      </c>
    </row>
    <row r="1332" spans="1:2">
      <c r="A1332">
        <v>16.353952524428486</v>
      </c>
      <c r="B1332">
        <v>19.282931900174102</v>
      </c>
    </row>
    <row r="1333" spans="1:2">
      <c r="A1333">
        <v>18.402951393731179</v>
      </c>
      <c r="B1333">
        <v>19.284238100809905</v>
      </c>
    </row>
    <row r="1334" spans="1:2">
      <c r="A1334">
        <v>19.148896553721322</v>
      </c>
      <c r="B1334">
        <v>19.293867395995939</v>
      </c>
    </row>
    <row r="1335" spans="1:2">
      <c r="A1335">
        <v>17.570394817071001</v>
      </c>
      <c r="B1335">
        <v>19.297269628706854</v>
      </c>
    </row>
    <row r="1336" spans="1:2">
      <c r="A1336">
        <v>18.933651892433247</v>
      </c>
      <c r="B1336">
        <v>19.299277243088962</v>
      </c>
    </row>
    <row r="1337" spans="1:2">
      <c r="A1337">
        <v>18.687737297775744</v>
      </c>
      <c r="B1337">
        <v>19.299312826815548</v>
      </c>
    </row>
    <row r="1338" spans="1:2">
      <c r="A1338">
        <v>18.307356893833674</v>
      </c>
      <c r="B1338">
        <v>19.302237884308568</v>
      </c>
    </row>
    <row r="1339" spans="1:2">
      <c r="A1339">
        <v>18.350388861258427</v>
      </c>
      <c r="B1339">
        <v>19.302348009840294</v>
      </c>
    </row>
    <row r="1340" spans="1:2">
      <c r="A1340">
        <v>18.435392247167133</v>
      </c>
      <c r="B1340">
        <v>19.304115166660029</v>
      </c>
    </row>
    <row r="1341" spans="1:2">
      <c r="A1341">
        <v>18.342605314916629</v>
      </c>
      <c r="B1341">
        <v>19.304886080835974</v>
      </c>
    </row>
    <row r="1342" spans="1:2">
      <c r="A1342">
        <v>18.340415859932826</v>
      </c>
      <c r="B1342">
        <v>19.312151287598724</v>
      </c>
    </row>
    <row r="1343" spans="1:2">
      <c r="A1343">
        <v>18.683045008419857</v>
      </c>
      <c r="B1343">
        <v>19.314207114763672</v>
      </c>
    </row>
    <row r="1344" spans="1:2">
      <c r="A1344">
        <v>17.80658161040116</v>
      </c>
      <c r="B1344">
        <v>19.315053665907964</v>
      </c>
    </row>
    <row r="1345" spans="1:2">
      <c r="A1345">
        <v>18.589799999297217</v>
      </c>
      <c r="B1345">
        <v>19.316000518378384</v>
      </c>
    </row>
    <row r="1346" spans="1:2">
      <c r="A1346">
        <v>17.113434429841217</v>
      </c>
      <c r="B1346">
        <v>19.319251247871033</v>
      </c>
    </row>
    <row r="1347" spans="1:2">
      <c r="A1347">
        <v>17.246184084730285</v>
      </c>
      <c r="B1347">
        <v>19.321774987883988</v>
      </c>
    </row>
    <row r="1348" spans="1:2">
      <c r="A1348">
        <v>17.241594387088146</v>
      </c>
      <c r="B1348">
        <v>19.322637554263306</v>
      </c>
    </row>
    <row r="1349" spans="1:2">
      <c r="A1349">
        <v>18.648870613159701</v>
      </c>
      <c r="B1349">
        <v>19.323286757740995</v>
      </c>
    </row>
    <row r="1350" spans="1:2">
      <c r="A1350">
        <v>18.197537192638155</v>
      </c>
      <c r="B1350">
        <v>19.32499527861113</v>
      </c>
    </row>
    <row r="1351" spans="1:2">
      <c r="A1351">
        <v>17.552081024782883</v>
      </c>
      <c r="B1351">
        <v>19.326387163089301</v>
      </c>
    </row>
    <row r="1352" spans="1:2">
      <c r="A1352">
        <v>18.329870502222729</v>
      </c>
      <c r="B1352">
        <v>19.326635624469873</v>
      </c>
    </row>
    <row r="1353" spans="1:2">
      <c r="A1353">
        <v>18.630287387368412</v>
      </c>
      <c r="B1353">
        <v>19.33153723303932</v>
      </c>
    </row>
    <row r="1354" spans="1:2">
      <c r="A1354">
        <v>17.504390012078211</v>
      </c>
      <c r="B1354">
        <v>19.334908986356616</v>
      </c>
    </row>
    <row r="1355" spans="1:2">
      <c r="A1355">
        <v>16.932328186289563</v>
      </c>
      <c r="B1355">
        <v>19.337058880006666</v>
      </c>
    </row>
    <row r="1356" spans="1:2">
      <c r="A1356">
        <v>18.532910271835682</v>
      </c>
      <c r="B1356">
        <v>19.344889414055391</v>
      </c>
    </row>
    <row r="1357" spans="1:2">
      <c r="A1357">
        <v>18.276585232716929</v>
      </c>
      <c r="B1357">
        <v>19.345884468830775</v>
      </c>
    </row>
    <row r="1358" spans="1:2">
      <c r="A1358">
        <v>17.6688433157174</v>
      </c>
      <c r="B1358">
        <v>19.345955906685077</v>
      </c>
    </row>
    <row r="1359" spans="1:2">
      <c r="A1359">
        <v>18.431634135927919</v>
      </c>
      <c r="B1359">
        <v>19.34855958557943</v>
      </c>
    </row>
    <row r="1360" spans="1:2">
      <c r="A1360">
        <v>18.397574273772776</v>
      </c>
      <c r="B1360">
        <v>19.349533423141676</v>
      </c>
    </row>
    <row r="1361" spans="1:2">
      <c r="A1361">
        <v>18.195260816158086</v>
      </c>
      <c r="B1361">
        <v>19.349641787344446</v>
      </c>
    </row>
    <row r="1362" spans="1:2">
      <c r="A1362">
        <v>17.098493535944236</v>
      </c>
      <c r="B1362">
        <v>19.353199502234876</v>
      </c>
    </row>
    <row r="1363" spans="1:2">
      <c r="A1363">
        <v>17.945360639262756</v>
      </c>
      <c r="B1363">
        <v>19.353846358713497</v>
      </c>
    </row>
    <row r="1364" spans="1:2">
      <c r="A1364">
        <v>18.755853965790521</v>
      </c>
      <c r="B1364">
        <v>19.353894765728054</v>
      </c>
    </row>
    <row r="1365" spans="1:2">
      <c r="A1365">
        <v>16.919086591371485</v>
      </c>
      <c r="B1365">
        <v>19.364597670036048</v>
      </c>
    </row>
    <row r="1366" spans="1:2">
      <c r="A1366">
        <v>18.502934789430601</v>
      </c>
      <c r="B1366">
        <v>19.365097376226231</v>
      </c>
    </row>
    <row r="1367" spans="1:2">
      <c r="A1367">
        <v>18.168504197011082</v>
      </c>
      <c r="B1367">
        <v>19.367682068871233</v>
      </c>
    </row>
    <row r="1368" spans="1:2">
      <c r="A1368">
        <v>17.607276058761315</v>
      </c>
      <c r="B1368">
        <v>19.368940396640348</v>
      </c>
    </row>
    <row r="1369" spans="1:2">
      <c r="A1369">
        <v>18.569954264033438</v>
      </c>
      <c r="B1369">
        <v>19.369676353106257</v>
      </c>
    </row>
    <row r="1370" spans="1:2">
      <c r="A1370">
        <v>18.617576857361541</v>
      </c>
      <c r="B1370">
        <v>19.371087192167312</v>
      </c>
    </row>
    <row r="1371" spans="1:2">
      <c r="A1371">
        <v>17.688211568310297</v>
      </c>
      <c r="B1371">
        <v>19.373529003539804</v>
      </c>
    </row>
    <row r="1372" spans="1:2">
      <c r="A1372">
        <v>19.432281655630845</v>
      </c>
      <c r="B1372">
        <v>19.376153380534458</v>
      </c>
    </row>
    <row r="1373" spans="1:2">
      <c r="A1373">
        <v>15.877908173629983</v>
      </c>
      <c r="B1373">
        <v>19.376362382188425</v>
      </c>
    </row>
    <row r="1374" spans="1:2">
      <c r="A1374">
        <v>17.645338402519339</v>
      </c>
      <c r="B1374">
        <v>19.376700909559542</v>
      </c>
    </row>
    <row r="1375" spans="1:2">
      <c r="A1375">
        <v>17.70122108653004</v>
      </c>
      <c r="B1375">
        <v>19.378958647264426</v>
      </c>
    </row>
    <row r="1376" spans="1:2">
      <c r="A1376">
        <v>18.692489834527787</v>
      </c>
      <c r="B1376">
        <v>19.380411356530576</v>
      </c>
    </row>
    <row r="1377" spans="1:2">
      <c r="A1377">
        <v>18.299936807903549</v>
      </c>
      <c r="B1377">
        <v>19.384907652595349</v>
      </c>
    </row>
    <row r="1378" spans="1:2">
      <c r="A1378">
        <v>18.329870502222729</v>
      </c>
      <c r="B1378">
        <v>19.388291910445773</v>
      </c>
    </row>
    <row r="1379" spans="1:2">
      <c r="A1379">
        <v>18.177978920484826</v>
      </c>
      <c r="B1379">
        <v>19.39102150831749</v>
      </c>
    </row>
    <row r="1380" spans="1:2">
      <c r="A1380">
        <v>16.082786764624029</v>
      </c>
      <c r="B1380">
        <v>19.392348311598305</v>
      </c>
    </row>
    <row r="1381" spans="1:2">
      <c r="A1381">
        <v>18.725597561275258</v>
      </c>
      <c r="B1381">
        <v>19.39393416140183</v>
      </c>
    </row>
    <row r="1382" spans="1:2">
      <c r="A1382">
        <v>18.338485572222609</v>
      </c>
      <c r="B1382">
        <v>19.401848629621579</v>
      </c>
    </row>
    <row r="1383" spans="1:2">
      <c r="A1383">
        <v>18.430868462468435</v>
      </c>
      <c r="B1383">
        <v>19.404244139537425</v>
      </c>
    </row>
    <row r="1384" spans="1:2">
      <c r="A1384">
        <v>17.331022686234203</v>
      </c>
      <c r="B1384">
        <v>19.407713955056824</v>
      </c>
    </row>
    <row r="1385" spans="1:2">
      <c r="A1385">
        <v>18.420680743952367</v>
      </c>
      <c r="B1385">
        <v>19.408058565706543</v>
      </c>
    </row>
    <row r="1386" spans="1:2">
      <c r="A1386">
        <v>18.119461766305431</v>
      </c>
      <c r="B1386">
        <v>19.408098051746286</v>
      </c>
    </row>
    <row r="1387" spans="1:2">
      <c r="A1387">
        <v>17.999342653967844</v>
      </c>
      <c r="B1387">
        <v>19.411247114494856</v>
      </c>
    </row>
    <row r="1388" spans="1:2">
      <c r="A1388">
        <v>17.762602187773737</v>
      </c>
      <c r="B1388">
        <v>19.411629931008083</v>
      </c>
    </row>
    <row r="1389" spans="1:2">
      <c r="A1389">
        <v>17.436863404386628</v>
      </c>
      <c r="B1389">
        <v>19.412042758419148</v>
      </c>
    </row>
    <row r="1390" spans="1:2">
      <c r="A1390">
        <v>17.612233771931429</v>
      </c>
      <c r="B1390">
        <v>19.412232550616075</v>
      </c>
    </row>
    <row r="1391" spans="1:2">
      <c r="A1391">
        <v>18.956716343038913</v>
      </c>
      <c r="B1391">
        <v>19.412321145326345</v>
      </c>
    </row>
    <row r="1392" spans="1:2">
      <c r="A1392">
        <v>18.342605314916629</v>
      </c>
      <c r="B1392">
        <v>19.412699049146493</v>
      </c>
    </row>
    <row r="1393" spans="1:2">
      <c r="A1393">
        <v>17.426428470608499</v>
      </c>
      <c r="B1393">
        <v>19.413932957703292</v>
      </c>
    </row>
    <row r="1394" spans="1:2">
      <c r="A1394">
        <v>17.933057826669689</v>
      </c>
      <c r="B1394">
        <v>19.416409095856061</v>
      </c>
    </row>
    <row r="1395" spans="1:2">
      <c r="A1395">
        <v>18.172219384653864</v>
      </c>
      <c r="B1395">
        <v>19.420302732137898</v>
      </c>
    </row>
    <row r="1396" spans="1:2">
      <c r="A1396">
        <v>17.727576482471385</v>
      </c>
      <c r="B1396">
        <v>19.42035035260184</v>
      </c>
    </row>
    <row r="1397" spans="1:2">
      <c r="A1397">
        <v>17.825569407016062</v>
      </c>
      <c r="B1397">
        <v>19.428625186159323</v>
      </c>
    </row>
    <row r="1398" spans="1:2">
      <c r="A1398">
        <v>18.309497587351682</v>
      </c>
      <c r="B1398">
        <v>19.433928041411871</v>
      </c>
    </row>
    <row r="1399" spans="1:2">
      <c r="A1399">
        <v>16.923203662095535</v>
      </c>
      <c r="B1399">
        <v>19.436845624860744</v>
      </c>
    </row>
    <row r="1400" spans="1:2">
      <c r="A1400">
        <v>18.168504197011082</v>
      </c>
      <c r="B1400">
        <v>19.436859260573964</v>
      </c>
    </row>
    <row r="1401" spans="1:2">
      <c r="A1401">
        <v>17.796324094409918</v>
      </c>
      <c r="B1401">
        <v>19.438737629096433</v>
      </c>
    </row>
    <row r="1402" spans="1:2">
      <c r="A1402">
        <v>18.004430287510953</v>
      </c>
      <c r="B1402">
        <v>19.439518324031976</v>
      </c>
    </row>
    <row r="1403" spans="1:2">
      <c r="A1403">
        <v>18.643689286153254</v>
      </c>
      <c r="B1403">
        <v>19.450401877388821</v>
      </c>
    </row>
    <row r="1404" spans="1:2">
      <c r="A1404">
        <v>18.720785336402702</v>
      </c>
      <c r="B1404">
        <v>19.463879436876198</v>
      </c>
    </row>
    <row r="1405" spans="1:2">
      <c r="A1405">
        <v>19.124954924205234</v>
      </c>
      <c r="B1405">
        <v>19.465490195471713</v>
      </c>
    </row>
    <row r="1406" spans="1:2">
      <c r="A1406">
        <v>18.818182515359673</v>
      </c>
      <c r="B1406">
        <v>19.468300391277882</v>
      </c>
    </row>
    <row r="1407" spans="1:2">
      <c r="A1407">
        <v>17.426314572230432</v>
      </c>
      <c r="B1407">
        <v>19.471925265364746</v>
      </c>
    </row>
    <row r="1408" spans="1:2">
      <c r="A1408">
        <v>18.603002300746319</v>
      </c>
      <c r="B1408">
        <v>19.472173790183472</v>
      </c>
    </row>
    <row r="1409" spans="1:2">
      <c r="A1409">
        <v>18.288234602229995</v>
      </c>
      <c r="B1409">
        <v>19.473502486096379</v>
      </c>
    </row>
    <row r="1410" spans="1:2">
      <c r="A1410">
        <v>19.446814113352094</v>
      </c>
      <c r="B1410">
        <v>19.474705505985632</v>
      </c>
    </row>
    <row r="1411" spans="1:2">
      <c r="A1411">
        <v>18.603002300746319</v>
      </c>
      <c r="B1411">
        <v>19.476865524257899</v>
      </c>
    </row>
    <row r="1412" spans="1:2">
      <c r="A1412">
        <v>18.838933309576518</v>
      </c>
      <c r="B1412">
        <v>19.477272253873227</v>
      </c>
    </row>
    <row r="1413" spans="1:2">
      <c r="A1413">
        <v>18.565470330863111</v>
      </c>
      <c r="B1413">
        <v>19.479711421284613</v>
      </c>
    </row>
    <row r="1414" spans="1:2">
      <c r="A1414">
        <v>16.825817404559004</v>
      </c>
      <c r="B1414">
        <v>19.479997882296818</v>
      </c>
    </row>
    <row r="1415" spans="1:2">
      <c r="A1415">
        <v>17.924429676801594</v>
      </c>
      <c r="B1415">
        <v>19.481033699593191</v>
      </c>
    </row>
    <row r="1416" spans="1:2">
      <c r="A1416">
        <v>18.435255307137794</v>
      </c>
      <c r="B1416">
        <v>19.481404020892441</v>
      </c>
    </row>
    <row r="1417" spans="1:2">
      <c r="A1417">
        <v>18.399378881764985</v>
      </c>
      <c r="B1417">
        <v>19.483932524081169</v>
      </c>
    </row>
    <row r="1418" spans="1:2">
      <c r="A1418">
        <v>18.199003467132112</v>
      </c>
      <c r="B1418">
        <v>19.488138518173798</v>
      </c>
    </row>
    <row r="1419" spans="1:2">
      <c r="A1419">
        <v>18.818247555810149</v>
      </c>
      <c r="B1419">
        <v>19.489799595742568</v>
      </c>
    </row>
    <row r="1420" spans="1:2">
      <c r="A1420">
        <v>16.360460327195639</v>
      </c>
      <c r="B1420">
        <v>19.495688794951853</v>
      </c>
    </row>
    <row r="1421" spans="1:2">
      <c r="A1421">
        <v>18.184233223496168</v>
      </c>
      <c r="B1421">
        <v>19.497489653755043</v>
      </c>
    </row>
    <row r="1422" spans="1:2">
      <c r="A1422">
        <v>17.066736160462682</v>
      </c>
      <c r="B1422">
        <v>19.498100859752856</v>
      </c>
    </row>
    <row r="1423" spans="1:2">
      <c r="A1423">
        <v>18.551724953600033</v>
      </c>
      <c r="B1423">
        <v>19.499873746239778</v>
      </c>
    </row>
    <row r="1424" spans="1:2">
      <c r="A1424">
        <v>16.292453834091596</v>
      </c>
      <c r="B1424">
        <v>19.509119544402889</v>
      </c>
    </row>
    <row r="1425" spans="1:2">
      <c r="A1425">
        <v>17.113434429841217</v>
      </c>
      <c r="B1425">
        <v>19.509666802107784</v>
      </c>
    </row>
    <row r="1426" spans="1:2">
      <c r="A1426">
        <v>18.486685539583892</v>
      </c>
      <c r="B1426">
        <v>19.511763839247113</v>
      </c>
    </row>
    <row r="1427" spans="1:2">
      <c r="A1427">
        <v>17.358688375845052</v>
      </c>
      <c r="B1427">
        <v>19.513616820029934</v>
      </c>
    </row>
    <row r="1428" spans="1:2">
      <c r="A1428">
        <v>18.382174908812896</v>
      </c>
      <c r="B1428">
        <v>19.516205384069291</v>
      </c>
    </row>
    <row r="1429" spans="1:2">
      <c r="A1429">
        <v>17.331819290992065</v>
      </c>
      <c r="B1429">
        <v>19.517915968235723</v>
      </c>
    </row>
    <row r="1430" spans="1:2">
      <c r="A1430">
        <v>17.335549733119397</v>
      </c>
      <c r="B1430">
        <v>19.526507925903367</v>
      </c>
    </row>
    <row r="1431" spans="1:2">
      <c r="A1431">
        <v>16.850671888351108</v>
      </c>
      <c r="B1431">
        <v>19.527012566865078</v>
      </c>
    </row>
    <row r="1432" spans="1:2">
      <c r="A1432">
        <v>18.551059558671163</v>
      </c>
      <c r="B1432">
        <v>19.53156139752787</v>
      </c>
    </row>
    <row r="1433" spans="1:2">
      <c r="A1433">
        <v>17.318269598757208</v>
      </c>
      <c r="B1433">
        <v>19.532555147385786</v>
      </c>
    </row>
    <row r="1434" spans="1:2">
      <c r="A1434">
        <v>18.337299135013314</v>
      </c>
      <c r="B1434">
        <v>19.533357653838298</v>
      </c>
    </row>
    <row r="1435" spans="1:2">
      <c r="A1435">
        <v>18.843982266580891</v>
      </c>
      <c r="B1435">
        <v>19.538847468989115</v>
      </c>
    </row>
    <row r="1436" spans="1:2">
      <c r="A1436">
        <v>18.840678309184462</v>
      </c>
      <c r="B1436">
        <v>19.540370964017637</v>
      </c>
    </row>
    <row r="1437" spans="1:2">
      <c r="A1437">
        <v>17.855436807661146</v>
      </c>
      <c r="B1437">
        <v>19.546208528870885</v>
      </c>
    </row>
    <row r="1438" spans="1:2">
      <c r="A1438">
        <v>19.172377265009565</v>
      </c>
      <c r="B1438">
        <v>19.547540078445511</v>
      </c>
    </row>
    <row r="1439" spans="1:2">
      <c r="A1439">
        <v>18.274979113503463</v>
      </c>
      <c r="B1439">
        <v>19.548642502273871</v>
      </c>
    </row>
    <row r="1440" spans="1:2">
      <c r="A1440">
        <v>19.315669613639141</v>
      </c>
      <c r="B1440">
        <v>19.550083516160544</v>
      </c>
    </row>
    <row r="1441" spans="1:2">
      <c r="A1441">
        <v>18.589799999297217</v>
      </c>
      <c r="B1441">
        <v>19.553398315652625</v>
      </c>
    </row>
    <row r="1442" spans="1:2">
      <c r="A1442">
        <v>18.971422490941073</v>
      </c>
      <c r="B1442">
        <v>19.553634988970447</v>
      </c>
    </row>
    <row r="1443" spans="1:2">
      <c r="A1443">
        <v>18.374036101504256</v>
      </c>
      <c r="B1443">
        <v>19.555379837002405</v>
      </c>
    </row>
    <row r="1444" spans="1:2">
      <c r="A1444">
        <v>18.806776756375939</v>
      </c>
      <c r="B1444">
        <v>19.556567914769349</v>
      </c>
    </row>
    <row r="1445" spans="1:2">
      <c r="A1445">
        <v>18.908399891398513</v>
      </c>
      <c r="B1445">
        <v>19.558603684036882</v>
      </c>
    </row>
    <row r="1446" spans="1:2">
      <c r="A1446">
        <v>18.266922608736056</v>
      </c>
      <c r="B1446">
        <v>19.559821620901328</v>
      </c>
    </row>
    <row r="1447" spans="1:2">
      <c r="A1447">
        <v>17.858104054370802</v>
      </c>
      <c r="B1447">
        <v>19.564740880962106</v>
      </c>
    </row>
    <row r="1448" spans="1:2">
      <c r="A1448">
        <v>17.787731703690305</v>
      </c>
      <c r="B1448">
        <v>19.566908580213759</v>
      </c>
    </row>
    <row r="1449" spans="1:2">
      <c r="A1449">
        <v>18.755404567275175</v>
      </c>
      <c r="B1449">
        <v>19.567272312556579</v>
      </c>
    </row>
    <row r="1450" spans="1:2">
      <c r="A1450">
        <v>18.435392247167133</v>
      </c>
      <c r="B1450">
        <v>19.567408016526052</v>
      </c>
    </row>
    <row r="1451" spans="1:2">
      <c r="A1451">
        <v>18.749049802611189</v>
      </c>
      <c r="B1451">
        <v>19.570906322304069</v>
      </c>
    </row>
    <row r="1452" spans="1:2">
      <c r="A1452">
        <v>18.435213204361542</v>
      </c>
      <c r="B1452">
        <v>19.572979713073224</v>
      </c>
    </row>
    <row r="1453" spans="1:2">
      <c r="A1453">
        <v>18.263541985929368</v>
      </c>
      <c r="B1453">
        <v>19.574678555076083</v>
      </c>
    </row>
    <row r="1454" spans="1:2">
      <c r="A1454">
        <v>18.297370468711634</v>
      </c>
      <c r="B1454">
        <v>19.576686803206297</v>
      </c>
    </row>
    <row r="1455" spans="1:2">
      <c r="A1455">
        <v>16.811242831518264</v>
      </c>
      <c r="B1455">
        <v>19.577562384140577</v>
      </c>
    </row>
    <row r="1456" spans="1:2">
      <c r="A1456">
        <v>18.456186266245805</v>
      </c>
      <c r="B1456">
        <v>19.578677830486459</v>
      </c>
    </row>
    <row r="1457" spans="1:2">
      <c r="A1457">
        <v>18.516646354369655</v>
      </c>
      <c r="B1457">
        <v>19.582314487970443</v>
      </c>
    </row>
    <row r="1458" spans="1:2">
      <c r="A1458">
        <v>17.945360639262756</v>
      </c>
      <c r="B1458">
        <v>19.588468984236126</v>
      </c>
    </row>
    <row r="1459" spans="1:2">
      <c r="A1459">
        <v>18.719489816097067</v>
      </c>
      <c r="B1459">
        <v>19.595705908109164</v>
      </c>
    </row>
    <row r="1460" spans="1:2">
      <c r="A1460">
        <v>18.569954264033438</v>
      </c>
      <c r="B1460">
        <v>19.600098421686297</v>
      </c>
    </row>
    <row r="1461" spans="1:2">
      <c r="A1461">
        <v>17.937140206808465</v>
      </c>
      <c r="B1461">
        <v>19.600666795585209</v>
      </c>
    </row>
    <row r="1462" spans="1:2">
      <c r="A1462">
        <v>17.753692631917811</v>
      </c>
      <c r="B1462">
        <v>19.607394784934812</v>
      </c>
    </row>
    <row r="1463" spans="1:2">
      <c r="A1463">
        <v>16.490512705126932</v>
      </c>
      <c r="B1463">
        <v>19.608168051117648</v>
      </c>
    </row>
    <row r="1464" spans="1:2">
      <c r="A1464">
        <v>16.63579026907302</v>
      </c>
      <c r="B1464">
        <v>19.609290366644426</v>
      </c>
    </row>
    <row r="1465" spans="1:2">
      <c r="A1465">
        <v>19.06255057210295</v>
      </c>
      <c r="B1465">
        <v>19.609743450158735</v>
      </c>
    </row>
    <row r="1466" spans="1:2">
      <c r="A1466">
        <v>17.453112664931922</v>
      </c>
      <c r="B1466">
        <v>19.620387785837067</v>
      </c>
    </row>
    <row r="1467" spans="1:2">
      <c r="A1467">
        <v>17.020526131793783</v>
      </c>
      <c r="B1467">
        <v>19.620980723708076</v>
      </c>
    </row>
    <row r="1468" spans="1:2">
      <c r="A1468">
        <v>18.346965310130006</v>
      </c>
      <c r="B1468">
        <v>19.626616283852034</v>
      </c>
    </row>
    <row r="1469" spans="1:2">
      <c r="A1469">
        <v>16.347087507548483</v>
      </c>
      <c r="B1469">
        <v>19.628603593567259</v>
      </c>
    </row>
    <row r="1470" spans="1:2">
      <c r="A1470">
        <v>18.411551317265154</v>
      </c>
      <c r="B1470">
        <v>19.631595626199179</v>
      </c>
    </row>
    <row r="1471" spans="1:2">
      <c r="A1471">
        <v>18.460109810398592</v>
      </c>
      <c r="B1471">
        <v>19.632038104205733</v>
      </c>
    </row>
    <row r="1472" spans="1:2">
      <c r="A1472">
        <v>18.433468204759333</v>
      </c>
      <c r="B1472">
        <v>19.637510658273388</v>
      </c>
    </row>
    <row r="1473" spans="1:2">
      <c r="A1473">
        <v>18.905193892909303</v>
      </c>
      <c r="B1473">
        <v>19.643804307272145</v>
      </c>
    </row>
    <row r="1474" spans="1:2">
      <c r="A1474">
        <v>18.892150647692056</v>
      </c>
      <c r="B1474">
        <v>19.648941829381616</v>
      </c>
    </row>
    <row r="1475" spans="1:2">
      <c r="A1475">
        <v>17.586644057556445</v>
      </c>
      <c r="B1475">
        <v>19.649415279455539</v>
      </c>
    </row>
    <row r="1476" spans="1:2">
      <c r="A1476">
        <v>18.749049802611189</v>
      </c>
      <c r="B1476">
        <v>19.655716553590409</v>
      </c>
    </row>
    <row r="1477" spans="1:2">
      <c r="A1477">
        <v>17.766384438933432</v>
      </c>
      <c r="B1477">
        <v>19.656550484855046</v>
      </c>
    </row>
    <row r="1478" spans="1:2">
      <c r="A1478">
        <v>18.146259845491869</v>
      </c>
      <c r="B1478">
        <v>19.656577159919653</v>
      </c>
    </row>
    <row r="1479" spans="1:2">
      <c r="A1479">
        <v>19.228622886987917</v>
      </c>
      <c r="B1479">
        <v>19.65749137059446</v>
      </c>
    </row>
    <row r="1480" spans="1:2">
      <c r="A1480">
        <v>19.016241368729055</v>
      </c>
      <c r="B1480">
        <v>19.661532766501427</v>
      </c>
    </row>
    <row r="1481" spans="1:2">
      <c r="A1481">
        <v>18.322654875000023</v>
      </c>
      <c r="B1481">
        <v>19.662157074448036</v>
      </c>
    </row>
    <row r="1482" spans="1:2">
      <c r="A1482">
        <v>13.640057757161909</v>
      </c>
      <c r="B1482">
        <v>19.665521333110163</v>
      </c>
    </row>
    <row r="1483" spans="1:2">
      <c r="A1483">
        <v>18.515990923756689</v>
      </c>
      <c r="B1483">
        <v>19.669280317534572</v>
      </c>
    </row>
    <row r="1484" spans="1:2">
      <c r="A1484">
        <v>18.029790194101974</v>
      </c>
      <c r="B1484">
        <v>19.669971617410269</v>
      </c>
    </row>
    <row r="1485" spans="1:2">
      <c r="A1485">
        <v>17.899417318705371</v>
      </c>
      <c r="B1485">
        <v>19.674604852349518</v>
      </c>
    </row>
    <row r="1486" spans="1:2">
      <c r="A1486">
        <v>17.727926106337357</v>
      </c>
      <c r="B1486">
        <v>19.675059994131917</v>
      </c>
    </row>
    <row r="1487" spans="1:2">
      <c r="A1487">
        <v>19.062534630124759</v>
      </c>
      <c r="B1487">
        <v>19.676411928646598</v>
      </c>
    </row>
    <row r="1488" spans="1:2">
      <c r="A1488">
        <v>18.617576857361541</v>
      </c>
      <c r="B1488">
        <v>19.677433266440467</v>
      </c>
    </row>
    <row r="1489" spans="1:2">
      <c r="A1489">
        <v>18.132998671500584</v>
      </c>
      <c r="B1489">
        <v>19.6783573038187</v>
      </c>
    </row>
    <row r="1490" spans="1:2">
      <c r="A1490">
        <v>16.446464716818117</v>
      </c>
      <c r="B1490">
        <v>19.684439177297513</v>
      </c>
    </row>
    <row r="1491" spans="1:2">
      <c r="A1491">
        <v>19.222107837081001</v>
      </c>
      <c r="B1491">
        <v>19.685167392194387</v>
      </c>
    </row>
    <row r="1492" spans="1:2">
      <c r="A1492">
        <v>18.266922608736056</v>
      </c>
      <c r="B1492">
        <v>19.687618392460561</v>
      </c>
    </row>
    <row r="1493" spans="1:2">
      <c r="A1493">
        <v>17.967633326174742</v>
      </c>
      <c r="B1493">
        <v>19.688208021649647</v>
      </c>
    </row>
    <row r="1494" spans="1:2">
      <c r="A1494">
        <v>18.295951130344264</v>
      </c>
      <c r="B1494">
        <v>19.688262642007</v>
      </c>
    </row>
    <row r="1495" spans="1:2">
      <c r="A1495">
        <v>18.467768459778643</v>
      </c>
      <c r="B1495">
        <v>19.690115359302556</v>
      </c>
    </row>
    <row r="1496" spans="1:2">
      <c r="A1496">
        <v>18.969732413276876</v>
      </c>
      <c r="B1496">
        <v>19.693073285555215</v>
      </c>
    </row>
    <row r="1497" spans="1:2">
      <c r="A1497">
        <v>17.794991481440857</v>
      </c>
      <c r="B1497">
        <v>19.694608347364518</v>
      </c>
    </row>
    <row r="1498" spans="1:2">
      <c r="A1498">
        <v>18.504976431793974</v>
      </c>
      <c r="B1498">
        <v>19.695625744808389</v>
      </c>
    </row>
    <row r="1499" spans="1:2">
      <c r="A1499">
        <v>19.179832720143839</v>
      </c>
      <c r="B1499">
        <v>19.695824009095688</v>
      </c>
    </row>
    <row r="1500" spans="1:2">
      <c r="A1500">
        <v>18.615229303690278</v>
      </c>
      <c r="B1500">
        <v>19.696634933705631</v>
      </c>
    </row>
    <row r="1501" spans="1:2">
      <c r="A1501">
        <v>18.346965310130006</v>
      </c>
      <c r="B1501">
        <v>19.697233852426947</v>
      </c>
    </row>
    <row r="1502" spans="1:2">
      <c r="A1502">
        <v>18.633285112674248</v>
      </c>
      <c r="B1502">
        <v>19.70546671046014</v>
      </c>
    </row>
    <row r="1503" spans="1:2">
      <c r="A1503">
        <v>18.450239546193909</v>
      </c>
      <c r="B1503">
        <v>19.707154968685053</v>
      </c>
    </row>
    <row r="1504" spans="1:2">
      <c r="A1504">
        <v>18.436422873869866</v>
      </c>
      <c r="B1504">
        <v>19.712184634695589</v>
      </c>
    </row>
    <row r="1505" spans="1:2">
      <c r="A1505">
        <v>18.272694269646028</v>
      </c>
      <c r="B1505">
        <v>19.713983634732212</v>
      </c>
    </row>
    <row r="1506" spans="1:2">
      <c r="A1506">
        <v>18.420680743952367</v>
      </c>
      <c r="B1506">
        <v>19.717331695503642</v>
      </c>
    </row>
    <row r="1507" spans="1:2">
      <c r="A1507">
        <v>18.925753004820962</v>
      </c>
      <c r="B1507">
        <v>19.723846472284215</v>
      </c>
    </row>
    <row r="1508" spans="1:2">
      <c r="A1508">
        <v>18.420478403482914</v>
      </c>
      <c r="B1508">
        <v>19.727390084310752</v>
      </c>
    </row>
    <row r="1509" spans="1:2">
      <c r="A1509">
        <v>19.160915635568571</v>
      </c>
      <c r="B1509">
        <v>19.729401366775551</v>
      </c>
    </row>
    <row r="1510" spans="1:2">
      <c r="A1510">
        <v>17.308866157212787</v>
      </c>
      <c r="B1510">
        <v>19.730219249984032</v>
      </c>
    </row>
    <row r="1511" spans="1:2">
      <c r="A1511">
        <v>18.212046706189387</v>
      </c>
      <c r="B1511">
        <v>19.730586312670585</v>
      </c>
    </row>
    <row r="1512" spans="1:2">
      <c r="A1512">
        <v>18.593063019332106</v>
      </c>
      <c r="B1512">
        <v>19.733296984749767</v>
      </c>
    </row>
    <row r="1513" spans="1:2">
      <c r="A1513">
        <v>18.757152980573579</v>
      </c>
      <c r="B1513">
        <v>19.734197562888578</v>
      </c>
    </row>
    <row r="1514" spans="1:2">
      <c r="A1514">
        <v>17.515648200184401</v>
      </c>
      <c r="B1514">
        <v>19.748886567330565</v>
      </c>
    </row>
    <row r="1515" spans="1:2">
      <c r="A1515">
        <v>18.217294365469925</v>
      </c>
      <c r="B1515">
        <v>19.7534397834294</v>
      </c>
    </row>
    <row r="1516" spans="1:2">
      <c r="A1516">
        <v>18.374649328932747</v>
      </c>
      <c r="B1516">
        <v>19.762072878444084</v>
      </c>
    </row>
    <row r="1517" spans="1:2">
      <c r="A1517">
        <v>18.741804521866761</v>
      </c>
      <c r="B1517">
        <v>19.763497872379254</v>
      </c>
    </row>
    <row r="1518" spans="1:2">
      <c r="A1518">
        <v>17.570394817071001</v>
      </c>
      <c r="B1518">
        <v>19.765092913324814</v>
      </c>
    </row>
    <row r="1519" spans="1:2">
      <c r="A1519">
        <v>18.792221610472261</v>
      </c>
      <c r="B1519">
        <v>19.765620945539816</v>
      </c>
    </row>
    <row r="1520" spans="1:2">
      <c r="A1520">
        <v>17.040234648341677</v>
      </c>
      <c r="B1520">
        <v>19.774602165508028</v>
      </c>
    </row>
    <row r="1521" spans="1:2">
      <c r="A1521">
        <v>18.71811363725751</v>
      </c>
      <c r="B1521">
        <v>19.774818811443925</v>
      </c>
    </row>
    <row r="1522" spans="1:2">
      <c r="A1522">
        <v>17.401914220488973</v>
      </c>
      <c r="B1522">
        <v>19.779914805471872</v>
      </c>
    </row>
    <row r="1523" spans="1:2">
      <c r="A1523">
        <v>18.617576857361541</v>
      </c>
      <c r="B1523">
        <v>19.783134454271853</v>
      </c>
    </row>
    <row r="1524" spans="1:2">
      <c r="A1524">
        <v>17.819044882106944</v>
      </c>
      <c r="B1524">
        <v>19.788485523903585</v>
      </c>
    </row>
    <row r="1525" spans="1:2">
      <c r="A1525">
        <v>19.160915635568571</v>
      </c>
      <c r="B1525">
        <v>19.790463960747861</v>
      </c>
    </row>
    <row r="1526" spans="1:2">
      <c r="A1526">
        <v>18.340415859932826</v>
      </c>
      <c r="B1526">
        <v>19.79234445720277</v>
      </c>
    </row>
    <row r="1527" spans="1:2">
      <c r="A1527">
        <v>18.463648265582368</v>
      </c>
      <c r="B1527">
        <v>19.793272737449268</v>
      </c>
    </row>
    <row r="1528" spans="1:2">
      <c r="A1528">
        <v>17.475357003582904</v>
      </c>
      <c r="B1528">
        <v>19.803244349449876</v>
      </c>
    </row>
    <row r="1529" spans="1:2">
      <c r="A1529">
        <v>17.43067457825585</v>
      </c>
      <c r="B1529">
        <v>19.805580335333012</v>
      </c>
    </row>
    <row r="1530" spans="1:2">
      <c r="A1530">
        <v>18.435255307137794</v>
      </c>
      <c r="B1530">
        <v>19.809273678826379</v>
      </c>
    </row>
    <row r="1531" spans="1:2">
      <c r="A1531">
        <v>18.414367507345766</v>
      </c>
      <c r="B1531">
        <v>19.811214869555293</v>
      </c>
    </row>
    <row r="1532" spans="1:2">
      <c r="A1532">
        <v>19.196081965385357</v>
      </c>
      <c r="B1532">
        <v>19.815659404647906</v>
      </c>
    </row>
    <row r="1533" spans="1:2">
      <c r="A1533">
        <v>19.404766208498405</v>
      </c>
      <c r="B1533">
        <v>19.81686155517222</v>
      </c>
    </row>
    <row r="1534" spans="1:2">
      <c r="A1534">
        <v>18.24522820534283</v>
      </c>
      <c r="B1534">
        <v>19.823180173317859</v>
      </c>
    </row>
    <row r="1535" spans="1:2">
      <c r="A1535">
        <v>18.965841450205975</v>
      </c>
      <c r="B1535">
        <v>19.823782970680025</v>
      </c>
    </row>
    <row r="1536" spans="1:2">
      <c r="A1536">
        <v>18.908399891398513</v>
      </c>
      <c r="B1536">
        <v>19.824225878667413</v>
      </c>
    </row>
    <row r="1537" spans="1:2">
      <c r="A1537">
        <v>16.397727885226139</v>
      </c>
      <c r="B1537">
        <v>19.82593807112805</v>
      </c>
    </row>
    <row r="1538" spans="1:2">
      <c r="A1538">
        <v>19.062534630124759</v>
      </c>
      <c r="B1538">
        <v>19.834110842995123</v>
      </c>
    </row>
    <row r="1539" spans="1:2">
      <c r="A1539">
        <v>18.467658113621319</v>
      </c>
      <c r="B1539">
        <v>19.834534385329587</v>
      </c>
    </row>
    <row r="1540" spans="1:2">
      <c r="A1540">
        <v>18.125100375250206</v>
      </c>
      <c r="B1540">
        <v>19.83676629778477</v>
      </c>
    </row>
    <row r="1541" spans="1:2">
      <c r="A1541">
        <v>19.06255057210295</v>
      </c>
      <c r="B1541">
        <v>19.842366495719837</v>
      </c>
    </row>
    <row r="1542" spans="1:2">
      <c r="A1542">
        <v>16.533615902908426</v>
      </c>
      <c r="B1542">
        <v>19.846553528278129</v>
      </c>
    </row>
    <row r="1543" spans="1:2">
      <c r="A1543">
        <v>18.560442686327523</v>
      </c>
      <c r="B1543">
        <v>19.847293417566014</v>
      </c>
    </row>
    <row r="1544" spans="1:2">
      <c r="A1544">
        <v>18.804843989873149</v>
      </c>
      <c r="B1544">
        <v>19.850658092646086</v>
      </c>
    </row>
    <row r="1545" spans="1:2">
      <c r="A1545">
        <v>18.446699160203359</v>
      </c>
      <c r="B1545">
        <v>19.850997325403029</v>
      </c>
    </row>
    <row r="1546" spans="1:2">
      <c r="A1546">
        <v>19.255008052091625</v>
      </c>
      <c r="B1546">
        <v>19.851523083883723</v>
      </c>
    </row>
    <row r="1547" spans="1:2">
      <c r="A1547">
        <v>18.839407026051813</v>
      </c>
      <c r="B1547">
        <v>19.852773765820533</v>
      </c>
    </row>
    <row r="1548" spans="1:2">
      <c r="A1548">
        <v>19.179832720143839</v>
      </c>
      <c r="B1548">
        <v>19.866868169954394</v>
      </c>
    </row>
    <row r="1549" spans="1:2">
      <c r="A1549">
        <v>17.201415097943066</v>
      </c>
      <c r="B1549">
        <v>19.871417235626904</v>
      </c>
    </row>
    <row r="1550" spans="1:2">
      <c r="A1550">
        <v>18.642289341828061</v>
      </c>
      <c r="B1550">
        <v>19.873657826549621</v>
      </c>
    </row>
    <row r="1551" spans="1:2">
      <c r="A1551">
        <v>17.404542604606348</v>
      </c>
      <c r="B1551">
        <v>19.873771442610504</v>
      </c>
    </row>
    <row r="1552" spans="1:2">
      <c r="A1552">
        <v>18.679077548448689</v>
      </c>
      <c r="B1552">
        <v>19.87904526551165</v>
      </c>
    </row>
    <row r="1553" spans="1:2">
      <c r="A1553">
        <v>17.505476521612895</v>
      </c>
      <c r="B1553">
        <v>19.880819463375758</v>
      </c>
    </row>
    <row r="1554" spans="1:2">
      <c r="A1554">
        <v>18.632478437758891</v>
      </c>
      <c r="B1554">
        <v>19.881419735014671</v>
      </c>
    </row>
    <row r="1555" spans="1:2">
      <c r="A1555">
        <v>18.247313418108359</v>
      </c>
      <c r="B1555">
        <v>19.882950570410298</v>
      </c>
    </row>
    <row r="1556" spans="1:2">
      <c r="A1556">
        <v>18.435213204361542</v>
      </c>
      <c r="B1556">
        <v>19.883011063358566</v>
      </c>
    </row>
    <row r="1557" spans="1:2">
      <c r="A1557">
        <v>18.672387712956859</v>
      </c>
      <c r="B1557">
        <v>19.887959654458225</v>
      </c>
    </row>
    <row r="1558" spans="1:2">
      <c r="A1558">
        <v>18.01656902959358</v>
      </c>
      <c r="B1558">
        <v>19.888115045949831</v>
      </c>
    </row>
    <row r="1559" spans="1:2">
      <c r="A1559">
        <v>17.706231701205041</v>
      </c>
      <c r="B1559">
        <v>19.888528379726342</v>
      </c>
    </row>
    <row r="1560" spans="1:2">
      <c r="A1560">
        <v>18.082673553892636</v>
      </c>
      <c r="B1560">
        <v>19.889732060455891</v>
      </c>
    </row>
    <row r="1561" spans="1:2">
      <c r="A1561">
        <v>17.999342653967844</v>
      </c>
      <c r="B1561">
        <v>19.89678329026178</v>
      </c>
    </row>
    <row r="1562" spans="1:2">
      <c r="A1562">
        <v>17.994590124872097</v>
      </c>
      <c r="B1562">
        <v>19.900704911744555</v>
      </c>
    </row>
    <row r="1563" spans="1:2">
      <c r="A1563">
        <v>18.704563952348554</v>
      </c>
      <c r="B1563">
        <v>19.909127672261114</v>
      </c>
    </row>
    <row r="1564" spans="1:2">
      <c r="A1564">
        <v>17.6688433157174</v>
      </c>
      <c r="B1564">
        <v>19.913799295784941</v>
      </c>
    </row>
    <row r="1565" spans="1:2">
      <c r="A1565">
        <v>19.00264476232363</v>
      </c>
      <c r="B1565">
        <v>19.914388570984904</v>
      </c>
    </row>
    <row r="1566" spans="1:2">
      <c r="A1566">
        <v>18.536994647629317</v>
      </c>
      <c r="B1566">
        <v>19.916120521448054</v>
      </c>
    </row>
    <row r="1567" spans="1:2">
      <c r="A1567">
        <v>18.924940469307142</v>
      </c>
      <c r="B1567">
        <v>19.917443937037106</v>
      </c>
    </row>
    <row r="1568" spans="1:2">
      <c r="A1568">
        <v>18.004430287510953</v>
      </c>
      <c r="B1568">
        <v>19.92140469086231</v>
      </c>
    </row>
    <row r="1569" spans="1:2">
      <c r="A1569">
        <v>17.946343546348526</v>
      </c>
      <c r="B1569">
        <v>19.923432742776697</v>
      </c>
    </row>
    <row r="1570" spans="1:2">
      <c r="A1570">
        <v>17.243844944368409</v>
      </c>
      <c r="B1570">
        <v>19.925117025210788</v>
      </c>
    </row>
    <row r="1571" spans="1:2">
      <c r="A1571">
        <v>19.407037512066132</v>
      </c>
      <c r="B1571">
        <v>19.928685398944921</v>
      </c>
    </row>
    <row r="1572" spans="1:2">
      <c r="A1572">
        <v>18.342605314916629</v>
      </c>
      <c r="B1572">
        <v>19.932724782598871</v>
      </c>
    </row>
    <row r="1573" spans="1:2">
      <c r="A1573">
        <v>19.310658998964144</v>
      </c>
      <c r="B1573">
        <v>19.933598965218085</v>
      </c>
    </row>
    <row r="1574" spans="1:2">
      <c r="A1574">
        <v>19.321035924703729</v>
      </c>
      <c r="B1574">
        <v>19.934315829051272</v>
      </c>
    </row>
    <row r="1575" spans="1:2">
      <c r="A1575">
        <v>18.025403349410951</v>
      </c>
      <c r="B1575">
        <v>19.935250085058762</v>
      </c>
    </row>
    <row r="1576" spans="1:2">
      <c r="A1576">
        <v>18.099950631342367</v>
      </c>
      <c r="B1576">
        <v>19.937676994049209</v>
      </c>
    </row>
    <row r="1577" spans="1:2">
      <c r="A1577">
        <v>15.683597534354849</v>
      </c>
      <c r="B1577">
        <v>19.938479554522207</v>
      </c>
    </row>
    <row r="1578" spans="1:2">
      <c r="A1578">
        <v>18.630578888889872</v>
      </c>
      <c r="B1578">
        <v>19.941351818749744</v>
      </c>
    </row>
    <row r="1579" spans="1:2">
      <c r="A1579">
        <v>16.589565579661382</v>
      </c>
      <c r="B1579">
        <v>19.947208431980439</v>
      </c>
    </row>
    <row r="1580" spans="1:2">
      <c r="A1580">
        <v>18.555898446456837</v>
      </c>
      <c r="B1580">
        <v>19.948209957834319</v>
      </c>
    </row>
    <row r="1581" spans="1:2">
      <c r="A1581">
        <v>18.699132447316298</v>
      </c>
      <c r="B1581">
        <v>19.956993642202001</v>
      </c>
    </row>
    <row r="1582" spans="1:2">
      <c r="A1582">
        <v>18.861214482878776</v>
      </c>
      <c r="B1582">
        <v>19.958329245368269</v>
      </c>
    </row>
    <row r="1583" spans="1:2">
      <c r="A1583">
        <v>19.062534630124759</v>
      </c>
      <c r="B1583">
        <v>19.961794120799027</v>
      </c>
    </row>
    <row r="1584" spans="1:2">
      <c r="A1584">
        <v>16.61129601843448</v>
      </c>
      <c r="B1584">
        <v>19.970994445515355</v>
      </c>
    </row>
    <row r="1585" spans="1:2">
      <c r="A1585">
        <v>16.762243798037158</v>
      </c>
      <c r="B1585">
        <v>19.971815358711176</v>
      </c>
    </row>
    <row r="1586" spans="1:2">
      <c r="A1586">
        <v>17.348227514067844</v>
      </c>
      <c r="B1586">
        <v>19.971905464110332</v>
      </c>
    </row>
    <row r="1587" spans="1:2">
      <c r="A1587">
        <v>18.935988486002202</v>
      </c>
      <c r="B1587">
        <v>19.990010488281502</v>
      </c>
    </row>
    <row r="1588" spans="1:2">
      <c r="A1588">
        <v>18.816206574012945</v>
      </c>
      <c r="B1588">
        <v>19.996398846125846</v>
      </c>
    </row>
    <row r="1589" spans="1:2">
      <c r="A1589">
        <v>19.113827924512311</v>
      </c>
      <c r="B1589">
        <v>20.009040047211542</v>
      </c>
    </row>
    <row r="1590" spans="1:2">
      <c r="A1590">
        <v>16.858933820387229</v>
      </c>
      <c r="B1590">
        <v>20.026538958907789</v>
      </c>
    </row>
    <row r="1591" spans="1:2">
      <c r="A1591">
        <v>18.528524494827906</v>
      </c>
      <c r="B1591">
        <v>20.028354403006301</v>
      </c>
    </row>
    <row r="1592" spans="1:2">
      <c r="A1592">
        <v>18.554604678272316</v>
      </c>
      <c r="B1592">
        <v>20.028980494926373</v>
      </c>
    </row>
    <row r="1593" spans="1:2">
      <c r="A1593">
        <v>18.248546903694756</v>
      </c>
      <c r="B1593">
        <v>20.030298364238043</v>
      </c>
    </row>
    <row r="1594" spans="1:2">
      <c r="A1594">
        <v>18.383178680274632</v>
      </c>
      <c r="B1594">
        <v>20.030306328774902</v>
      </c>
    </row>
    <row r="1595" spans="1:2">
      <c r="A1595">
        <v>17.641177622466728</v>
      </c>
      <c r="B1595">
        <v>20.03337682678</v>
      </c>
    </row>
    <row r="1596" spans="1:2">
      <c r="A1596">
        <v>18.292154461980918</v>
      </c>
      <c r="B1596">
        <v>20.036929825619517</v>
      </c>
    </row>
    <row r="1597" spans="1:2">
      <c r="A1597">
        <v>18.350388861258427</v>
      </c>
      <c r="B1597">
        <v>20.039910111253175</v>
      </c>
    </row>
    <row r="1598" spans="1:2">
      <c r="A1598">
        <v>16.186886181975819</v>
      </c>
      <c r="B1598">
        <v>20.041280071402845</v>
      </c>
    </row>
    <row r="1599" spans="1:2">
      <c r="A1599">
        <v>17.888553254593894</v>
      </c>
      <c r="B1599">
        <v>20.04729059704708</v>
      </c>
    </row>
    <row r="1600" spans="1:2">
      <c r="A1600">
        <v>17.453112664931922</v>
      </c>
      <c r="B1600">
        <v>20.049546782193168</v>
      </c>
    </row>
    <row r="1601" spans="1:2">
      <c r="A1601">
        <v>18.414367507345766</v>
      </c>
      <c r="B1601">
        <v>20.051420584659208</v>
      </c>
    </row>
    <row r="1602" spans="1:2">
      <c r="A1602">
        <v>18.845150422431885</v>
      </c>
      <c r="B1602">
        <v>20.058664988971991</v>
      </c>
    </row>
    <row r="1603" spans="1:2">
      <c r="A1603">
        <v>17.263620500932461</v>
      </c>
      <c r="B1603">
        <v>20.058959810889199</v>
      </c>
    </row>
    <row r="1604" spans="1:2">
      <c r="A1604">
        <v>18.600990495088386</v>
      </c>
      <c r="B1604">
        <v>20.059123081688536</v>
      </c>
    </row>
    <row r="1605" spans="1:2">
      <c r="A1605">
        <v>18.879755305413163</v>
      </c>
      <c r="B1605">
        <v>20.062001501577953</v>
      </c>
    </row>
    <row r="1606" spans="1:2">
      <c r="A1606">
        <v>17.512146676226756</v>
      </c>
      <c r="B1606">
        <v>20.065850154688029</v>
      </c>
    </row>
    <row r="1607" spans="1:2">
      <c r="A1607">
        <v>17.979240532396911</v>
      </c>
      <c r="B1607">
        <v>20.067243430362218</v>
      </c>
    </row>
    <row r="1608" spans="1:2">
      <c r="A1608">
        <v>18.054644707097118</v>
      </c>
      <c r="B1608">
        <v>20.07875396094672</v>
      </c>
    </row>
    <row r="1609" spans="1:2">
      <c r="A1609">
        <v>18.709829090898104</v>
      </c>
      <c r="B1609">
        <v>20.082460312251037</v>
      </c>
    </row>
    <row r="1610" spans="1:2">
      <c r="A1610">
        <v>18.98746082976578</v>
      </c>
      <c r="B1610">
        <v>20.085812459318397</v>
      </c>
    </row>
    <row r="1611" spans="1:2">
      <c r="A1611">
        <v>18.332642254208434</v>
      </c>
      <c r="B1611">
        <v>20.086077797163643</v>
      </c>
    </row>
    <row r="1612" spans="1:2">
      <c r="A1612">
        <v>18.247313418108359</v>
      </c>
      <c r="B1612">
        <v>20.089593158244899</v>
      </c>
    </row>
    <row r="1613" spans="1:2">
      <c r="A1613">
        <v>19.307407673532477</v>
      </c>
      <c r="B1613">
        <v>20.090133388728706</v>
      </c>
    </row>
    <row r="1614" spans="1:2">
      <c r="A1614">
        <v>18.908399891398513</v>
      </c>
      <c r="B1614">
        <v>20.093955836642007</v>
      </c>
    </row>
    <row r="1615" spans="1:2">
      <c r="A1615">
        <v>18.208795380744345</v>
      </c>
      <c r="B1615">
        <v>20.095146089237225</v>
      </c>
    </row>
    <row r="1616" spans="1:2">
      <c r="A1616">
        <v>18.751921929595088</v>
      </c>
      <c r="B1616">
        <v>20.101787472072338</v>
      </c>
    </row>
    <row r="1617" spans="1:2">
      <c r="A1617">
        <v>19.000891780550873</v>
      </c>
      <c r="B1617">
        <v>20.102167187918813</v>
      </c>
    </row>
    <row r="1618" spans="1:2">
      <c r="A1618">
        <v>19.062534630124759</v>
      </c>
      <c r="B1618">
        <v>20.106264014943992</v>
      </c>
    </row>
    <row r="1619" spans="1:2">
      <c r="A1619">
        <v>18.397574273772776</v>
      </c>
      <c r="B1619">
        <v>20.109244234702338</v>
      </c>
    </row>
    <row r="1620" spans="1:2">
      <c r="A1620">
        <v>19.187240004231906</v>
      </c>
      <c r="B1620">
        <v>20.122313917136438</v>
      </c>
    </row>
    <row r="1621" spans="1:2">
      <c r="A1621">
        <v>17.1580177060907</v>
      </c>
      <c r="B1621">
        <v>20.130197346932082</v>
      </c>
    </row>
    <row r="1622" spans="1:2">
      <c r="A1622">
        <v>18.739789903866875</v>
      </c>
      <c r="B1622">
        <v>20.138453961567173</v>
      </c>
    </row>
    <row r="1623" spans="1:2">
      <c r="A1623">
        <v>17.641177622466728</v>
      </c>
      <c r="B1623">
        <v>20.138589493575449</v>
      </c>
    </row>
    <row r="1624" spans="1:2">
      <c r="A1624">
        <v>17.74206601394587</v>
      </c>
      <c r="B1624">
        <v>20.138950915761857</v>
      </c>
    </row>
    <row r="1625" spans="1:2">
      <c r="A1625">
        <v>19.029986693658941</v>
      </c>
      <c r="B1625">
        <v>20.142451276141987</v>
      </c>
    </row>
    <row r="1626" spans="1:2">
      <c r="A1626">
        <v>19.050398841054434</v>
      </c>
      <c r="B1626">
        <v>20.148301924827912</v>
      </c>
    </row>
    <row r="1627" spans="1:2">
      <c r="A1627">
        <v>16.323619930519996</v>
      </c>
      <c r="B1627">
        <v>20.151424845553617</v>
      </c>
    </row>
    <row r="1628" spans="1:2">
      <c r="A1628">
        <v>19.00264476232363</v>
      </c>
      <c r="B1628">
        <v>20.15418483789821</v>
      </c>
    </row>
    <row r="1629" spans="1:2">
      <c r="A1629">
        <v>17.529276459539926</v>
      </c>
      <c r="B1629">
        <v>20.156351697971232</v>
      </c>
    </row>
    <row r="1630" spans="1:2">
      <c r="A1630">
        <v>18.077460478511316</v>
      </c>
      <c r="B1630">
        <v>20.161763241107948</v>
      </c>
    </row>
    <row r="1631" spans="1:2">
      <c r="A1631">
        <v>18.692489834527787</v>
      </c>
      <c r="B1631">
        <v>20.162323468492012</v>
      </c>
    </row>
    <row r="1632" spans="1:2">
      <c r="A1632">
        <v>19.015802055559966</v>
      </c>
      <c r="B1632">
        <v>20.164944046185411</v>
      </c>
    </row>
    <row r="1633" spans="1:2">
      <c r="A1633">
        <v>18.720785336402702</v>
      </c>
      <c r="B1633">
        <v>20.166515682907335</v>
      </c>
    </row>
    <row r="1634" spans="1:2">
      <c r="A1634">
        <v>18.872816120043336</v>
      </c>
      <c r="B1634">
        <v>20.168364868013242</v>
      </c>
    </row>
    <row r="1635" spans="1:2">
      <c r="A1635">
        <v>18.71811363725751</v>
      </c>
      <c r="B1635">
        <v>20.169524738929287</v>
      </c>
    </row>
    <row r="1636" spans="1:2">
      <c r="A1636">
        <v>19.087515447649931</v>
      </c>
      <c r="B1636">
        <v>20.172312361367918</v>
      </c>
    </row>
    <row r="1637" spans="1:2">
      <c r="A1637">
        <v>18.560418442555385</v>
      </c>
      <c r="B1637">
        <v>20.175090907584508</v>
      </c>
    </row>
    <row r="1638" spans="1:2">
      <c r="A1638">
        <v>18.993083988463496</v>
      </c>
      <c r="B1638">
        <v>20.175710374289153</v>
      </c>
    </row>
    <row r="1639" spans="1:2">
      <c r="A1639">
        <v>19.148896553721322</v>
      </c>
      <c r="B1639">
        <v>20.17879340319325</v>
      </c>
    </row>
    <row r="1640" spans="1:2">
      <c r="A1640">
        <v>18.115621858735743</v>
      </c>
      <c r="B1640">
        <v>20.179535922695145</v>
      </c>
    </row>
    <row r="1641" spans="1:2">
      <c r="A1641">
        <v>18.532910271835682</v>
      </c>
      <c r="B1641">
        <v>20.182495124373158</v>
      </c>
    </row>
    <row r="1642" spans="1:2">
      <c r="A1642">
        <v>18.551059558671163</v>
      </c>
      <c r="B1642">
        <v>20.183977017492769</v>
      </c>
    </row>
    <row r="1643" spans="1:2">
      <c r="A1643">
        <v>19.110575957594985</v>
      </c>
      <c r="B1643">
        <v>20.197547273518975</v>
      </c>
    </row>
    <row r="1644" spans="1:2">
      <c r="A1644">
        <v>18.215584640802348</v>
      </c>
      <c r="B1644">
        <v>20.199333379342548</v>
      </c>
    </row>
    <row r="1645" spans="1:2">
      <c r="A1645">
        <v>18.532641583470426</v>
      </c>
      <c r="B1645">
        <v>20.200855557762782</v>
      </c>
    </row>
    <row r="1646" spans="1:2">
      <c r="A1646">
        <v>17.318269598757208</v>
      </c>
      <c r="B1646">
        <v>20.205845359860547</v>
      </c>
    </row>
    <row r="1647" spans="1:2">
      <c r="A1647">
        <v>19.035752495476576</v>
      </c>
      <c r="B1647">
        <v>20.207535241785376</v>
      </c>
    </row>
    <row r="1648" spans="1:2">
      <c r="A1648">
        <v>15.462960761395928</v>
      </c>
      <c r="B1648">
        <v>20.221398576949358</v>
      </c>
    </row>
    <row r="1649" spans="1:2">
      <c r="A1649">
        <v>18.445890715372503</v>
      </c>
      <c r="B1649">
        <v>20.23243902547943</v>
      </c>
    </row>
    <row r="1650" spans="1:2">
      <c r="A1650">
        <v>19.536031188170092</v>
      </c>
      <c r="B1650">
        <v>20.240099158437992</v>
      </c>
    </row>
    <row r="1651" spans="1:2">
      <c r="A1651">
        <v>18.617534757870253</v>
      </c>
      <c r="B1651">
        <v>20.240196550533739</v>
      </c>
    </row>
    <row r="1652" spans="1:2">
      <c r="A1652">
        <v>18.752496175898795</v>
      </c>
      <c r="B1652">
        <v>20.243945753601182</v>
      </c>
    </row>
    <row r="1653" spans="1:2">
      <c r="A1653">
        <v>18.135443068193922</v>
      </c>
      <c r="B1653">
        <v>20.251698577868464</v>
      </c>
    </row>
    <row r="1654" spans="1:2">
      <c r="A1654">
        <v>19.44219698677162</v>
      </c>
      <c r="B1654">
        <v>20.255827717165168</v>
      </c>
    </row>
    <row r="1655" spans="1:2">
      <c r="A1655">
        <v>19.127617381431698</v>
      </c>
      <c r="B1655">
        <v>20.256104947285003</v>
      </c>
    </row>
    <row r="1656" spans="1:2">
      <c r="A1656">
        <v>19.120305271135287</v>
      </c>
      <c r="B1656">
        <v>20.26179013970129</v>
      </c>
    </row>
    <row r="1657" spans="1:2">
      <c r="A1657">
        <v>18.951308995014536</v>
      </c>
      <c r="B1657">
        <v>20.263885246888311</v>
      </c>
    </row>
    <row r="1658" spans="1:2">
      <c r="A1658">
        <v>19.200681043979881</v>
      </c>
      <c r="B1658">
        <v>20.26750846851203</v>
      </c>
    </row>
    <row r="1659" spans="1:2">
      <c r="A1659">
        <v>19.332637907468417</v>
      </c>
      <c r="B1659">
        <v>20.2775449583579</v>
      </c>
    </row>
    <row r="1660" spans="1:2">
      <c r="A1660">
        <v>18.325270911182848</v>
      </c>
      <c r="B1660">
        <v>20.282718486628632</v>
      </c>
    </row>
    <row r="1661" spans="1:2">
      <c r="A1661">
        <v>18.00201333777273</v>
      </c>
      <c r="B1661">
        <v>20.288088474788577</v>
      </c>
    </row>
    <row r="1662" spans="1:2">
      <c r="A1662">
        <v>18.678892923510048</v>
      </c>
      <c r="B1662">
        <v>20.29604704642124</v>
      </c>
    </row>
    <row r="1663" spans="1:2">
      <c r="A1663">
        <v>17.178871172378081</v>
      </c>
      <c r="B1663">
        <v>20.297954303962968</v>
      </c>
    </row>
    <row r="1664" spans="1:2">
      <c r="A1664">
        <v>18.023828240657569</v>
      </c>
      <c r="B1664">
        <v>20.298124021423828</v>
      </c>
    </row>
    <row r="1665" spans="1:2">
      <c r="A1665">
        <v>17.172601494699322</v>
      </c>
      <c r="B1665">
        <v>20.302177627263418</v>
      </c>
    </row>
    <row r="1666" spans="1:2">
      <c r="A1666">
        <v>19.324728264651174</v>
      </c>
      <c r="B1666">
        <v>20.302867955381917</v>
      </c>
    </row>
    <row r="1667" spans="1:2">
      <c r="A1667">
        <v>18.942633364444475</v>
      </c>
      <c r="B1667">
        <v>20.304310618586708</v>
      </c>
    </row>
    <row r="1668" spans="1:2">
      <c r="A1668">
        <v>18.660780506734685</v>
      </c>
      <c r="B1668">
        <v>20.313766889336339</v>
      </c>
    </row>
    <row r="1669" spans="1:2">
      <c r="A1669">
        <v>18.309497587351682</v>
      </c>
      <c r="B1669">
        <v>20.313783672761343</v>
      </c>
    </row>
    <row r="1670" spans="1:2">
      <c r="A1670">
        <v>19.017313791747387</v>
      </c>
      <c r="B1670">
        <v>20.316962481106764</v>
      </c>
    </row>
    <row r="1671" spans="1:2">
      <c r="A1671">
        <v>18.264518251787081</v>
      </c>
      <c r="B1671">
        <v>20.319923219260978</v>
      </c>
    </row>
    <row r="1672" spans="1:2">
      <c r="A1672">
        <v>18.415633789476413</v>
      </c>
      <c r="B1672">
        <v>20.33018167167619</v>
      </c>
    </row>
    <row r="1673" spans="1:2">
      <c r="A1673">
        <v>18.905193892909303</v>
      </c>
      <c r="B1673">
        <v>20.331263736970865</v>
      </c>
    </row>
    <row r="1674" spans="1:2">
      <c r="A1674">
        <v>18.593063019332106</v>
      </c>
      <c r="B1674">
        <v>20.337245951096385</v>
      </c>
    </row>
    <row r="1675" spans="1:2">
      <c r="A1675">
        <v>18.762093044056346</v>
      </c>
      <c r="B1675">
        <v>20.343306415672199</v>
      </c>
    </row>
    <row r="1676" spans="1:2">
      <c r="A1676">
        <v>18.853430938682621</v>
      </c>
      <c r="B1676">
        <v>20.346459878455448</v>
      </c>
    </row>
    <row r="1677" spans="1:2">
      <c r="A1677">
        <v>19.231610960168695</v>
      </c>
      <c r="B1677">
        <v>20.349298695315976</v>
      </c>
    </row>
    <row r="1678" spans="1:2">
      <c r="A1678">
        <v>18.861214482878776</v>
      </c>
      <c r="B1678">
        <v>20.350121909284905</v>
      </c>
    </row>
    <row r="1679" spans="1:2">
      <c r="A1679">
        <v>18.585272952221612</v>
      </c>
      <c r="B1679">
        <v>20.35115303730749</v>
      </c>
    </row>
    <row r="1680" spans="1:2">
      <c r="A1680">
        <v>18.741860146143146</v>
      </c>
      <c r="B1680">
        <v>20.355574613146963</v>
      </c>
    </row>
    <row r="1681" spans="1:2">
      <c r="A1681">
        <v>18.346965310130006</v>
      </c>
      <c r="B1681">
        <v>20.356799272602199</v>
      </c>
    </row>
    <row r="1682" spans="1:2">
      <c r="A1682">
        <v>18.212069645655536</v>
      </c>
      <c r="B1682">
        <v>20.35874727928109</v>
      </c>
    </row>
    <row r="1683" spans="1:2">
      <c r="A1683">
        <v>16.178138833183276</v>
      </c>
      <c r="B1683">
        <v>20.361714492670231</v>
      </c>
    </row>
    <row r="1684" spans="1:2">
      <c r="A1684">
        <v>18.942633364444475</v>
      </c>
      <c r="B1684">
        <v>20.372226166415086</v>
      </c>
    </row>
    <row r="1685" spans="1:2">
      <c r="A1685">
        <v>18.515990923756689</v>
      </c>
      <c r="B1685">
        <v>20.378963741225878</v>
      </c>
    </row>
    <row r="1686" spans="1:2">
      <c r="A1686">
        <v>17.330681060097621</v>
      </c>
      <c r="B1686">
        <v>20.379321991845913</v>
      </c>
    </row>
    <row r="1687" spans="1:2">
      <c r="A1687">
        <v>17.512146676226756</v>
      </c>
      <c r="B1687">
        <v>20.382964038504809</v>
      </c>
    </row>
    <row r="1688" spans="1:2">
      <c r="A1688">
        <v>18.650693313450994</v>
      </c>
      <c r="B1688">
        <v>20.387954111471569</v>
      </c>
    </row>
    <row r="1689" spans="1:2">
      <c r="A1689">
        <v>18.827312930759167</v>
      </c>
      <c r="B1689">
        <v>20.394078330927549</v>
      </c>
    </row>
    <row r="1690" spans="1:2">
      <c r="A1690">
        <v>18.874811392591742</v>
      </c>
      <c r="B1690">
        <v>20.400268924942779</v>
      </c>
    </row>
    <row r="1691" spans="1:2">
      <c r="A1691">
        <v>15.22026007031465</v>
      </c>
      <c r="B1691">
        <v>20.414217372195036</v>
      </c>
    </row>
    <row r="1692" spans="1:2">
      <c r="A1692">
        <v>18.698695551109143</v>
      </c>
      <c r="B1692">
        <v>20.415757756285117</v>
      </c>
    </row>
    <row r="1693" spans="1:2">
      <c r="A1693">
        <v>18.688373203727291</v>
      </c>
      <c r="B1693">
        <v>20.417410679093578</v>
      </c>
    </row>
    <row r="1694" spans="1:2">
      <c r="A1694">
        <v>18.834922458064472</v>
      </c>
      <c r="B1694">
        <v>20.417494376285894</v>
      </c>
    </row>
    <row r="1695" spans="1:2">
      <c r="A1695">
        <v>17.954835369170617</v>
      </c>
      <c r="B1695">
        <v>20.431014376725127</v>
      </c>
    </row>
    <row r="1696" spans="1:2">
      <c r="A1696">
        <v>18.101023057119921</v>
      </c>
      <c r="B1696">
        <v>20.432010776970188</v>
      </c>
    </row>
    <row r="1697" spans="1:2">
      <c r="A1697">
        <v>18.277788255527312</v>
      </c>
      <c r="B1697">
        <v>20.440190215821257</v>
      </c>
    </row>
    <row r="1698" spans="1:2">
      <c r="A1698">
        <v>17.276751090460589</v>
      </c>
      <c r="B1698">
        <v>20.445877970209459</v>
      </c>
    </row>
    <row r="1699" spans="1:2">
      <c r="A1699">
        <v>18.806776756375939</v>
      </c>
      <c r="B1699">
        <v>20.446002800010056</v>
      </c>
    </row>
    <row r="1700" spans="1:2">
      <c r="A1700">
        <v>19.223670558453986</v>
      </c>
      <c r="B1700">
        <v>20.460581622200287</v>
      </c>
    </row>
    <row r="1701" spans="1:2">
      <c r="A1701">
        <v>17.032851445418537</v>
      </c>
      <c r="B1701">
        <v>20.463713645991394</v>
      </c>
    </row>
    <row r="1702" spans="1:2">
      <c r="A1702">
        <v>17.348227514067844</v>
      </c>
      <c r="B1702">
        <v>20.4648970194398</v>
      </c>
    </row>
    <row r="1703" spans="1:2">
      <c r="A1703">
        <v>18.00191166416873</v>
      </c>
      <c r="B1703">
        <v>20.466005426727857</v>
      </c>
    </row>
    <row r="1704" spans="1:2">
      <c r="A1704">
        <v>18.546905778781927</v>
      </c>
      <c r="B1704">
        <v>20.474176744767412</v>
      </c>
    </row>
    <row r="1705" spans="1:2">
      <c r="A1705">
        <v>18.890684373198102</v>
      </c>
      <c r="B1705">
        <v>20.485171225976167</v>
      </c>
    </row>
    <row r="1706" spans="1:2">
      <c r="A1706">
        <v>19.114220467457248</v>
      </c>
      <c r="B1706">
        <v>20.490825177395177</v>
      </c>
    </row>
    <row r="1707" spans="1:2">
      <c r="A1707">
        <v>19.06255057210295</v>
      </c>
      <c r="B1707">
        <v>20.492920084434274</v>
      </c>
    </row>
    <row r="1708" spans="1:2">
      <c r="A1708">
        <v>18.949277910228187</v>
      </c>
      <c r="B1708">
        <v>20.494827109650281</v>
      </c>
    </row>
    <row r="1709" spans="1:2">
      <c r="A1709">
        <v>18.879755305413163</v>
      </c>
      <c r="B1709">
        <v>20.504994283154858</v>
      </c>
    </row>
    <row r="1710" spans="1:2">
      <c r="A1710">
        <v>18.311510313109348</v>
      </c>
      <c r="B1710">
        <v>20.506208421228909</v>
      </c>
    </row>
    <row r="1711" spans="1:2">
      <c r="A1711">
        <v>18.98746082976578</v>
      </c>
      <c r="B1711">
        <v>20.509880320770012</v>
      </c>
    </row>
    <row r="1712" spans="1:2">
      <c r="A1712">
        <v>17.712240721709058</v>
      </c>
      <c r="B1712">
        <v>20.516328115189889</v>
      </c>
    </row>
    <row r="1713" spans="1:2">
      <c r="A1713">
        <v>17.532395642753603</v>
      </c>
      <c r="B1713">
        <v>20.538273294644419</v>
      </c>
    </row>
    <row r="1714" spans="1:2">
      <c r="A1714">
        <v>17.65474183537842</v>
      </c>
      <c r="B1714">
        <v>20.545213220845195</v>
      </c>
    </row>
    <row r="1715" spans="1:2">
      <c r="A1715">
        <v>17.177323036994792</v>
      </c>
      <c r="B1715">
        <v>20.545347928245832</v>
      </c>
    </row>
    <row r="1716" spans="1:2">
      <c r="A1716">
        <v>18.744167410395587</v>
      </c>
      <c r="B1716">
        <v>20.554668453373512</v>
      </c>
    </row>
    <row r="1717" spans="1:2">
      <c r="A1717">
        <v>17.101844300880913</v>
      </c>
      <c r="B1717">
        <v>20.5606493144513</v>
      </c>
    </row>
    <row r="1718" spans="1:2">
      <c r="A1718">
        <v>18.819091763711718</v>
      </c>
      <c r="B1718">
        <v>20.561380250374068</v>
      </c>
    </row>
    <row r="1719" spans="1:2">
      <c r="A1719">
        <v>19.114914424057854</v>
      </c>
      <c r="B1719">
        <v>20.562225245932325</v>
      </c>
    </row>
    <row r="1720" spans="1:2">
      <c r="A1720">
        <v>18.687737297775744</v>
      </c>
      <c r="B1720">
        <v>20.564298287942762</v>
      </c>
    </row>
    <row r="1721" spans="1:2">
      <c r="A1721">
        <v>19.196081965385357</v>
      </c>
      <c r="B1721">
        <v>20.56778100653592</v>
      </c>
    </row>
    <row r="1722" spans="1:2">
      <c r="A1722">
        <v>18.683045008419857</v>
      </c>
      <c r="B1722">
        <v>20.569051458423768</v>
      </c>
    </row>
    <row r="1723" spans="1:2">
      <c r="A1723">
        <v>18.957665438192105</v>
      </c>
      <c r="B1723">
        <v>20.600182452727463</v>
      </c>
    </row>
    <row r="1724" spans="1:2">
      <c r="A1724">
        <v>18.788613876986094</v>
      </c>
      <c r="B1724">
        <v>20.603856070004856</v>
      </c>
    </row>
    <row r="1725" spans="1:2">
      <c r="A1725">
        <v>18.956689172340102</v>
      </c>
      <c r="B1725">
        <v>20.60604997241807</v>
      </c>
    </row>
    <row r="1726" spans="1:2">
      <c r="A1726">
        <v>18.317764616120691</v>
      </c>
      <c r="B1726">
        <v>20.608133324921766</v>
      </c>
    </row>
    <row r="1727" spans="1:2">
      <c r="A1727">
        <v>19.184966320048915</v>
      </c>
      <c r="B1727">
        <v>20.610490686250852</v>
      </c>
    </row>
    <row r="1728" spans="1:2">
      <c r="A1728">
        <v>19.007171886694596</v>
      </c>
      <c r="B1728">
        <v>20.625731739268893</v>
      </c>
    </row>
    <row r="1729" spans="1:2">
      <c r="A1729">
        <v>19.244872129774084</v>
      </c>
      <c r="B1729">
        <v>20.627014669351912</v>
      </c>
    </row>
    <row r="1730" spans="1:2">
      <c r="A1730">
        <v>15.224502127545072</v>
      </c>
      <c r="B1730">
        <v>20.64060258731682</v>
      </c>
    </row>
    <row r="1731" spans="1:2">
      <c r="A1731">
        <v>17.484836558235749</v>
      </c>
      <c r="B1731">
        <v>20.642996844005626</v>
      </c>
    </row>
    <row r="1732" spans="1:2">
      <c r="A1732">
        <v>18.895628648847811</v>
      </c>
      <c r="B1732">
        <v>20.656166830963521</v>
      </c>
    </row>
    <row r="1733" spans="1:2">
      <c r="A1733">
        <v>19.33697147582652</v>
      </c>
      <c r="B1733">
        <v>20.658617993566715</v>
      </c>
    </row>
    <row r="1734" spans="1:2">
      <c r="A1734">
        <v>17.839763091275739</v>
      </c>
      <c r="B1734">
        <v>20.662341100350041</v>
      </c>
    </row>
    <row r="1735" spans="1:2">
      <c r="A1735">
        <v>18.397574273772776</v>
      </c>
      <c r="B1735">
        <v>20.685574288504593</v>
      </c>
    </row>
    <row r="1736" spans="1:2">
      <c r="A1736">
        <v>19.323434563873839</v>
      </c>
      <c r="B1736">
        <v>20.689149874355319</v>
      </c>
    </row>
    <row r="1737" spans="1:2">
      <c r="A1737">
        <v>18.146243898250606</v>
      </c>
      <c r="B1737">
        <v>20.693596013692261</v>
      </c>
    </row>
    <row r="1738" spans="1:2">
      <c r="A1738">
        <v>18.892651649340817</v>
      </c>
      <c r="B1738">
        <v>20.705581022380901</v>
      </c>
    </row>
    <row r="1739" spans="1:2">
      <c r="A1739">
        <v>17.751986615583174</v>
      </c>
      <c r="B1739">
        <v>20.722211254069311</v>
      </c>
    </row>
    <row r="1740" spans="1:2">
      <c r="A1740">
        <v>18.826145852060531</v>
      </c>
      <c r="B1740">
        <v>20.727805630472087</v>
      </c>
    </row>
    <row r="1741" spans="1:2">
      <c r="A1741">
        <v>18.736941599749056</v>
      </c>
      <c r="B1741">
        <v>20.736067334012976</v>
      </c>
    </row>
    <row r="1742" spans="1:2">
      <c r="A1742">
        <v>19.419225517620603</v>
      </c>
      <c r="B1742">
        <v>20.737686856391726</v>
      </c>
    </row>
    <row r="1743" spans="1:2">
      <c r="A1743">
        <v>18.709829090898104</v>
      </c>
      <c r="B1743">
        <v>20.744691288906917</v>
      </c>
    </row>
    <row r="1744" spans="1:2">
      <c r="A1744">
        <v>19.351503930322259</v>
      </c>
      <c r="B1744">
        <v>20.752394811873973</v>
      </c>
    </row>
    <row r="1745" spans="1:2">
      <c r="A1745">
        <v>18.942633364444475</v>
      </c>
      <c r="B1745">
        <v>20.781004900010299</v>
      </c>
    </row>
    <row r="1746" spans="1:2">
      <c r="A1746">
        <v>19.008633567271634</v>
      </c>
      <c r="B1746">
        <v>20.7853711483537</v>
      </c>
    </row>
    <row r="1747" spans="1:2">
      <c r="A1747">
        <v>18.274979113503463</v>
      </c>
      <c r="B1747">
        <v>20.788856762237415</v>
      </c>
    </row>
    <row r="1748" spans="1:2">
      <c r="A1748">
        <v>19.00264476232363</v>
      </c>
      <c r="B1748">
        <v>20.790966194830752</v>
      </c>
    </row>
    <row r="1749" spans="1:2">
      <c r="A1749">
        <v>19.095607073448242</v>
      </c>
      <c r="B1749">
        <v>20.792722808588891</v>
      </c>
    </row>
    <row r="1750" spans="1:2">
      <c r="A1750">
        <v>18.892150647692056</v>
      </c>
      <c r="B1750">
        <v>20.793810427361258</v>
      </c>
    </row>
    <row r="1751" spans="1:2">
      <c r="A1751">
        <v>19.635780547971223</v>
      </c>
      <c r="B1751">
        <v>20.799968831828505</v>
      </c>
    </row>
    <row r="1752" spans="1:2">
      <c r="A1752">
        <v>19.37204010793215</v>
      </c>
      <c r="B1752">
        <v>20.801071946837261</v>
      </c>
    </row>
    <row r="1753" spans="1:2">
      <c r="A1753">
        <v>19.114914424057854</v>
      </c>
      <c r="B1753">
        <v>20.805201062216732</v>
      </c>
    </row>
    <row r="1754" spans="1:2">
      <c r="A1754">
        <v>19.179832720143839</v>
      </c>
      <c r="B1754">
        <v>20.813369031172698</v>
      </c>
    </row>
    <row r="1755" spans="1:2">
      <c r="A1755">
        <v>19.446814113352094</v>
      </c>
      <c r="B1755">
        <v>20.814151689286703</v>
      </c>
    </row>
    <row r="1756" spans="1:2">
      <c r="A1756">
        <v>19.128360379993623</v>
      </c>
      <c r="B1756">
        <v>20.840981112084879</v>
      </c>
    </row>
    <row r="1757" spans="1:2">
      <c r="A1757">
        <v>19.179832720143839</v>
      </c>
      <c r="B1757">
        <v>20.851079924510362</v>
      </c>
    </row>
    <row r="1758" spans="1:2">
      <c r="A1758">
        <v>18.67932982335072</v>
      </c>
      <c r="B1758">
        <v>20.852921361965798</v>
      </c>
    </row>
    <row r="1759" spans="1:2">
      <c r="A1759">
        <v>18.50541573945053</v>
      </c>
      <c r="B1759">
        <v>20.855757677799176</v>
      </c>
    </row>
    <row r="1760" spans="1:2">
      <c r="A1760">
        <v>18.594736348364265</v>
      </c>
      <c r="B1760">
        <v>20.860994598156662</v>
      </c>
    </row>
    <row r="1761" spans="1:2">
      <c r="A1761">
        <v>18.27361243647908</v>
      </c>
      <c r="B1761">
        <v>20.867809159846789</v>
      </c>
    </row>
    <row r="1762" spans="1:2">
      <c r="A1762">
        <v>19.123578745365673</v>
      </c>
      <c r="B1762">
        <v>20.87504499551018</v>
      </c>
    </row>
    <row r="1763" spans="1:2">
      <c r="A1763">
        <v>18.781338210111535</v>
      </c>
      <c r="B1763">
        <v>20.878080703010291</v>
      </c>
    </row>
    <row r="1764" spans="1:2">
      <c r="A1764">
        <v>18.61745441404727</v>
      </c>
      <c r="B1764">
        <v>20.906166039625873</v>
      </c>
    </row>
    <row r="1765" spans="1:2">
      <c r="A1765">
        <v>19.113827924512311</v>
      </c>
      <c r="B1765">
        <v>20.916108743049612</v>
      </c>
    </row>
    <row r="1766" spans="1:2">
      <c r="A1766">
        <v>18.528524494827906</v>
      </c>
      <c r="B1766">
        <v>20.917166031021068</v>
      </c>
    </row>
    <row r="1767" spans="1:2">
      <c r="A1767">
        <v>19.376400544195423</v>
      </c>
      <c r="B1767">
        <v>20.926905115348344</v>
      </c>
    </row>
    <row r="1768" spans="1:2">
      <c r="A1768">
        <v>18.918304069646886</v>
      </c>
      <c r="B1768">
        <v>20.972176868047391</v>
      </c>
    </row>
    <row r="1769" spans="1:2">
      <c r="A1769">
        <v>18.157534211593116</v>
      </c>
      <c r="B1769">
        <v>20.983959868890267</v>
      </c>
    </row>
    <row r="1770" spans="1:2">
      <c r="A1770">
        <v>18.146625943683006</v>
      </c>
      <c r="B1770">
        <v>21.015747875109035</v>
      </c>
    </row>
    <row r="1771" spans="1:2">
      <c r="A1771">
        <v>18.678892923510048</v>
      </c>
      <c r="B1771">
        <v>21.042092264423211</v>
      </c>
    </row>
    <row r="1772" spans="1:2">
      <c r="A1772">
        <v>16.880033362535766</v>
      </c>
      <c r="B1772">
        <v>21.048025273613561</v>
      </c>
    </row>
    <row r="1773" spans="1:2">
      <c r="A1773">
        <v>18.895815766302302</v>
      </c>
      <c r="B1773">
        <v>21.065658897274695</v>
      </c>
    </row>
    <row r="1774" spans="1:2">
      <c r="A1774">
        <v>18.594736348364265</v>
      </c>
      <c r="B1774">
        <v>21.091460016501962</v>
      </c>
    </row>
    <row r="1775" spans="1:2">
      <c r="A1775">
        <v>17.479199760060876</v>
      </c>
      <c r="B1775">
        <v>21.126140528153233</v>
      </c>
    </row>
    <row r="1776" spans="1:2">
      <c r="A1776">
        <v>18.640884065022878</v>
      </c>
      <c r="B1776">
        <v>21.127135057636728</v>
      </c>
    </row>
    <row r="1777" spans="1:2">
      <c r="A1777">
        <v>17.990492435661032</v>
      </c>
      <c r="B1777">
        <v>21.135716027796153</v>
      </c>
    </row>
    <row r="1778" spans="1:2">
      <c r="A1778">
        <v>18.436405568299865</v>
      </c>
      <c r="B1778">
        <v>21.236033036633415</v>
      </c>
    </row>
    <row r="1779" spans="1:2">
      <c r="A1779">
        <v>17.047867660667613</v>
      </c>
      <c r="B1779">
        <v>21.372271899953091</v>
      </c>
    </row>
    <row r="1780" spans="1:2">
      <c r="A1780">
        <v>17.765545931406059</v>
      </c>
      <c r="B1780">
        <v>21.434860228110796</v>
      </c>
    </row>
    <row r="1781" spans="1:2">
      <c r="A1781">
        <v>17.957481591655004</v>
      </c>
      <c r="B1781">
        <v>21.470854059160242</v>
      </c>
    </row>
    <row r="1782" spans="1:2">
      <c r="A1782">
        <v>19.949853770199777</v>
      </c>
      <c r="B1782">
        <v>21.829379520005094</v>
      </c>
    </row>
    <row r="1783" spans="1:2">
      <c r="A1783">
        <v>17.559697203741038</v>
      </c>
      <c r="B1783">
        <v>21.843785217363358</v>
      </c>
    </row>
    <row r="1784" spans="1:2">
      <c r="A1784">
        <v>19.48624499590759</v>
      </c>
      <c r="B1784">
        <v>21.877606379132924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360A-3D14-F34E-9B87-AE48F0B18871}">
  <sheetPr codeName="Sheet12"/>
  <dimension ref="A1:O38"/>
  <sheetViews>
    <sheetView tabSelected="1" workbookViewId="0">
      <selection activeCell="B20" sqref="B20"/>
    </sheetView>
  </sheetViews>
  <sheetFormatPr baseColWidth="10" defaultColWidth="9.1640625" defaultRowHeight="15"/>
  <cols>
    <col min="1" max="1" width="14.6640625" style="4" bestFit="1" customWidth="1"/>
    <col min="2" max="2" width="10.6640625" style="4" bestFit="1" customWidth="1"/>
    <col min="3" max="3" width="13.1640625" style="4" bestFit="1" customWidth="1"/>
    <col min="4" max="5" width="9.6640625" style="4" bestFit="1" customWidth="1"/>
    <col min="6" max="6" width="12.33203125" style="4" bestFit="1" customWidth="1"/>
    <col min="7" max="7" width="10.1640625" style="4" bestFit="1" customWidth="1"/>
    <col min="8" max="8" width="12.6640625" style="4" bestFit="1" customWidth="1"/>
    <col min="9" max="9" width="12.5" style="4" bestFit="1" customWidth="1"/>
    <col min="10" max="10" width="2.83203125" style="4" customWidth="1"/>
    <col min="11" max="11" width="25.5" style="4" customWidth="1"/>
    <col min="12" max="12" width="12.5" style="4" customWidth="1"/>
    <col min="13" max="14" width="9.1640625" style="4"/>
    <col min="15" max="15" width="22.6640625" style="4" customWidth="1"/>
    <col min="16" max="16384" width="9.1640625" style="4"/>
  </cols>
  <sheetData>
    <row r="1" spans="1:15" ht="15" customHeight="1" thickBot="1">
      <c r="A1" s="2" t="s">
        <v>3697</v>
      </c>
      <c r="B1" s="2"/>
      <c r="C1" s="2"/>
      <c r="D1" s="2"/>
      <c r="E1" s="2"/>
      <c r="F1" s="2"/>
      <c r="G1" s="2"/>
      <c r="H1" s="2"/>
      <c r="I1" s="2"/>
      <c r="J1" s="2"/>
      <c r="K1" s="49" t="s">
        <v>3668</v>
      </c>
      <c r="L1" s="50"/>
      <c r="M1" s="50"/>
      <c r="N1" s="3"/>
    </row>
    <row r="2" spans="1:15" ht="1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5" t="s">
        <v>3669</v>
      </c>
      <c r="L2" s="6">
        <f t="array" ref="L2:M6">LINEST(SLRData3!$B$2:$B$1784, SLRData3!$A$2:$A$1784,TRUE,TRUE)</f>
        <v>0.86678781025044838</v>
      </c>
      <c r="M2" s="7">
        <v>3.2007775910015752</v>
      </c>
      <c r="N2" s="2"/>
    </row>
    <row r="3" spans="1:15" ht="15" customHeight="1">
      <c r="A3" s="8" t="s">
        <v>3670</v>
      </c>
      <c r="B3" s="8"/>
      <c r="C3" s="2"/>
      <c r="D3" s="2"/>
      <c r="E3" s="2"/>
      <c r="F3" s="2"/>
      <c r="G3" s="2"/>
      <c r="H3" s="2"/>
      <c r="I3" s="2"/>
      <c r="J3" s="2"/>
      <c r="K3" s="5" t="s">
        <v>3671</v>
      </c>
      <c r="L3" s="9">
        <v>2.2489600035887337E-2</v>
      </c>
      <c r="M3" s="10">
        <v>0.38864022268810916</v>
      </c>
      <c r="N3" s="2"/>
    </row>
    <row r="4" spans="1:15" ht="15" customHeight="1">
      <c r="A4" s="4" t="s">
        <v>3672</v>
      </c>
      <c r="B4" s="11">
        <f>SQRT(C12/C14)</f>
        <v>0.67436050355156762</v>
      </c>
      <c r="C4" s="2"/>
      <c r="D4" s="2"/>
      <c r="E4" s="2"/>
      <c r="F4" s="12"/>
      <c r="G4" s="2"/>
      <c r="H4" s="2"/>
      <c r="I4" s="2"/>
      <c r="J4" s="2"/>
      <c r="K4" s="13" t="s">
        <v>3673</v>
      </c>
      <c r="L4" s="9">
        <v>0.45476208875032387</v>
      </c>
      <c r="M4" s="10">
        <v>1.3059495847781928</v>
      </c>
      <c r="N4" s="2"/>
      <c r="O4" s="3"/>
    </row>
    <row r="5" spans="1:15" ht="15" customHeight="1">
      <c r="A5" s="4" t="s">
        <v>3674</v>
      </c>
      <c r="B5" s="11">
        <f>L4</f>
        <v>0.45476208875032387</v>
      </c>
      <c r="C5" s="2"/>
      <c r="D5" s="2"/>
      <c r="E5" s="2"/>
      <c r="F5" s="12"/>
      <c r="G5" s="2"/>
      <c r="H5" s="2"/>
      <c r="I5" s="2"/>
      <c r="J5" s="2"/>
      <c r="K5" s="5" t="s">
        <v>3675</v>
      </c>
      <c r="L5" s="9">
        <v>1485.4639843513044</v>
      </c>
      <c r="M5" s="10">
        <v>1781</v>
      </c>
      <c r="N5" s="2"/>
    </row>
    <row r="6" spans="1:15" ht="15" customHeight="1" thickBot="1">
      <c r="A6" s="4" t="s">
        <v>3676</v>
      </c>
      <c r="B6" s="11">
        <f>1-(B14/B13)*(C13/C14)</f>
        <v>0.45445594730661265</v>
      </c>
      <c r="C6" s="2"/>
      <c r="D6" s="2"/>
      <c r="E6" s="2"/>
      <c r="F6" s="2"/>
      <c r="G6" s="2"/>
      <c r="H6" s="2"/>
      <c r="I6" s="2"/>
      <c r="J6" s="2"/>
      <c r="K6" s="13" t="s">
        <v>3677</v>
      </c>
      <c r="L6" s="14">
        <v>2533.4652395183921</v>
      </c>
      <c r="M6" s="15">
        <v>3037.5031903265372</v>
      </c>
      <c r="N6" s="2"/>
    </row>
    <row r="7" spans="1:15" ht="15" customHeight="1">
      <c r="A7" s="4" t="s">
        <v>3678</v>
      </c>
      <c r="B7" s="11">
        <f>M4</f>
        <v>1.3059495847781928</v>
      </c>
      <c r="C7" s="2"/>
      <c r="D7" s="2"/>
      <c r="E7" s="2"/>
      <c r="F7" s="2"/>
      <c r="G7" s="2"/>
      <c r="H7" s="2"/>
      <c r="I7" s="2"/>
      <c r="J7" s="2"/>
    </row>
    <row r="8" spans="1:15" ht="15" customHeight="1" thickBot="1">
      <c r="A8" s="16" t="s">
        <v>3679</v>
      </c>
      <c r="B8" s="16">
        <f>COUNT(SLRData3!$A:$A)</f>
        <v>1783</v>
      </c>
      <c r="C8" s="2"/>
      <c r="D8" s="2"/>
      <c r="E8" s="2"/>
      <c r="F8" s="2"/>
      <c r="G8" s="2"/>
      <c r="H8" s="2"/>
      <c r="I8" s="2"/>
      <c r="J8" s="2"/>
      <c r="K8" s="13" t="s">
        <v>3680</v>
      </c>
      <c r="L8" s="17">
        <v>0.95</v>
      </c>
    </row>
    <row r="9" spans="1:1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5" t="s">
        <v>3681</v>
      </c>
      <c r="L9" s="18">
        <f>_xlfn.T.INV.2T(1-L8,B13)</f>
        <v>1.9612968631584231</v>
      </c>
    </row>
    <row r="10" spans="1:15" ht="15" customHeight="1" thickBot="1">
      <c r="A10" s="2" t="s">
        <v>3682</v>
      </c>
      <c r="B10" s="2"/>
      <c r="C10" s="2"/>
      <c r="D10" s="2"/>
      <c r="E10" s="2"/>
      <c r="F10" s="2"/>
      <c r="G10" s="2"/>
      <c r="H10" s="2"/>
      <c r="I10" s="2"/>
      <c r="J10" s="2"/>
      <c r="K10" s="13" t="s">
        <v>3683</v>
      </c>
      <c r="L10" s="18">
        <f>L9*C17</f>
        <v>0.76223884965537947</v>
      </c>
    </row>
    <row r="11" spans="1:15" ht="15" customHeight="1">
      <c r="A11" s="19"/>
      <c r="B11" s="19" t="s">
        <v>3684</v>
      </c>
      <c r="C11" s="19" t="s">
        <v>3685</v>
      </c>
      <c r="D11" s="19" t="s">
        <v>3686</v>
      </c>
      <c r="E11" s="19" t="s">
        <v>3687</v>
      </c>
      <c r="F11" s="19" t="s">
        <v>3688</v>
      </c>
      <c r="K11" s="13" t="s">
        <v>3689</v>
      </c>
      <c r="L11" s="18">
        <f>L9*C18</f>
        <v>4.4108782004073394E-2</v>
      </c>
    </row>
    <row r="12" spans="1:15" ht="15" customHeight="1">
      <c r="A12" s="4" t="s">
        <v>3690</v>
      </c>
      <c r="B12" s="4">
        <v>1</v>
      </c>
      <c r="C12" s="11">
        <f>L6</f>
        <v>2533.4652395183921</v>
      </c>
      <c r="D12" s="11">
        <f>L6</f>
        <v>2533.4652395183921</v>
      </c>
      <c r="E12" s="11">
        <f>L5</f>
        <v>1485.4639843513044</v>
      </c>
      <c r="F12" s="11">
        <f>_xlfn.F.DIST.RT(E12,B12,B13)</f>
        <v>7.5376659682346284E-237</v>
      </c>
    </row>
    <row r="13" spans="1:15" ht="15" customHeight="1">
      <c r="A13" s="4" t="s">
        <v>3691</v>
      </c>
      <c r="B13" s="4">
        <f>M5</f>
        <v>1781</v>
      </c>
      <c r="C13" s="11">
        <f>M6</f>
        <v>3037.5031903265372</v>
      </c>
      <c r="D13" s="11">
        <f>C13/B13</f>
        <v>1.7055043179823342</v>
      </c>
      <c r="E13" s="11"/>
      <c r="F13" s="11"/>
    </row>
    <row r="14" spans="1:15" ht="15" customHeight="1" thickBot="1">
      <c r="A14" s="16" t="s">
        <v>3692</v>
      </c>
      <c r="B14" s="20">
        <f>B12+B13</f>
        <v>1782</v>
      </c>
      <c r="C14" s="21">
        <f>C12+C13</f>
        <v>5570.9684298449292</v>
      </c>
      <c r="D14" s="16"/>
      <c r="E14" s="16"/>
      <c r="F14" s="16"/>
    </row>
    <row r="15" spans="1:15" ht="15" customHeight="1" thickBo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5" ht="15" customHeight="1">
      <c r="A16" s="22"/>
      <c r="B16" s="22" t="s">
        <v>3693</v>
      </c>
      <c r="C16" s="22" t="s">
        <v>3678</v>
      </c>
      <c r="D16" s="22" t="s">
        <v>3694</v>
      </c>
      <c r="E16" s="22" t="s">
        <v>3695</v>
      </c>
      <c r="F16" s="22" t="str">
        <f>"Lower " &amp; L8*100 &amp; "%"</f>
        <v>Lower 95%</v>
      </c>
      <c r="G16" s="22" t="str">
        <f>"Upper " &amp; L8*100 &amp; "%"</f>
        <v>Upper 95%</v>
      </c>
      <c r="H16" s="22" t="str">
        <f t="shared" ref="H16:I18" si="0">F16</f>
        <v>Lower 95%</v>
      </c>
      <c r="I16" s="22" t="str">
        <f t="shared" si="0"/>
        <v>Upper 95%</v>
      </c>
      <c r="J16" s="23"/>
    </row>
    <row r="17" spans="1:10" ht="15" customHeight="1">
      <c r="A17" s="13" t="s">
        <v>3696</v>
      </c>
      <c r="B17" s="18">
        <f>M2</f>
        <v>3.2007775910015752</v>
      </c>
      <c r="C17" s="18">
        <f>M3</f>
        <v>0.38864022268810916</v>
      </c>
      <c r="D17" s="18">
        <f>B17/C17</f>
        <v>8.2358371680181381</v>
      </c>
      <c r="E17" s="18">
        <f>_xlfn.T.DIST.2T(ABS(D17), B13)</f>
        <v>3.4101860667794917E-16</v>
      </c>
      <c r="F17" s="18">
        <f>B17-L10</f>
        <v>2.4385387413461959</v>
      </c>
      <c r="G17" s="18">
        <f>B17+L10</f>
        <v>3.9630164406569546</v>
      </c>
      <c r="H17" s="18">
        <f t="shared" si="0"/>
        <v>2.4385387413461959</v>
      </c>
      <c r="I17" s="24">
        <f t="shared" si="0"/>
        <v>3.9630164406569546</v>
      </c>
      <c r="J17" s="25"/>
    </row>
    <row r="18" spans="1:10" ht="15" customHeight="1" thickBot="1">
      <c r="A18" s="26" t="str">
        <f>SLRData3!$A$1</f>
        <v>lnbedget</v>
      </c>
      <c r="B18" s="27">
        <f>L2</f>
        <v>0.86678781025044838</v>
      </c>
      <c r="C18" s="27">
        <f>L3</f>
        <v>2.2489600035887337E-2</v>
      </c>
      <c r="D18" s="27">
        <f>B18/C18</f>
        <v>38.54171745461408</v>
      </c>
      <c r="E18" s="27">
        <f>_xlfn.T.DIST.2T(ABS(D18), B13)</f>
        <v>7.5376659682346284E-237</v>
      </c>
      <c r="F18" s="27">
        <f>B18-L11</f>
        <v>0.82267902824637495</v>
      </c>
      <c r="G18" s="27">
        <f>B18+L11</f>
        <v>0.9108965922545218</v>
      </c>
      <c r="H18" s="27">
        <f t="shared" si="0"/>
        <v>0.82267902824637495</v>
      </c>
      <c r="I18" s="28">
        <f t="shared" si="0"/>
        <v>0.9108965922545218</v>
      </c>
      <c r="J18" s="25"/>
    </row>
    <row r="19" spans="1:10">
      <c r="J19" s="2"/>
    </row>
    <row r="20" spans="1:10">
      <c r="J20" s="2"/>
    </row>
    <row r="21" spans="1:10">
      <c r="J21" s="2"/>
    </row>
    <row r="22" spans="1:10">
      <c r="J22" s="2"/>
    </row>
    <row r="23" spans="1:10">
      <c r="F23" s="11"/>
      <c r="G23" s="11"/>
      <c r="J23" s="2"/>
    </row>
    <row r="24" spans="1:10">
      <c r="J24" s="2"/>
    </row>
    <row r="25" spans="1:10">
      <c r="J25" s="2"/>
    </row>
    <row r="26" spans="1:10">
      <c r="J26" s="2"/>
    </row>
    <row r="27" spans="1:10">
      <c r="J27" s="2"/>
    </row>
    <row r="28" spans="1:10">
      <c r="J28" s="2"/>
    </row>
    <row r="29" spans="1:10">
      <c r="J29" s="2"/>
    </row>
    <row r="30" spans="1:10">
      <c r="J30" s="2"/>
    </row>
    <row r="31" spans="1:10">
      <c r="J31" s="2"/>
    </row>
    <row r="32" spans="1:10">
      <c r="J32" s="2"/>
    </row>
    <row r="33" spans="10:10">
      <c r="J33" s="2"/>
    </row>
    <row r="34" spans="10:10">
      <c r="J34" s="2"/>
    </row>
    <row r="35" spans="10:10">
      <c r="J35" s="2"/>
    </row>
    <row r="36" spans="10:10">
      <c r="J36" s="23"/>
    </row>
    <row r="37" spans="10:10">
      <c r="J37" s="25"/>
    </row>
    <row r="38" spans="10:10">
      <c r="J38" s="25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D07A-5E5E-4841-8D9A-F52A9326BA3C}">
  <dimension ref="A1:F1784"/>
  <sheetViews>
    <sheetView workbookViewId="0"/>
  </sheetViews>
  <sheetFormatPr baseColWidth="10" defaultRowHeight="15"/>
  <sheetData>
    <row r="1" spans="1:6">
      <c r="A1" t="s">
        <v>3667</v>
      </c>
      <c r="B1" t="s">
        <v>10</v>
      </c>
      <c r="C1" t="s">
        <v>58</v>
      </c>
      <c r="D1" t="s">
        <v>16</v>
      </c>
      <c r="E1" t="s">
        <v>31</v>
      </c>
      <c r="F1" t="s">
        <v>64</v>
      </c>
    </row>
    <row r="2" spans="1:6">
      <c r="A2">
        <v>899</v>
      </c>
      <c r="B2">
        <v>7165829</v>
      </c>
      <c r="C2">
        <v>1</v>
      </c>
      <c r="D2">
        <v>0</v>
      </c>
      <c r="E2">
        <v>0</v>
      </c>
      <c r="F2">
        <v>0</v>
      </c>
    </row>
    <row r="3" spans="1:6">
      <c r="A3">
        <v>4989</v>
      </c>
      <c r="B3">
        <v>60878</v>
      </c>
      <c r="C3">
        <v>0</v>
      </c>
      <c r="D3">
        <v>0</v>
      </c>
      <c r="E3">
        <v>1</v>
      </c>
      <c r="F3">
        <v>0</v>
      </c>
    </row>
    <row r="4" spans="1:6">
      <c r="A4">
        <v>18642</v>
      </c>
      <c r="B4">
        <v>3107072</v>
      </c>
      <c r="C4">
        <v>0</v>
      </c>
      <c r="D4">
        <v>0</v>
      </c>
      <c r="E4">
        <v>0</v>
      </c>
      <c r="F4">
        <v>0</v>
      </c>
    </row>
    <row r="5" spans="1:6">
      <c r="A5">
        <v>18767</v>
      </c>
      <c r="B5">
        <v>5049561</v>
      </c>
      <c r="C5">
        <v>0</v>
      </c>
      <c r="D5">
        <v>0</v>
      </c>
      <c r="E5">
        <v>0</v>
      </c>
      <c r="F5">
        <v>1</v>
      </c>
    </row>
    <row r="6" spans="1:6">
      <c r="A6">
        <v>22971</v>
      </c>
      <c r="B6">
        <v>3814128</v>
      </c>
      <c r="C6">
        <v>0</v>
      </c>
      <c r="D6">
        <v>0</v>
      </c>
      <c r="E6">
        <v>0</v>
      </c>
      <c r="F6">
        <v>0</v>
      </c>
    </row>
    <row r="7" spans="1:6">
      <c r="A7">
        <v>30312</v>
      </c>
      <c r="B7">
        <v>1429132</v>
      </c>
      <c r="C7">
        <v>1</v>
      </c>
      <c r="D7">
        <v>0</v>
      </c>
      <c r="E7">
        <v>0</v>
      </c>
      <c r="F7">
        <v>0</v>
      </c>
    </row>
    <row r="8" spans="1:6">
      <c r="A8">
        <v>34541</v>
      </c>
      <c r="B8">
        <v>1623384</v>
      </c>
      <c r="C8">
        <v>1</v>
      </c>
      <c r="D8">
        <v>0</v>
      </c>
      <c r="E8">
        <v>0</v>
      </c>
      <c r="F8">
        <v>0</v>
      </c>
    </row>
    <row r="9" spans="1:6">
      <c r="A9">
        <v>38576</v>
      </c>
      <c r="B9">
        <v>15757176</v>
      </c>
      <c r="C9">
        <v>0</v>
      </c>
      <c r="D9">
        <v>1</v>
      </c>
      <c r="E9">
        <v>0</v>
      </c>
      <c r="F9">
        <v>0</v>
      </c>
    </row>
    <row r="10" spans="1:6">
      <c r="A10">
        <v>39742</v>
      </c>
      <c r="B10">
        <v>357910</v>
      </c>
      <c r="C10">
        <v>0</v>
      </c>
      <c r="D10">
        <v>0</v>
      </c>
      <c r="E10">
        <v>0</v>
      </c>
      <c r="F10">
        <v>0</v>
      </c>
    </row>
    <row r="11" spans="1:6">
      <c r="A11">
        <v>48869</v>
      </c>
      <c r="B11">
        <v>14499671</v>
      </c>
      <c r="C11">
        <v>0</v>
      </c>
      <c r="D11">
        <v>0</v>
      </c>
      <c r="E11">
        <v>0</v>
      </c>
      <c r="F11">
        <v>0</v>
      </c>
    </row>
    <row r="12" spans="1:6">
      <c r="A12">
        <v>86973</v>
      </c>
      <c r="B12">
        <v>12331929</v>
      </c>
      <c r="C12">
        <v>0</v>
      </c>
      <c r="D12">
        <v>0</v>
      </c>
      <c r="E12">
        <v>0</v>
      </c>
      <c r="F12">
        <v>0</v>
      </c>
    </row>
    <row r="13" spans="1:6">
      <c r="A13">
        <v>99819</v>
      </c>
      <c r="B13">
        <v>38855</v>
      </c>
      <c r="C13">
        <v>0</v>
      </c>
      <c r="D13">
        <v>0</v>
      </c>
      <c r="E13">
        <v>0</v>
      </c>
      <c r="F13">
        <v>0</v>
      </c>
    </row>
    <row r="14" spans="1:6">
      <c r="A14">
        <v>109320</v>
      </c>
      <c r="B14">
        <v>10857316</v>
      </c>
      <c r="C14">
        <v>0</v>
      </c>
      <c r="D14">
        <v>0</v>
      </c>
      <c r="E14">
        <v>0</v>
      </c>
      <c r="F14">
        <v>0</v>
      </c>
    </row>
    <row r="15" spans="1:6">
      <c r="A15">
        <v>116798</v>
      </c>
      <c r="B15">
        <v>8545855</v>
      </c>
      <c r="C15">
        <v>0</v>
      </c>
      <c r="D15">
        <v>1</v>
      </c>
      <c r="E15">
        <v>0</v>
      </c>
      <c r="F15">
        <v>0</v>
      </c>
    </row>
    <row r="16" spans="1:6">
      <c r="A16">
        <v>119364</v>
      </c>
      <c r="B16">
        <v>4316175</v>
      </c>
      <c r="C16">
        <v>0</v>
      </c>
      <c r="D16">
        <v>0</v>
      </c>
      <c r="E16">
        <v>0</v>
      </c>
      <c r="F16">
        <v>0</v>
      </c>
    </row>
    <row r="17" spans="1:6">
      <c r="A17">
        <v>198418</v>
      </c>
      <c r="B17">
        <v>15716647</v>
      </c>
      <c r="C17">
        <v>0</v>
      </c>
      <c r="D17">
        <v>1</v>
      </c>
      <c r="E17">
        <v>0</v>
      </c>
      <c r="F17">
        <v>0</v>
      </c>
    </row>
    <row r="18" spans="1:6">
      <c r="A18">
        <v>238643</v>
      </c>
      <c r="B18">
        <v>11656613</v>
      </c>
      <c r="C18">
        <v>0</v>
      </c>
      <c r="D18">
        <v>0</v>
      </c>
      <c r="E18">
        <v>0</v>
      </c>
      <c r="F18">
        <v>0</v>
      </c>
    </row>
    <row r="19" spans="1:6">
      <c r="A19">
        <v>288927</v>
      </c>
      <c r="B19">
        <v>15151588</v>
      </c>
      <c r="C19">
        <v>0</v>
      </c>
      <c r="D19">
        <v>0</v>
      </c>
      <c r="E19">
        <v>0</v>
      </c>
      <c r="F19">
        <v>0</v>
      </c>
    </row>
    <row r="20" spans="1:6">
      <c r="A20">
        <v>290250</v>
      </c>
      <c r="B20">
        <v>949565</v>
      </c>
      <c r="C20">
        <v>0</v>
      </c>
      <c r="D20">
        <v>0</v>
      </c>
      <c r="E20">
        <v>0</v>
      </c>
      <c r="F20">
        <v>0</v>
      </c>
    </row>
    <row r="21" spans="1:6">
      <c r="A21">
        <v>296908</v>
      </c>
      <c r="B21">
        <v>21364637</v>
      </c>
      <c r="C21">
        <v>0</v>
      </c>
      <c r="D21">
        <v>0</v>
      </c>
      <c r="E21">
        <v>0</v>
      </c>
      <c r="F21">
        <v>0</v>
      </c>
    </row>
    <row r="22" spans="1:6">
      <c r="A22">
        <v>298423</v>
      </c>
      <c r="B22">
        <v>13158460</v>
      </c>
      <c r="C22">
        <v>0</v>
      </c>
      <c r="D22">
        <v>0</v>
      </c>
      <c r="E22">
        <v>0</v>
      </c>
      <c r="F22">
        <v>0</v>
      </c>
    </row>
    <row r="23" spans="1:6">
      <c r="A23">
        <v>305576</v>
      </c>
      <c r="B23">
        <v>4885792</v>
      </c>
      <c r="C23">
        <v>0</v>
      </c>
      <c r="D23">
        <v>0</v>
      </c>
      <c r="E23">
        <v>0</v>
      </c>
      <c r="F23">
        <v>0</v>
      </c>
    </row>
    <row r="24" spans="1:6">
      <c r="A24">
        <v>329860</v>
      </c>
      <c r="B24">
        <v>9066255</v>
      </c>
      <c r="C24">
        <v>1</v>
      </c>
      <c r="D24">
        <v>0</v>
      </c>
      <c r="E24">
        <v>0</v>
      </c>
      <c r="F24">
        <v>0</v>
      </c>
    </row>
    <row r="25" spans="1:6">
      <c r="A25">
        <v>334204</v>
      </c>
      <c r="B25">
        <v>10682318</v>
      </c>
      <c r="C25">
        <v>0</v>
      </c>
      <c r="D25">
        <v>0</v>
      </c>
      <c r="E25">
        <v>0</v>
      </c>
      <c r="F25">
        <v>0</v>
      </c>
    </row>
    <row r="26" spans="1:6">
      <c r="A26">
        <v>366974</v>
      </c>
      <c r="B26">
        <v>17371706</v>
      </c>
      <c r="C26">
        <v>0</v>
      </c>
      <c r="D26">
        <v>1</v>
      </c>
      <c r="E26">
        <v>0</v>
      </c>
      <c r="F26">
        <v>0</v>
      </c>
    </row>
    <row r="27" spans="1:6">
      <c r="A27">
        <v>396614</v>
      </c>
      <c r="B27">
        <v>7249836</v>
      </c>
      <c r="C27">
        <v>0</v>
      </c>
      <c r="D27">
        <v>1</v>
      </c>
      <c r="E27">
        <v>0</v>
      </c>
      <c r="F27">
        <v>0</v>
      </c>
    </row>
    <row r="28" spans="1:6">
      <c r="A28">
        <v>421411</v>
      </c>
      <c r="B28">
        <v>19648538</v>
      </c>
      <c r="C28">
        <v>0</v>
      </c>
      <c r="D28">
        <v>0</v>
      </c>
      <c r="E28">
        <v>0</v>
      </c>
      <c r="F28">
        <v>0</v>
      </c>
    </row>
    <row r="29" spans="1:6">
      <c r="A29">
        <v>438856</v>
      </c>
      <c r="B29">
        <v>4455495</v>
      </c>
      <c r="C29">
        <v>0</v>
      </c>
      <c r="D29">
        <v>0</v>
      </c>
      <c r="E29">
        <v>0</v>
      </c>
      <c r="F29">
        <v>0</v>
      </c>
    </row>
    <row r="30" spans="1:6">
      <c r="A30">
        <v>453089</v>
      </c>
      <c r="B30">
        <v>53412</v>
      </c>
      <c r="C30">
        <v>0</v>
      </c>
      <c r="D30">
        <v>0</v>
      </c>
      <c r="E30">
        <v>0</v>
      </c>
      <c r="F30">
        <v>0</v>
      </c>
    </row>
    <row r="31" spans="1:6">
      <c r="A31">
        <v>456495</v>
      </c>
      <c r="B31">
        <v>56177</v>
      </c>
      <c r="C31">
        <v>0</v>
      </c>
      <c r="D31">
        <v>0</v>
      </c>
      <c r="E31">
        <v>1</v>
      </c>
      <c r="F31">
        <v>0</v>
      </c>
    </row>
    <row r="32" spans="1:6">
      <c r="A32">
        <v>458345</v>
      </c>
      <c r="B32">
        <v>4142763</v>
      </c>
      <c r="C32">
        <v>0</v>
      </c>
      <c r="D32">
        <v>0</v>
      </c>
      <c r="E32">
        <v>0</v>
      </c>
      <c r="F32">
        <v>0</v>
      </c>
    </row>
    <row r="33" spans="1:6">
      <c r="A33">
        <v>470329</v>
      </c>
      <c r="B33">
        <v>932122</v>
      </c>
      <c r="C33">
        <v>0</v>
      </c>
      <c r="D33">
        <v>0</v>
      </c>
      <c r="E33">
        <v>0</v>
      </c>
      <c r="F33">
        <v>0</v>
      </c>
    </row>
    <row r="34" spans="1:6">
      <c r="A34">
        <v>478703</v>
      </c>
      <c r="B34">
        <v>828553</v>
      </c>
      <c r="C34">
        <v>0</v>
      </c>
      <c r="D34">
        <v>0</v>
      </c>
      <c r="E34">
        <v>0</v>
      </c>
      <c r="F34">
        <v>1</v>
      </c>
    </row>
    <row r="35" spans="1:6">
      <c r="A35">
        <v>485204</v>
      </c>
      <c r="B35">
        <v>9246371</v>
      </c>
      <c r="C35">
        <v>0</v>
      </c>
      <c r="D35">
        <v>0</v>
      </c>
      <c r="E35">
        <v>1</v>
      </c>
      <c r="F35">
        <v>0</v>
      </c>
    </row>
    <row r="36" spans="1:6">
      <c r="A36">
        <v>489308</v>
      </c>
      <c r="B36">
        <v>10575495</v>
      </c>
      <c r="C36">
        <v>0</v>
      </c>
      <c r="D36">
        <v>0</v>
      </c>
      <c r="E36">
        <v>1</v>
      </c>
      <c r="F36">
        <v>0</v>
      </c>
    </row>
    <row r="37" spans="1:6">
      <c r="A37">
        <v>514844</v>
      </c>
      <c r="B37">
        <v>8988348</v>
      </c>
      <c r="C37">
        <v>0</v>
      </c>
      <c r="D37">
        <v>0</v>
      </c>
      <c r="E37">
        <v>0</v>
      </c>
      <c r="F37">
        <v>0</v>
      </c>
    </row>
    <row r="38" spans="1:6">
      <c r="A38">
        <v>531824</v>
      </c>
      <c r="B38">
        <v>1155796</v>
      </c>
      <c r="C38">
        <v>0</v>
      </c>
      <c r="D38">
        <v>1</v>
      </c>
      <c r="E38">
        <v>0</v>
      </c>
      <c r="F38">
        <v>0</v>
      </c>
    </row>
    <row r="39" spans="1:6">
      <c r="A39">
        <v>532615</v>
      </c>
      <c r="B39">
        <v>9544265</v>
      </c>
      <c r="C39">
        <v>0</v>
      </c>
      <c r="D39">
        <v>1</v>
      </c>
      <c r="E39">
        <v>0</v>
      </c>
      <c r="F39">
        <v>0</v>
      </c>
    </row>
    <row r="40" spans="1:6">
      <c r="A40">
        <v>553731</v>
      </c>
      <c r="B40">
        <v>2670580</v>
      </c>
      <c r="C40">
        <v>0</v>
      </c>
      <c r="D40">
        <v>1</v>
      </c>
      <c r="E40">
        <v>0</v>
      </c>
      <c r="F40">
        <v>0</v>
      </c>
    </row>
    <row r="41" spans="1:6">
      <c r="A41">
        <v>575990</v>
      </c>
      <c r="B41">
        <v>9789234</v>
      </c>
      <c r="C41">
        <v>1</v>
      </c>
      <c r="D41">
        <v>0</v>
      </c>
      <c r="E41">
        <v>0</v>
      </c>
      <c r="F41">
        <v>0</v>
      </c>
    </row>
    <row r="42" spans="1:6">
      <c r="A42">
        <v>588958</v>
      </c>
      <c r="B42">
        <v>1035691</v>
      </c>
      <c r="C42">
        <v>0</v>
      </c>
      <c r="D42">
        <v>0</v>
      </c>
      <c r="E42">
        <v>0</v>
      </c>
      <c r="F42">
        <v>0</v>
      </c>
    </row>
    <row r="43" spans="1:6">
      <c r="A43">
        <v>597665</v>
      </c>
      <c r="B43">
        <v>13028779</v>
      </c>
      <c r="C43">
        <v>0</v>
      </c>
      <c r="D43">
        <v>0</v>
      </c>
      <c r="E43">
        <v>0</v>
      </c>
      <c r="F43">
        <v>0</v>
      </c>
    </row>
    <row r="44" spans="1:6">
      <c r="A44">
        <v>597730</v>
      </c>
      <c r="B44">
        <v>11842614</v>
      </c>
      <c r="C44">
        <v>0</v>
      </c>
      <c r="D44">
        <v>0</v>
      </c>
      <c r="E44">
        <v>0</v>
      </c>
      <c r="F44">
        <v>0</v>
      </c>
    </row>
    <row r="45" spans="1:6">
      <c r="A45">
        <v>603728</v>
      </c>
      <c r="B45">
        <v>1217566</v>
      </c>
      <c r="C45">
        <v>0</v>
      </c>
      <c r="D45">
        <v>0</v>
      </c>
      <c r="E45">
        <v>0</v>
      </c>
      <c r="F45">
        <v>0</v>
      </c>
    </row>
    <row r="46" spans="1:6">
      <c r="A46">
        <v>644143</v>
      </c>
      <c r="B46">
        <v>2266564</v>
      </c>
      <c r="C46">
        <v>0</v>
      </c>
      <c r="D46">
        <v>0</v>
      </c>
      <c r="E46">
        <v>0</v>
      </c>
      <c r="F46">
        <v>0</v>
      </c>
    </row>
    <row r="47" spans="1:6">
      <c r="A47">
        <v>675172</v>
      </c>
      <c r="B47">
        <v>1085732</v>
      </c>
      <c r="C47">
        <v>0</v>
      </c>
      <c r="D47">
        <v>0</v>
      </c>
      <c r="E47">
        <v>1</v>
      </c>
      <c r="F47">
        <v>0</v>
      </c>
    </row>
    <row r="48" spans="1:6">
      <c r="A48">
        <v>681212</v>
      </c>
      <c r="B48">
        <v>19543169</v>
      </c>
      <c r="C48">
        <v>1</v>
      </c>
      <c r="D48">
        <v>0</v>
      </c>
      <c r="E48">
        <v>0</v>
      </c>
      <c r="F48">
        <v>0</v>
      </c>
    </row>
    <row r="49" spans="1:6">
      <c r="A49">
        <v>697244</v>
      </c>
      <c r="B49">
        <v>3500503</v>
      </c>
      <c r="C49">
        <v>0</v>
      </c>
      <c r="D49">
        <v>0</v>
      </c>
      <c r="E49">
        <v>1</v>
      </c>
      <c r="F49">
        <v>0</v>
      </c>
    </row>
    <row r="50" spans="1:6">
      <c r="A50">
        <v>697797</v>
      </c>
      <c r="B50">
        <v>8632</v>
      </c>
      <c r="C50">
        <v>0</v>
      </c>
      <c r="D50">
        <v>1</v>
      </c>
      <c r="E50">
        <v>0</v>
      </c>
      <c r="F50">
        <v>0</v>
      </c>
    </row>
    <row r="51" spans="1:6">
      <c r="A51">
        <v>705933</v>
      </c>
      <c r="B51">
        <v>953532</v>
      </c>
      <c r="C51">
        <v>0</v>
      </c>
      <c r="D51">
        <v>0</v>
      </c>
      <c r="E51">
        <v>0</v>
      </c>
      <c r="F51">
        <v>0</v>
      </c>
    </row>
    <row r="52" spans="1:6">
      <c r="A52">
        <v>719837</v>
      </c>
      <c r="B52">
        <v>2311593</v>
      </c>
      <c r="C52">
        <v>0</v>
      </c>
      <c r="D52">
        <v>0</v>
      </c>
      <c r="E52">
        <v>0</v>
      </c>
      <c r="F52">
        <v>1</v>
      </c>
    </row>
    <row r="53" spans="1:6">
      <c r="A53">
        <v>783612</v>
      </c>
      <c r="B53">
        <v>2902476</v>
      </c>
      <c r="C53">
        <v>0</v>
      </c>
      <c r="D53">
        <v>0</v>
      </c>
      <c r="E53">
        <v>0</v>
      </c>
      <c r="F53">
        <v>0</v>
      </c>
    </row>
    <row r="54" spans="1:6">
      <c r="A54">
        <v>864753</v>
      </c>
      <c r="B54">
        <v>3107072</v>
      </c>
      <c r="C54">
        <v>1</v>
      </c>
      <c r="D54">
        <v>0</v>
      </c>
      <c r="E54">
        <v>0</v>
      </c>
      <c r="F54">
        <v>0</v>
      </c>
    </row>
    <row r="55" spans="1:6">
      <c r="A55">
        <v>889847</v>
      </c>
      <c r="B55">
        <v>1864243</v>
      </c>
      <c r="C55">
        <v>0</v>
      </c>
      <c r="D55">
        <v>0</v>
      </c>
      <c r="E55">
        <v>0</v>
      </c>
      <c r="F55">
        <v>0</v>
      </c>
    </row>
    <row r="56" spans="1:6">
      <c r="A56">
        <v>910343</v>
      </c>
      <c r="B56">
        <v>1451238</v>
      </c>
      <c r="C56">
        <v>0</v>
      </c>
      <c r="D56">
        <v>1</v>
      </c>
      <c r="E56">
        <v>0</v>
      </c>
      <c r="F56">
        <v>0</v>
      </c>
    </row>
    <row r="57" spans="1:6">
      <c r="A57">
        <v>1079180</v>
      </c>
      <c r="B57">
        <v>38699014</v>
      </c>
      <c r="C57">
        <v>1</v>
      </c>
      <c r="D57">
        <v>0</v>
      </c>
      <c r="E57">
        <v>0</v>
      </c>
      <c r="F57">
        <v>0</v>
      </c>
    </row>
    <row r="58" spans="1:6">
      <c r="A58">
        <v>1084540</v>
      </c>
      <c r="B58">
        <v>536865</v>
      </c>
      <c r="C58">
        <v>1</v>
      </c>
      <c r="D58">
        <v>0</v>
      </c>
      <c r="E58">
        <v>0</v>
      </c>
      <c r="F58">
        <v>0</v>
      </c>
    </row>
    <row r="59" spans="1:6">
      <c r="A59">
        <v>1087104</v>
      </c>
      <c r="B59">
        <v>10356908</v>
      </c>
      <c r="C59">
        <v>0</v>
      </c>
      <c r="D59">
        <v>0</v>
      </c>
      <c r="E59">
        <v>1</v>
      </c>
      <c r="F59">
        <v>0</v>
      </c>
    </row>
    <row r="60" spans="1:6">
      <c r="A60">
        <v>1092072</v>
      </c>
      <c r="B60">
        <v>1411451</v>
      </c>
      <c r="C60">
        <v>0</v>
      </c>
      <c r="D60">
        <v>0</v>
      </c>
      <c r="E60">
        <v>0</v>
      </c>
      <c r="F60">
        <v>1</v>
      </c>
    </row>
    <row r="61" spans="1:6">
      <c r="A61">
        <v>1103455</v>
      </c>
      <c r="B61">
        <v>4142763</v>
      </c>
      <c r="C61">
        <v>0</v>
      </c>
      <c r="D61">
        <v>0</v>
      </c>
      <c r="E61">
        <v>0</v>
      </c>
      <c r="F61">
        <v>0</v>
      </c>
    </row>
    <row r="62" spans="1:6">
      <c r="A62">
        <v>1103798</v>
      </c>
      <c r="B62">
        <v>371291</v>
      </c>
      <c r="C62">
        <v>0</v>
      </c>
      <c r="D62">
        <v>0</v>
      </c>
      <c r="E62">
        <v>0</v>
      </c>
      <c r="F62">
        <v>0</v>
      </c>
    </row>
    <row r="63" spans="1:6">
      <c r="A63">
        <v>1149158</v>
      </c>
      <c r="B63">
        <v>4772133</v>
      </c>
      <c r="C63">
        <v>0</v>
      </c>
      <c r="D63">
        <v>0</v>
      </c>
      <c r="E63">
        <v>0</v>
      </c>
      <c r="F63">
        <v>0</v>
      </c>
    </row>
    <row r="64" spans="1:6">
      <c r="A64">
        <v>1274887</v>
      </c>
      <c r="B64">
        <v>8015754</v>
      </c>
      <c r="C64">
        <v>0</v>
      </c>
      <c r="D64">
        <v>0</v>
      </c>
      <c r="E64">
        <v>0</v>
      </c>
      <c r="F64">
        <v>1</v>
      </c>
    </row>
    <row r="65" spans="1:6">
      <c r="A65">
        <v>1294370</v>
      </c>
      <c r="B65">
        <v>4660609</v>
      </c>
      <c r="C65">
        <v>0</v>
      </c>
      <c r="D65">
        <v>1</v>
      </c>
      <c r="E65">
        <v>0</v>
      </c>
      <c r="F65">
        <v>0</v>
      </c>
    </row>
    <row r="66" spans="1:6">
      <c r="A66">
        <v>1324514</v>
      </c>
      <c r="B66">
        <v>5828306</v>
      </c>
      <c r="C66">
        <v>0</v>
      </c>
      <c r="D66">
        <v>0</v>
      </c>
      <c r="E66">
        <v>0</v>
      </c>
      <c r="F66">
        <v>0</v>
      </c>
    </row>
    <row r="67" spans="1:6">
      <c r="A67">
        <v>1343663</v>
      </c>
      <c r="B67">
        <v>1789550</v>
      </c>
      <c r="C67">
        <v>0</v>
      </c>
      <c r="D67">
        <v>0</v>
      </c>
      <c r="E67">
        <v>0</v>
      </c>
      <c r="F67">
        <v>0</v>
      </c>
    </row>
    <row r="68" spans="1:6">
      <c r="A68">
        <v>1396303</v>
      </c>
      <c r="B68">
        <v>304404</v>
      </c>
      <c r="C68">
        <v>0</v>
      </c>
      <c r="D68">
        <v>1</v>
      </c>
      <c r="E68">
        <v>0</v>
      </c>
      <c r="F68">
        <v>0</v>
      </c>
    </row>
    <row r="69" spans="1:6">
      <c r="A69">
        <v>1469316</v>
      </c>
      <c r="B69">
        <v>9011572</v>
      </c>
      <c r="C69">
        <v>0</v>
      </c>
      <c r="D69">
        <v>0</v>
      </c>
      <c r="E69">
        <v>0</v>
      </c>
      <c r="F69">
        <v>0</v>
      </c>
    </row>
    <row r="70" spans="1:6">
      <c r="A70">
        <v>1501334</v>
      </c>
      <c r="B70">
        <v>921092</v>
      </c>
      <c r="C70">
        <v>0</v>
      </c>
      <c r="D70">
        <v>1</v>
      </c>
      <c r="E70">
        <v>0</v>
      </c>
      <c r="F70">
        <v>0</v>
      </c>
    </row>
    <row r="71" spans="1:6">
      <c r="A71">
        <v>1530512</v>
      </c>
      <c r="B71">
        <v>7057255</v>
      </c>
      <c r="C71">
        <v>0</v>
      </c>
      <c r="D71">
        <v>1</v>
      </c>
      <c r="E71">
        <v>0</v>
      </c>
      <c r="F71">
        <v>0</v>
      </c>
    </row>
    <row r="72" spans="1:6">
      <c r="A72">
        <v>1532525</v>
      </c>
      <c r="B72">
        <v>324677</v>
      </c>
      <c r="C72">
        <v>0</v>
      </c>
      <c r="D72">
        <v>0</v>
      </c>
      <c r="E72">
        <v>0</v>
      </c>
      <c r="F72">
        <v>0</v>
      </c>
    </row>
    <row r="73" spans="1:6">
      <c r="A73">
        <v>1633890</v>
      </c>
      <c r="B73">
        <v>196781</v>
      </c>
      <c r="C73">
        <v>0</v>
      </c>
      <c r="D73">
        <v>1</v>
      </c>
      <c r="E73">
        <v>0</v>
      </c>
      <c r="F73">
        <v>0</v>
      </c>
    </row>
    <row r="74" spans="1:6">
      <c r="A74">
        <v>1646948</v>
      </c>
      <c r="B74">
        <v>2858265</v>
      </c>
      <c r="C74">
        <v>0</v>
      </c>
      <c r="D74">
        <v>0</v>
      </c>
      <c r="E74">
        <v>1</v>
      </c>
      <c r="F74">
        <v>0</v>
      </c>
    </row>
    <row r="75" spans="1:6">
      <c r="A75">
        <v>1844766</v>
      </c>
      <c r="B75">
        <v>181246</v>
      </c>
      <c r="C75">
        <v>0</v>
      </c>
      <c r="D75">
        <v>0</v>
      </c>
      <c r="E75">
        <v>0</v>
      </c>
      <c r="F75">
        <v>0</v>
      </c>
    </row>
    <row r="76" spans="1:6">
      <c r="A76">
        <v>1997517</v>
      </c>
      <c r="B76">
        <v>2136464</v>
      </c>
      <c r="C76">
        <v>0</v>
      </c>
      <c r="D76">
        <v>0</v>
      </c>
      <c r="E76">
        <v>1</v>
      </c>
      <c r="F76">
        <v>0</v>
      </c>
    </row>
    <row r="77" spans="1:6">
      <c r="A77">
        <v>2100070</v>
      </c>
      <c r="B77">
        <v>39349</v>
      </c>
      <c r="C77">
        <v>0</v>
      </c>
      <c r="D77">
        <v>0</v>
      </c>
      <c r="E77">
        <v>0</v>
      </c>
      <c r="F77">
        <v>0</v>
      </c>
    </row>
    <row r="78" spans="1:6">
      <c r="A78">
        <v>2222851</v>
      </c>
      <c r="B78">
        <v>13352898</v>
      </c>
      <c r="C78">
        <v>0</v>
      </c>
      <c r="D78">
        <v>1</v>
      </c>
      <c r="E78">
        <v>0</v>
      </c>
      <c r="F78">
        <v>0</v>
      </c>
    </row>
    <row r="79" spans="1:6">
      <c r="A79">
        <v>2294593</v>
      </c>
      <c r="B79">
        <v>2311593</v>
      </c>
      <c r="C79">
        <v>0</v>
      </c>
      <c r="D79">
        <v>0</v>
      </c>
      <c r="E79">
        <v>0</v>
      </c>
      <c r="F79">
        <v>0</v>
      </c>
    </row>
    <row r="80" spans="1:6">
      <c r="A80">
        <v>2304492</v>
      </c>
      <c r="B80">
        <v>15542151</v>
      </c>
      <c r="C80">
        <v>0</v>
      </c>
      <c r="D80">
        <v>1</v>
      </c>
      <c r="E80">
        <v>0</v>
      </c>
      <c r="F80">
        <v>0</v>
      </c>
    </row>
    <row r="81" spans="1:6">
      <c r="A81">
        <v>2305762</v>
      </c>
      <c r="B81">
        <v>66866</v>
      </c>
      <c r="C81">
        <v>0</v>
      </c>
      <c r="D81">
        <v>0</v>
      </c>
      <c r="E81">
        <v>0</v>
      </c>
      <c r="F81">
        <v>0</v>
      </c>
    </row>
    <row r="82" spans="1:6">
      <c r="A82">
        <v>2354896</v>
      </c>
      <c r="B82">
        <v>1857872</v>
      </c>
      <c r="C82">
        <v>0</v>
      </c>
      <c r="D82">
        <v>0</v>
      </c>
      <c r="E82">
        <v>0</v>
      </c>
      <c r="F82">
        <v>1</v>
      </c>
    </row>
    <row r="83" spans="1:6">
      <c r="A83">
        <v>2382117</v>
      </c>
      <c r="B83">
        <v>868585</v>
      </c>
      <c r="C83">
        <v>0</v>
      </c>
      <c r="D83">
        <v>0</v>
      </c>
      <c r="E83">
        <v>1</v>
      </c>
      <c r="F83">
        <v>0</v>
      </c>
    </row>
    <row r="84" spans="1:6">
      <c r="A84">
        <v>2399710</v>
      </c>
      <c r="B84">
        <v>1485165</v>
      </c>
      <c r="C84">
        <v>0</v>
      </c>
      <c r="D84">
        <v>0</v>
      </c>
      <c r="E84">
        <v>0</v>
      </c>
      <c r="F84">
        <v>0</v>
      </c>
    </row>
    <row r="85" spans="1:6">
      <c r="A85">
        <v>2478937</v>
      </c>
      <c r="B85">
        <v>2386066</v>
      </c>
      <c r="C85">
        <v>0</v>
      </c>
      <c r="D85">
        <v>0</v>
      </c>
      <c r="E85">
        <v>0</v>
      </c>
      <c r="F85">
        <v>0</v>
      </c>
    </row>
    <row r="86" spans="1:6">
      <c r="A86">
        <v>2641047</v>
      </c>
      <c r="B86">
        <v>2247087</v>
      </c>
      <c r="C86">
        <v>0</v>
      </c>
      <c r="D86">
        <v>0</v>
      </c>
      <c r="E86">
        <v>0</v>
      </c>
      <c r="F86">
        <v>1</v>
      </c>
    </row>
    <row r="87" spans="1:6">
      <c r="A87">
        <v>2643423</v>
      </c>
      <c r="B87">
        <v>13529084</v>
      </c>
      <c r="C87">
        <v>0</v>
      </c>
      <c r="D87">
        <v>0</v>
      </c>
      <c r="E87">
        <v>0</v>
      </c>
      <c r="F87">
        <v>0</v>
      </c>
    </row>
    <row r="88" spans="1:6">
      <c r="A88">
        <v>2823897</v>
      </c>
      <c r="B88">
        <v>8685853</v>
      </c>
      <c r="C88">
        <v>1</v>
      </c>
      <c r="D88">
        <v>0</v>
      </c>
      <c r="E88">
        <v>0</v>
      </c>
      <c r="F88">
        <v>0</v>
      </c>
    </row>
    <row r="89" spans="1:6">
      <c r="A89">
        <v>2884196</v>
      </c>
      <c r="B89">
        <v>16781544</v>
      </c>
      <c r="C89">
        <v>0</v>
      </c>
      <c r="D89">
        <v>1</v>
      </c>
      <c r="E89">
        <v>0</v>
      </c>
      <c r="F89">
        <v>0</v>
      </c>
    </row>
    <row r="90" spans="1:6">
      <c r="A90">
        <v>2897185</v>
      </c>
      <c r="B90">
        <v>5341159</v>
      </c>
      <c r="C90">
        <v>0</v>
      </c>
      <c r="D90">
        <v>1</v>
      </c>
      <c r="E90">
        <v>0</v>
      </c>
      <c r="F90">
        <v>0</v>
      </c>
    </row>
    <row r="91" spans="1:6">
      <c r="A91">
        <v>2915828</v>
      </c>
      <c r="B91">
        <v>462319</v>
      </c>
      <c r="C91">
        <v>0</v>
      </c>
      <c r="D91">
        <v>0</v>
      </c>
      <c r="E91">
        <v>0</v>
      </c>
      <c r="F91">
        <v>0</v>
      </c>
    </row>
    <row r="92" spans="1:6">
      <c r="A92">
        <v>2918985</v>
      </c>
      <c r="B92">
        <v>8285526</v>
      </c>
      <c r="C92">
        <v>0</v>
      </c>
      <c r="D92">
        <v>0</v>
      </c>
      <c r="E92">
        <v>0</v>
      </c>
      <c r="F92">
        <v>0</v>
      </c>
    </row>
    <row r="93" spans="1:6">
      <c r="A93">
        <v>3071090</v>
      </c>
      <c r="B93">
        <v>3474341</v>
      </c>
      <c r="C93">
        <v>0</v>
      </c>
      <c r="D93">
        <v>0</v>
      </c>
      <c r="E93">
        <v>1</v>
      </c>
      <c r="F93">
        <v>0</v>
      </c>
    </row>
    <row r="94" spans="1:6">
      <c r="A94">
        <v>3200899</v>
      </c>
      <c r="B94">
        <v>124283</v>
      </c>
      <c r="C94">
        <v>0</v>
      </c>
      <c r="D94">
        <v>0</v>
      </c>
      <c r="E94">
        <v>0</v>
      </c>
      <c r="F94">
        <v>0</v>
      </c>
    </row>
    <row r="95" spans="1:6">
      <c r="A95">
        <v>3223228</v>
      </c>
      <c r="B95">
        <v>9325555</v>
      </c>
      <c r="C95">
        <v>0</v>
      </c>
      <c r="D95">
        <v>1</v>
      </c>
      <c r="E95">
        <v>0</v>
      </c>
      <c r="F95">
        <v>0</v>
      </c>
    </row>
    <row r="96" spans="1:6">
      <c r="A96">
        <v>3224642</v>
      </c>
      <c r="B96">
        <v>50793334</v>
      </c>
      <c r="C96">
        <v>0</v>
      </c>
      <c r="D96">
        <v>0</v>
      </c>
      <c r="E96">
        <v>0</v>
      </c>
      <c r="F96">
        <v>0</v>
      </c>
    </row>
    <row r="97" spans="1:6">
      <c r="A97">
        <v>3240628</v>
      </c>
      <c r="B97">
        <v>4919531</v>
      </c>
      <c r="C97">
        <v>0</v>
      </c>
      <c r="D97">
        <v>0</v>
      </c>
      <c r="E97">
        <v>0</v>
      </c>
      <c r="F97">
        <v>0</v>
      </c>
    </row>
    <row r="98" spans="1:6">
      <c r="A98">
        <v>3390310</v>
      </c>
      <c r="B98">
        <v>11622</v>
      </c>
      <c r="C98">
        <v>1</v>
      </c>
      <c r="D98">
        <v>0</v>
      </c>
      <c r="E98">
        <v>0</v>
      </c>
      <c r="F98">
        <v>0</v>
      </c>
    </row>
    <row r="99" spans="1:6">
      <c r="A99">
        <v>3402201</v>
      </c>
      <c r="B99">
        <v>2143698</v>
      </c>
      <c r="C99">
        <v>0</v>
      </c>
      <c r="D99">
        <v>1</v>
      </c>
      <c r="E99">
        <v>0</v>
      </c>
      <c r="F99">
        <v>0</v>
      </c>
    </row>
    <row r="100" spans="1:6">
      <c r="A100">
        <v>3491669</v>
      </c>
      <c r="B100">
        <v>1500000</v>
      </c>
      <c r="C100">
        <v>0</v>
      </c>
      <c r="D100">
        <v>0</v>
      </c>
      <c r="E100">
        <v>0</v>
      </c>
      <c r="F100">
        <v>0</v>
      </c>
    </row>
    <row r="101" spans="1:6">
      <c r="A101">
        <v>3593608</v>
      </c>
      <c r="B101">
        <v>2970330</v>
      </c>
      <c r="C101">
        <v>0</v>
      </c>
      <c r="D101">
        <v>1</v>
      </c>
      <c r="E101">
        <v>0</v>
      </c>
      <c r="F101">
        <v>0</v>
      </c>
    </row>
    <row r="102" spans="1:6">
      <c r="A102">
        <v>3652785</v>
      </c>
      <c r="B102">
        <v>5666907</v>
      </c>
      <c r="C102">
        <v>0</v>
      </c>
      <c r="D102">
        <v>0</v>
      </c>
      <c r="E102">
        <v>1</v>
      </c>
      <c r="F102">
        <v>0</v>
      </c>
    </row>
    <row r="103" spans="1:6">
      <c r="A103">
        <v>3657064</v>
      </c>
      <c r="B103">
        <v>1035691</v>
      </c>
      <c r="C103">
        <v>0</v>
      </c>
      <c r="D103">
        <v>0</v>
      </c>
      <c r="E103">
        <v>0</v>
      </c>
      <c r="F103">
        <v>0</v>
      </c>
    </row>
    <row r="104" spans="1:6">
      <c r="A104">
        <v>3676824</v>
      </c>
      <c r="B104">
        <v>1678154</v>
      </c>
      <c r="C104">
        <v>0</v>
      </c>
      <c r="D104">
        <v>0</v>
      </c>
      <c r="E104">
        <v>0</v>
      </c>
      <c r="F104">
        <v>0</v>
      </c>
    </row>
    <row r="105" spans="1:6">
      <c r="A105">
        <v>3713077</v>
      </c>
      <c r="B105">
        <v>7596522</v>
      </c>
      <c r="C105">
        <v>0</v>
      </c>
      <c r="D105">
        <v>0</v>
      </c>
      <c r="E105">
        <v>1</v>
      </c>
      <c r="F105">
        <v>0</v>
      </c>
    </row>
    <row r="106" spans="1:6">
      <c r="A106">
        <v>3731178</v>
      </c>
      <c r="B106">
        <v>3459796</v>
      </c>
      <c r="C106">
        <v>0</v>
      </c>
      <c r="D106">
        <v>0</v>
      </c>
      <c r="E106">
        <v>0</v>
      </c>
      <c r="F106">
        <v>0</v>
      </c>
    </row>
    <row r="107" spans="1:6">
      <c r="A107">
        <v>3751503</v>
      </c>
      <c r="B107">
        <v>445549</v>
      </c>
      <c r="C107">
        <v>0</v>
      </c>
      <c r="D107">
        <v>0</v>
      </c>
      <c r="E107">
        <v>0</v>
      </c>
      <c r="F107">
        <v>0</v>
      </c>
    </row>
    <row r="108" spans="1:6">
      <c r="A108">
        <v>3787024</v>
      </c>
      <c r="B108">
        <v>382195</v>
      </c>
      <c r="C108">
        <v>0</v>
      </c>
      <c r="D108">
        <v>0</v>
      </c>
      <c r="E108">
        <v>0</v>
      </c>
      <c r="F108">
        <v>0</v>
      </c>
    </row>
    <row r="109" spans="1:6">
      <c r="A109">
        <v>3864090</v>
      </c>
      <c r="B109">
        <v>13887014</v>
      </c>
      <c r="C109">
        <v>0</v>
      </c>
      <c r="D109">
        <v>1</v>
      </c>
      <c r="E109">
        <v>0</v>
      </c>
      <c r="F109">
        <v>0</v>
      </c>
    </row>
    <row r="110" spans="1:6">
      <c r="A110">
        <v>3864669</v>
      </c>
      <c r="B110">
        <v>258923</v>
      </c>
      <c r="C110">
        <v>0</v>
      </c>
      <c r="D110">
        <v>0</v>
      </c>
      <c r="E110">
        <v>0</v>
      </c>
      <c r="F110">
        <v>0</v>
      </c>
    </row>
    <row r="111" spans="1:6">
      <c r="A111">
        <v>4127634</v>
      </c>
      <c r="B111">
        <v>2435235</v>
      </c>
      <c r="C111">
        <v>0</v>
      </c>
      <c r="D111">
        <v>0</v>
      </c>
      <c r="E111">
        <v>0</v>
      </c>
      <c r="F111">
        <v>0</v>
      </c>
    </row>
    <row r="112" spans="1:6">
      <c r="A112">
        <v>4149267</v>
      </c>
      <c r="B112">
        <v>31856471</v>
      </c>
      <c r="C112">
        <v>0</v>
      </c>
      <c r="D112">
        <v>0</v>
      </c>
      <c r="E112">
        <v>0</v>
      </c>
      <c r="F112">
        <v>0</v>
      </c>
    </row>
    <row r="113" spans="1:6">
      <c r="A113">
        <v>4184879</v>
      </c>
      <c r="B113">
        <v>36281</v>
      </c>
      <c r="C113">
        <v>0</v>
      </c>
      <c r="D113">
        <v>1</v>
      </c>
      <c r="E113">
        <v>0</v>
      </c>
      <c r="F113">
        <v>0</v>
      </c>
    </row>
    <row r="114" spans="1:6">
      <c r="A114">
        <v>4244757</v>
      </c>
      <c r="B114">
        <v>1193033</v>
      </c>
      <c r="C114">
        <v>0</v>
      </c>
      <c r="D114">
        <v>0</v>
      </c>
      <c r="E114">
        <v>0</v>
      </c>
      <c r="F114">
        <v>0</v>
      </c>
    </row>
    <row r="115" spans="1:6">
      <c r="A115">
        <v>4301386</v>
      </c>
      <c r="B115">
        <v>29825828</v>
      </c>
      <c r="C115">
        <v>0</v>
      </c>
      <c r="D115">
        <v>0</v>
      </c>
      <c r="E115">
        <v>0</v>
      </c>
      <c r="F115">
        <v>1</v>
      </c>
    </row>
    <row r="116" spans="1:6">
      <c r="A116">
        <v>4302816</v>
      </c>
      <c r="B116">
        <v>4195386</v>
      </c>
      <c r="C116">
        <v>0</v>
      </c>
      <c r="D116">
        <v>0</v>
      </c>
      <c r="E116">
        <v>0</v>
      </c>
      <c r="F116">
        <v>0</v>
      </c>
    </row>
    <row r="117" spans="1:6">
      <c r="A117">
        <v>4477791</v>
      </c>
      <c r="B117">
        <v>760979</v>
      </c>
      <c r="C117">
        <v>0</v>
      </c>
      <c r="D117">
        <v>0</v>
      </c>
      <c r="E117">
        <v>0</v>
      </c>
      <c r="F117">
        <v>0</v>
      </c>
    </row>
    <row r="118" spans="1:6">
      <c r="A118">
        <v>4565044</v>
      </c>
      <c r="B118">
        <v>6248735</v>
      </c>
      <c r="C118">
        <v>1</v>
      </c>
      <c r="D118">
        <v>0</v>
      </c>
      <c r="E118">
        <v>0</v>
      </c>
      <c r="F118">
        <v>0</v>
      </c>
    </row>
    <row r="119" spans="1:6">
      <c r="A119">
        <v>4702152</v>
      </c>
      <c r="B119">
        <v>1992417</v>
      </c>
      <c r="C119">
        <v>1</v>
      </c>
      <c r="D119">
        <v>0</v>
      </c>
      <c r="E119">
        <v>0</v>
      </c>
      <c r="F119">
        <v>0</v>
      </c>
    </row>
    <row r="120" spans="1:6">
      <c r="A120">
        <v>4744112</v>
      </c>
      <c r="B120">
        <v>21645126</v>
      </c>
      <c r="C120">
        <v>0</v>
      </c>
      <c r="D120">
        <v>0</v>
      </c>
      <c r="E120">
        <v>0</v>
      </c>
      <c r="F120">
        <v>1</v>
      </c>
    </row>
    <row r="121" spans="1:6">
      <c r="A121">
        <v>4794811</v>
      </c>
      <c r="B121">
        <v>7895076</v>
      </c>
      <c r="C121">
        <v>0</v>
      </c>
      <c r="D121">
        <v>0</v>
      </c>
      <c r="E121">
        <v>0</v>
      </c>
      <c r="F121">
        <v>0</v>
      </c>
    </row>
    <row r="122" spans="1:6">
      <c r="A122">
        <v>4876515</v>
      </c>
      <c r="B122">
        <v>536865</v>
      </c>
      <c r="C122">
        <v>0</v>
      </c>
      <c r="D122">
        <v>1</v>
      </c>
      <c r="E122">
        <v>0</v>
      </c>
      <c r="F122">
        <v>0</v>
      </c>
    </row>
    <row r="123" spans="1:6">
      <c r="A123">
        <v>4882010</v>
      </c>
      <c r="B123">
        <v>3204696</v>
      </c>
      <c r="C123">
        <v>0</v>
      </c>
      <c r="D123">
        <v>0</v>
      </c>
      <c r="E123">
        <v>0</v>
      </c>
      <c r="F123">
        <v>0</v>
      </c>
    </row>
    <row r="124" spans="1:6">
      <c r="A124">
        <v>4894571</v>
      </c>
      <c r="B124">
        <v>2029641</v>
      </c>
      <c r="C124">
        <v>0</v>
      </c>
      <c r="D124">
        <v>1</v>
      </c>
      <c r="E124">
        <v>0</v>
      </c>
      <c r="F124">
        <v>0</v>
      </c>
    </row>
    <row r="125" spans="1:6">
      <c r="A125">
        <v>4960460</v>
      </c>
      <c r="B125">
        <v>13923842</v>
      </c>
      <c r="C125">
        <v>0</v>
      </c>
      <c r="D125">
        <v>0</v>
      </c>
      <c r="E125">
        <v>1</v>
      </c>
      <c r="F125">
        <v>0</v>
      </c>
    </row>
    <row r="126" spans="1:6">
      <c r="A126">
        <v>4967493</v>
      </c>
      <c r="B126">
        <v>30000000</v>
      </c>
      <c r="C126">
        <v>0</v>
      </c>
      <c r="D126">
        <v>0</v>
      </c>
      <c r="E126">
        <v>0</v>
      </c>
      <c r="F126">
        <v>0</v>
      </c>
    </row>
    <row r="127" spans="1:6">
      <c r="A127">
        <v>5155321</v>
      </c>
      <c r="B127">
        <v>3362166</v>
      </c>
      <c r="C127">
        <v>0</v>
      </c>
      <c r="D127">
        <v>0</v>
      </c>
      <c r="E127">
        <v>1</v>
      </c>
      <c r="F127">
        <v>0</v>
      </c>
    </row>
    <row r="128" spans="1:6">
      <c r="A128">
        <v>5207916</v>
      </c>
      <c r="B128">
        <v>46439620</v>
      </c>
      <c r="C128">
        <v>0</v>
      </c>
      <c r="D128">
        <v>0</v>
      </c>
      <c r="E128">
        <v>0</v>
      </c>
      <c r="F128">
        <v>0</v>
      </c>
    </row>
    <row r="129" spans="1:6">
      <c r="A129">
        <v>5246310</v>
      </c>
      <c r="B129">
        <v>23058878</v>
      </c>
      <c r="C129">
        <v>0</v>
      </c>
      <c r="D129">
        <v>0</v>
      </c>
      <c r="E129">
        <v>0</v>
      </c>
      <c r="F129">
        <v>0</v>
      </c>
    </row>
    <row r="130" spans="1:6">
      <c r="A130">
        <v>5301200</v>
      </c>
      <c r="B130">
        <v>9740307</v>
      </c>
      <c r="C130">
        <v>0</v>
      </c>
      <c r="D130">
        <v>0</v>
      </c>
      <c r="E130">
        <v>0</v>
      </c>
      <c r="F130">
        <v>0</v>
      </c>
    </row>
    <row r="131" spans="1:6">
      <c r="A131">
        <v>5440068</v>
      </c>
      <c r="B131">
        <v>7600121</v>
      </c>
      <c r="C131">
        <v>0</v>
      </c>
      <c r="D131">
        <v>0</v>
      </c>
      <c r="E131">
        <v>0</v>
      </c>
      <c r="F131">
        <v>0</v>
      </c>
    </row>
    <row r="132" spans="1:6">
      <c r="A132">
        <v>5510995</v>
      </c>
      <c r="B132">
        <v>19278133</v>
      </c>
      <c r="C132">
        <v>0</v>
      </c>
      <c r="D132">
        <v>0</v>
      </c>
      <c r="E132">
        <v>0</v>
      </c>
      <c r="F132">
        <v>0</v>
      </c>
    </row>
    <row r="133" spans="1:6">
      <c r="A133">
        <v>5547001</v>
      </c>
      <c r="B133">
        <v>1035691</v>
      </c>
      <c r="C133">
        <v>0</v>
      </c>
      <c r="D133">
        <v>0</v>
      </c>
      <c r="E133">
        <v>0</v>
      </c>
      <c r="F133">
        <v>0</v>
      </c>
    </row>
    <row r="134" spans="1:6">
      <c r="A134">
        <v>5599381</v>
      </c>
      <c r="B134">
        <v>13463980</v>
      </c>
      <c r="C134">
        <v>0</v>
      </c>
      <c r="D134">
        <v>0</v>
      </c>
      <c r="E134">
        <v>0</v>
      </c>
      <c r="F134">
        <v>0</v>
      </c>
    </row>
    <row r="135" spans="1:6">
      <c r="A135">
        <v>5614135</v>
      </c>
      <c r="B135">
        <v>15025353</v>
      </c>
      <c r="C135">
        <v>0</v>
      </c>
      <c r="D135">
        <v>0</v>
      </c>
      <c r="E135">
        <v>0</v>
      </c>
      <c r="F135">
        <v>1</v>
      </c>
    </row>
    <row r="136" spans="1:6">
      <c r="A136">
        <v>5638803</v>
      </c>
      <c r="B136">
        <v>10148202</v>
      </c>
      <c r="C136">
        <v>0</v>
      </c>
      <c r="D136">
        <v>0</v>
      </c>
      <c r="E136">
        <v>0</v>
      </c>
      <c r="F136">
        <v>0</v>
      </c>
    </row>
    <row r="137" spans="1:6">
      <c r="A137">
        <v>5655536</v>
      </c>
      <c r="B137">
        <v>56555357</v>
      </c>
      <c r="C137">
        <v>0</v>
      </c>
      <c r="D137">
        <v>0</v>
      </c>
      <c r="E137">
        <v>0</v>
      </c>
      <c r="F137">
        <v>0</v>
      </c>
    </row>
    <row r="138" spans="1:6">
      <c r="A138">
        <v>5789647</v>
      </c>
      <c r="B138">
        <v>483738</v>
      </c>
      <c r="C138">
        <v>0</v>
      </c>
      <c r="D138">
        <v>0</v>
      </c>
      <c r="E138">
        <v>0</v>
      </c>
      <c r="F138">
        <v>0</v>
      </c>
    </row>
    <row r="139" spans="1:6">
      <c r="A139">
        <v>5850485</v>
      </c>
      <c r="B139">
        <v>5341159</v>
      </c>
      <c r="C139">
        <v>0</v>
      </c>
      <c r="D139">
        <v>0</v>
      </c>
      <c r="E139">
        <v>0</v>
      </c>
      <c r="F139">
        <v>0</v>
      </c>
    </row>
    <row r="140" spans="1:6">
      <c r="A140">
        <v>5950184</v>
      </c>
      <c r="B140">
        <v>13482522</v>
      </c>
      <c r="C140">
        <v>0</v>
      </c>
      <c r="D140">
        <v>0</v>
      </c>
      <c r="E140">
        <v>1</v>
      </c>
      <c r="F140">
        <v>0</v>
      </c>
    </row>
    <row r="141" spans="1:6">
      <c r="A141">
        <v>5986778</v>
      </c>
      <c r="B141">
        <v>21645126</v>
      </c>
      <c r="C141">
        <v>0</v>
      </c>
      <c r="D141">
        <v>0</v>
      </c>
      <c r="E141">
        <v>0</v>
      </c>
      <c r="F141">
        <v>1</v>
      </c>
    </row>
    <row r="142" spans="1:6">
      <c r="A142">
        <v>6024539</v>
      </c>
      <c r="B142">
        <v>534116</v>
      </c>
      <c r="C142">
        <v>1</v>
      </c>
      <c r="D142">
        <v>0</v>
      </c>
      <c r="E142">
        <v>0</v>
      </c>
      <c r="F142">
        <v>0</v>
      </c>
    </row>
    <row r="143" spans="1:6">
      <c r="A143">
        <v>6060896</v>
      </c>
      <c r="B143">
        <v>3089745</v>
      </c>
      <c r="C143">
        <v>0</v>
      </c>
      <c r="D143">
        <v>0</v>
      </c>
      <c r="E143">
        <v>0</v>
      </c>
      <c r="F143">
        <v>0</v>
      </c>
    </row>
    <row r="144" spans="1:6">
      <c r="A144">
        <v>6106125</v>
      </c>
      <c r="B144">
        <v>2096428</v>
      </c>
      <c r="C144">
        <v>0</v>
      </c>
      <c r="D144">
        <v>0</v>
      </c>
      <c r="E144">
        <v>0</v>
      </c>
      <c r="F144">
        <v>0</v>
      </c>
    </row>
    <row r="145" spans="1:6">
      <c r="A145">
        <v>6120440</v>
      </c>
      <c r="B145">
        <v>42435</v>
      </c>
      <c r="C145">
        <v>0</v>
      </c>
      <c r="D145">
        <v>1</v>
      </c>
      <c r="E145">
        <v>0</v>
      </c>
      <c r="F145">
        <v>0</v>
      </c>
    </row>
    <row r="146" spans="1:6">
      <c r="A146">
        <v>6154172</v>
      </c>
      <c r="B146">
        <v>26000000</v>
      </c>
      <c r="C146">
        <v>0</v>
      </c>
      <c r="D146">
        <v>1</v>
      </c>
      <c r="E146">
        <v>0</v>
      </c>
      <c r="F146">
        <v>0</v>
      </c>
    </row>
    <row r="147" spans="1:6">
      <c r="A147">
        <v>6178924</v>
      </c>
      <c r="B147">
        <v>328961</v>
      </c>
      <c r="C147">
        <v>0</v>
      </c>
      <c r="D147">
        <v>0</v>
      </c>
      <c r="E147">
        <v>0</v>
      </c>
      <c r="F147">
        <v>0</v>
      </c>
    </row>
    <row r="148" spans="1:6">
      <c r="A148">
        <v>6187673</v>
      </c>
      <c r="B148">
        <v>11656613</v>
      </c>
      <c r="C148">
        <v>0</v>
      </c>
      <c r="D148">
        <v>0</v>
      </c>
      <c r="E148">
        <v>1</v>
      </c>
      <c r="F148">
        <v>0</v>
      </c>
    </row>
    <row r="149" spans="1:6">
      <c r="A149">
        <v>6213469</v>
      </c>
      <c r="B149">
        <v>38219486</v>
      </c>
      <c r="C149">
        <v>0</v>
      </c>
      <c r="D149">
        <v>0</v>
      </c>
      <c r="E149">
        <v>0</v>
      </c>
      <c r="F149">
        <v>0</v>
      </c>
    </row>
    <row r="150" spans="1:6">
      <c r="A150">
        <v>6238038</v>
      </c>
      <c r="B150">
        <v>5341159</v>
      </c>
      <c r="C150">
        <v>0</v>
      </c>
      <c r="D150">
        <v>0</v>
      </c>
      <c r="E150">
        <v>0</v>
      </c>
      <c r="F150">
        <v>0</v>
      </c>
    </row>
    <row r="151" spans="1:6">
      <c r="A151">
        <v>6272780</v>
      </c>
      <c r="B151">
        <v>37758475</v>
      </c>
      <c r="C151">
        <v>0</v>
      </c>
      <c r="D151">
        <v>1</v>
      </c>
      <c r="E151">
        <v>0</v>
      </c>
      <c r="F151">
        <v>0</v>
      </c>
    </row>
    <row r="152" spans="1:6">
      <c r="A152">
        <v>6414581</v>
      </c>
      <c r="B152">
        <v>13869556</v>
      </c>
      <c r="C152">
        <v>0</v>
      </c>
      <c r="D152">
        <v>0</v>
      </c>
      <c r="E152">
        <v>0</v>
      </c>
      <c r="F152">
        <v>0</v>
      </c>
    </row>
    <row r="153" spans="1:6">
      <c r="A153">
        <v>6430020</v>
      </c>
      <c r="B153">
        <v>3257195</v>
      </c>
      <c r="C153">
        <v>0</v>
      </c>
      <c r="D153">
        <v>0</v>
      </c>
      <c r="E153">
        <v>0</v>
      </c>
      <c r="F153">
        <v>0</v>
      </c>
    </row>
    <row r="154" spans="1:6">
      <c r="A154">
        <v>6506276</v>
      </c>
      <c r="B154">
        <v>21364637</v>
      </c>
      <c r="C154">
        <v>1</v>
      </c>
      <c r="D154">
        <v>0</v>
      </c>
      <c r="E154">
        <v>0</v>
      </c>
      <c r="F154">
        <v>0</v>
      </c>
    </row>
    <row r="155" spans="1:6">
      <c r="A155">
        <v>6526145</v>
      </c>
      <c r="B155">
        <v>1082256</v>
      </c>
      <c r="C155">
        <v>0</v>
      </c>
      <c r="D155">
        <v>0</v>
      </c>
      <c r="E155">
        <v>0</v>
      </c>
      <c r="F155">
        <v>0</v>
      </c>
    </row>
    <row r="156" spans="1:6">
      <c r="A156">
        <v>6575280</v>
      </c>
      <c r="B156">
        <v>6115118</v>
      </c>
      <c r="C156">
        <v>0</v>
      </c>
      <c r="D156">
        <v>1</v>
      </c>
      <c r="E156">
        <v>0</v>
      </c>
      <c r="F156">
        <v>0</v>
      </c>
    </row>
    <row r="157" spans="1:6">
      <c r="A157">
        <v>6686214</v>
      </c>
      <c r="B157">
        <v>97181</v>
      </c>
      <c r="C157">
        <v>0</v>
      </c>
      <c r="D157">
        <v>0</v>
      </c>
      <c r="E157">
        <v>1</v>
      </c>
      <c r="F157">
        <v>0</v>
      </c>
    </row>
    <row r="158" spans="1:6">
      <c r="A158">
        <v>6833747</v>
      </c>
      <c r="B158">
        <v>7925841</v>
      </c>
      <c r="C158">
        <v>0</v>
      </c>
      <c r="D158">
        <v>1</v>
      </c>
      <c r="E158">
        <v>0</v>
      </c>
      <c r="F158">
        <v>0</v>
      </c>
    </row>
    <row r="159" spans="1:6">
      <c r="A159">
        <v>6904335</v>
      </c>
      <c r="B159">
        <v>16233845</v>
      </c>
      <c r="C159">
        <v>0</v>
      </c>
      <c r="D159">
        <v>0</v>
      </c>
      <c r="E159">
        <v>0</v>
      </c>
      <c r="F159">
        <v>0</v>
      </c>
    </row>
    <row r="160" spans="1:6">
      <c r="A160">
        <v>6923858</v>
      </c>
      <c r="B160">
        <v>25903584</v>
      </c>
      <c r="C160">
        <v>0</v>
      </c>
      <c r="D160">
        <v>1</v>
      </c>
      <c r="E160">
        <v>0</v>
      </c>
      <c r="F160">
        <v>0</v>
      </c>
    </row>
    <row r="161" spans="1:6">
      <c r="A161">
        <v>6948401</v>
      </c>
      <c r="B161">
        <v>12862191</v>
      </c>
      <c r="C161">
        <v>0</v>
      </c>
      <c r="D161">
        <v>0</v>
      </c>
      <c r="E161">
        <v>1</v>
      </c>
      <c r="F161">
        <v>0</v>
      </c>
    </row>
    <row r="162" spans="1:6">
      <c r="A162">
        <v>7075508</v>
      </c>
      <c r="B162">
        <v>16023478</v>
      </c>
      <c r="C162">
        <v>0</v>
      </c>
      <c r="D162">
        <v>1</v>
      </c>
      <c r="E162">
        <v>0</v>
      </c>
      <c r="F162">
        <v>0</v>
      </c>
    </row>
    <row r="163" spans="1:6">
      <c r="A163">
        <v>7080589</v>
      </c>
      <c r="B163">
        <v>8545855</v>
      </c>
      <c r="C163">
        <v>0</v>
      </c>
      <c r="D163">
        <v>1</v>
      </c>
      <c r="E163">
        <v>0</v>
      </c>
      <c r="F163">
        <v>0</v>
      </c>
    </row>
    <row r="164" spans="1:6">
      <c r="A164">
        <v>7118091</v>
      </c>
      <c r="B164">
        <v>98688447</v>
      </c>
      <c r="C164">
        <v>0</v>
      </c>
      <c r="D164">
        <v>0</v>
      </c>
      <c r="E164">
        <v>0</v>
      </c>
      <c r="F164">
        <v>1</v>
      </c>
    </row>
    <row r="165" spans="1:6">
      <c r="A165">
        <v>7329780</v>
      </c>
      <c r="B165">
        <v>13984620</v>
      </c>
      <c r="C165">
        <v>0</v>
      </c>
      <c r="D165">
        <v>0</v>
      </c>
      <c r="E165">
        <v>0</v>
      </c>
      <c r="F165">
        <v>0</v>
      </c>
    </row>
    <row r="166" spans="1:6">
      <c r="A166">
        <v>7580935</v>
      </c>
      <c r="B166">
        <v>3885538</v>
      </c>
      <c r="C166">
        <v>0</v>
      </c>
      <c r="D166">
        <v>0</v>
      </c>
      <c r="E166">
        <v>0</v>
      </c>
      <c r="F166">
        <v>0</v>
      </c>
    </row>
    <row r="167" spans="1:6">
      <c r="A167">
        <v>7593849</v>
      </c>
      <c r="B167">
        <v>28582646</v>
      </c>
      <c r="C167">
        <v>0</v>
      </c>
      <c r="D167">
        <v>0</v>
      </c>
      <c r="E167">
        <v>1</v>
      </c>
      <c r="F167">
        <v>0</v>
      </c>
    </row>
    <row r="168" spans="1:6">
      <c r="A168">
        <v>7697090</v>
      </c>
      <c r="B168">
        <v>1223024</v>
      </c>
      <c r="C168">
        <v>0</v>
      </c>
      <c r="D168">
        <v>0</v>
      </c>
      <c r="E168">
        <v>0</v>
      </c>
      <c r="F168">
        <v>0</v>
      </c>
    </row>
    <row r="169" spans="1:6">
      <c r="A169">
        <v>7796169</v>
      </c>
      <c r="B169">
        <v>12480828</v>
      </c>
      <c r="C169">
        <v>1</v>
      </c>
      <c r="D169">
        <v>0</v>
      </c>
      <c r="E169">
        <v>0</v>
      </c>
      <c r="F169">
        <v>0</v>
      </c>
    </row>
    <row r="170" spans="1:6">
      <c r="A170">
        <v>7864191</v>
      </c>
      <c r="B170">
        <v>7145662</v>
      </c>
      <c r="C170">
        <v>0</v>
      </c>
      <c r="D170">
        <v>0</v>
      </c>
      <c r="E170">
        <v>0</v>
      </c>
      <c r="F170">
        <v>0</v>
      </c>
    </row>
    <row r="171" spans="1:6">
      <c r="A171">
        <v>8045394</v>
      </c>
      <c r="B171">
        <v>52633838</v>
      </c>
      <c r="C171">
        <v>1</v>
      </c>
      <c r="D171">
        <v>0</v>
      </c>
      <c r="E171">
        <v>0</v>
      </c>
      <c r="F171">
        <v>0</v>
      </c>
    </row>
    <row r="172" spans="1:6">
      <c r="A172">
        <v>8062791</v>
      </c>
      <c r="B172">
        <v>3821949</v>
      </c>
      <c r="C172">
        <v>1</v>
      </c>
      <c r="D172">
        <v>0</v>
      </c>
      <c r="E172">
        <v>0</v>
      </c>
      <c r="F172">
        <v>0</v>
      </c>
    </row>
    <row r="173" spans="1:6">
      <c r="A173">
        <v>8098328</v>
      </c>
      <c r="B173">
        <v>4623185</v>
      </c>
      <c r="C173">
        <v>0</v>
      </c>
      <c r="D173">
        <v>0</v>
      </c>
      <c r="E173">
        <v>0</v>
      </c>
      <c r="F173">
        <v>0</v>
      </c>
    </row>
    <row r="174" spans="1:6">
      <c r="A174">
        <v>8123355</v>
      </c>
      <c r="B174">
        <v>8552999</v>
      </c>
      <c r="C174">
        <v>0</v>
      </c>
      <c r="D174">
        <v>0</v>
      </c>
      <c r="E174">
        <v>0</v>
      </c>
      <c r="F174">
        <v>0</v>
      </c>
    </row>
    <row r="175" spans="1:6">
      <c r="A175">
        <v>8212442</v>
      </c>
      <c r="B175">
        <v>4287397</v>
      </c>
      <c r="C175">
        <v>0</v>
      </c>
      <c r="D175">
        <v>0</v>
      </c>
      <c r="E175">
        <v>0</v>
      </c>
      <c r="F175">
        <v>0</v>
      </c>
    </row>
    <row r="176" spans="1:6">
      <c r="A176">
        <v>8452669</v>
      </c>
      <c r="B176">
        <v>2062890</v>
      </c>
      <c r="C176">
        <v>0</v>
      </c>
      <c r="D176">
        <v>0</v>
      </c>
      <c r="E176">
        <v>0</v>
      </c>
      <c r="F176">
        <v>1</v>
      </c>
    </row>
    <row r="177" spans="1:6">
      <c r="A177">
        <v>8558769</v>
      </c>
      <c r="B177">
        <v>23115927</v>
      </c>
      <c r="C177">
        <v>0</v>
      </c>
      <c r="D177">
        <v>1</v>
      </c>
      <c r="E177">
        <v>0</v>
      </c>
      <c r="F177">
        <v>0</v>
      </c>
    </row>
    <row r="178" spans="1:6">
      <c r="A178">
        <v>8629906</v>
      </c>
      <c r="B178">
        <v>4486574</v>
      </c>
      <c r="C178">
        <v>0</v>
      </c>
      <c r="D178">
        <v>1</v>
      </c>
      <c r="E178">
        <v>0</v>
      </c>
      <c r="F178">
        <v>0</v>
      </c>
    </row>
    <row r="179" spans="1:6">
      <c r="A179">
        <v>8672922</v>
      </c>
      <c r="B179">
        <v>27969241</v>
      </c>
      <c r="C179">
        <v>0</v>
      </c>
      <c r="D179">
        <v>0</v>
      </c>
      <c r="E179">
        <v>0</v>
      </c>
      <c r="F179">
        <v>0</v>
      </c>
    </row>
    <row r="180" spans="1:6">
      <c r="A180">
        <v>8777963</v>
      </c>
      <c r="B180">
        <v>18180006</v>
      </c>
      <c r="C180">
        <v>0</v>
      </c>
      <c r="D180">
        <v>0</v>
      </c>
      <c r="E180">
        <v>0</v>
      </c>
      <c r="F180">
        <v>0</v>
      </c>
    </row>
    <row r="181" spans="1:6">
      <c r="A181">
        <v>8946919</v>
      </c>
      <c r="B181">
        <v>12480828</v>
      </c>
      <c r="C181">
        <v>0</v>
      </c>
      <c r="D181">
        <v>0</v>
      </c>
      <c r="E181">
        <v>0</v>
      </c>
      <c r="F181">
        <v>0</v>
      </c>
    </row>
    <row r="182" spans="1:6">
      <c r="A182">
        <v>8964615</v>
      </c>
      <c r="B182">
        <v>34673890</v>
      </c>
      <c r="C182">
        <v>0</v>
      </c>
      <c r="D182">
        <v>0</v>
      </c>
      <c r="E182">
        <v>0</v>
      </c>
      <c r="F182">
        <v>0</v>
      </c>
    </row>
    <row r="183" spans="1:6">
      <c r="A183">
        <v>9160394</v>
      </c>
      <c r="B183">
        <v>28289965</v>
      </c>
      <c r="C183">
        <v>0</v>
      </c>
      <c r="D183">
        <v>0</v>
      </c>
      <c r="E183">
        <v>0</v>
      </c>
      <c r="F183">
        <v>0</v>
      </c>
    </row>
    <row r="184" spans="1:6">
      <c r="A184">
        <v>9177065</v>
      </c>
      <c r="B184">
        <v>15000000</v>
      </c>
      <c r="C184">
        <v>0</v>
      </c>
      <c r="D184">
        <v>0</v>
      </c>
      <c r="E184">
        <v>0</v>
      </c>
      <c r="F184">
        <v>1</v>
      </c>
    </row>
    <row r="185" spans="1:6">
      <c r="A185">
        <v>9189290</v>
      </c>
      <c r="B185">
        <v>129517922</v>
      </c>
      <c r="C185">
        <v>0</v>
      </c>
      <c r="D185">
        <v>0</v>
      </c>
      <c r="E185">
        <v>1</v>
      </c>
      <c r="F185">
        <v>0</v>
      </c>
    </row>
    <row r="186" spans="1:6">
      <c r="A186">
        <v>9262006</v>
      </c>
      <c r="B186">
        <v>11235435</v>
      </c>
      <c r="C186">
        <v>0</v>
      </c>
      <c r="D186">
        <v>1</v>
      </c>
      <c r="E186">
        <v>0</v>
      </c>
      <c r="F186">
        <v>0</v>
      </c>
    </row>
    <row r="187" spans="1:6">
      <c r="A187">
        <v>9408161</v>
      </c>
      <c r="B187">
        <v>2000000</v>
      </c>
      <c r="C187">
        <v>0</v>
      </c>
      <c r="D187">
        <v>0</v>
      </c>
      <c r="E187">
        <v>0</v>
      </c>
      <c r="F187">
        <v>0</v>
      </c>
    </row>
    <row r="188" spans="1:6">
      <c r="A188">
        <v>9449125</v>
      </c>
      <c r="B188">
        <v>32046955</v>
      </c>
      <c r="C188">
        <v>0</v>
      </c>
      <c r="D188">
        <v>0</v>
      </c>
      <c r="E188">
        <v>0</v>
      </c>
      <c r="F188">
        <v>0</v>
      </c>
    </row>
    <row r="189" spans="1:6">
      <c r="A189">
        <v>9603575</v>
      </c>
      <c r="B189">
        <v>14291323</v>
      </c>
      <c r="C189">
        <v>0</v>
      </c>
      <c r="D189">
        <v>0</v>
      </c>
      <c r="E189">
        <v>1</v>
      </c>
      <c r="F189">
        <v>0</v>
      </c>
    </row>
    <row r="190" spans="1:6">
      <c r="A190">
        <v>9686481</v>
      </c>
      <c r="B190">
        <v>3579099</v>
      </c>
      <c r="C190">
        <v>0</v>
      </c>
      <c r="D190">
        <v>0</v>
      </c>
      <c r="E190">
        <v>0</v>
      </c>
      <c r="F190">
        <v>0</v>
      </c>
    </row>
    <row r="191" spans="1:6">
      <c r="A191">
        <v>9852879</v>
      </c>
      <c r="B191">
        <v>124421786</v>
      </c>
      <c r="C191">
        <v>1</v>
      </c>
      <c r="D191">
        <v>0</v>
      </c>
      <c r="E191">
        <v>0</v>
      </c>
      <c r="F191">
        <v>0</v>
      </c>
    </row>
    <row r="192" spans="1:6">
      <c r="A192">
        <v>9859851</v>
      </c>
      <c r="B192">
        <v>48701534</v>
      </c>
      <c r="C192">
        <v>0</v>
      </c>
      <c r="D192">
        <v>0</v>
      </c>
      <c r="E192">
        <v>1</v>
      </c>
      <c r="F192">
        <v>0</v>
      </c>
    </row>
    <row r="193" spans="1:6">
      <c r="A193">
        <v>9862884</v>
      </c>
      <c r="B193">
        <v>1133381</v>
      </c>
      <c r="C193">
        <v>0</v>
      </c>
      <c r="D193">
        <v>0</v>
      </c>
      <c r="E193">
        <v>0</v>
      </c>
      <c r="F193">
        <v>0</v>
      </c>
    </row>
    <row r="194" spans="1:6">
      <c r="A194">
        <v>9883481</v>
      </c>
      <c r="B194">
        <v>23860663</v>
      </c>
      <c r="C194">
        <v>0</v>
      </c>
      <c r="D194">
        <v>0</v>
      </c>
      <c r="E194">
        <v>0</v>
      </c>
      <c r="F194">
        <v>0</v>
      </c>
    </row>
    <row r="195" spans="1:6">
      <c r="A195">
        <v>9924151</v>
      </c>
      <c r="B195">
        <v>24663858</v>
      </c>
      <c r="C195">
        <v>0</v>
      </c>
      <c r="D195">
        <v>0</v>
      </c>
      <c r="E195">
        <v>0</v>
      </c>
      <c r="F195">
        <v>0</v>
      </c>
    </row>
    <row r="196" spans="1:6">
      <c r="A196">
        <v>9998139</v>
      </c>
      <c r="B196">
        <v>6088088</v>
      </c>
      <c r="C196">
        <v>0</v>
      </c>
      <c r="D196">
        <v>0</v>
      </c>
      <c r="E196">
        <v>0</v>
      </c>
      <c r="F196">
        <v>0</v>
      </c>
    </row>
    <row r="197" spans="1:6">
      <c r="A197">
        <v>9998368</v>
      </c>
      <c r="B197">
        <v>21714632</v>
      </c>
      <c r="C197">
        <v>0</v>
      </c>
      <c r="D197">
        <v>0</v>
      </c>
      <c r="E197">
        <v>1</v>
      </c>
      <c r="F197">
        <v>0</v>
      </c>
    </row>
    <row r="198" spans="1:6">
      <c r="A198">
        <v>10051933</v>
      </c>
      <c r="B198">
        <v>2386066</v>
      </c>
      <c r="C198">
        <v>0</v>
      </c>
      <c r="D198">
        <v>0</v>
      </c>
      <c r="E198">
        <v>0</v>
      </c>
      <c r="F198">
        <v>0</v>
      </c>
    </row>
    <row r="199" spans="1:6">
      <c r="A199">
        <v>10063173</v>
      </c>
      <c r="B199">
        <v>13869556</v>
      </c>
      <c r="C199">
        <v>0</v>
      </c>
      <c r="D199">
        <v>0</v>
      </c>
      <c r="E199">
        <v>0</v>
      </c>
      <c r="F199">
        <v>0</v>
      </c>
    </row>
    <row r="200" spans="1:6">
      <c r="A200">
        <v>10127447</v>
      </c>
      <c r="B200">
        <v>5921307</v>
      </c>
      <c r="C200">
        <v>0</v>
      </c>
      <c r="D200">
        <v>0</v>
      </c>
      <c r="E200">
        <v>0</v>
      </c>
      <c r="F200">
        <v>1</v>
      </c>
    </row>
    <row r="201" spans="1:6">
      <c r="A201">
        <v>10412962</v>
      </c>
      <c r="B201">
        <v>6683242</v>
      </c>
      <c r="C201">
        <v>0</v>
      </c>
      <c r="D201">
        <v>0</v>
      </c>
      <c r="E201">
        <v>0</v>
      </c>
      <c r="F201">
        <v>0</v>
      </c>
    </row>
    <row r="202" spans="1:6">
      <c r="A202">
        <v>10504640</v>
      </c>
      <c r="B202">
        <v>14114511</v>
      </c>
      <c r="C202">
        <v>0</v>
      </c>
      <c r="D202">
        <v>0</v>
      </c>
      <c r="E202">
        <v>1</v>
      </c>
      <c r="F202">
        <v>0</v>
      </c>
    </row>
    <row r="203" spans="1:6">
      <c r="A203">
        <v>10528267</v>
      </c>
      <c r="B203">
        <v>7600121</v>
      </c>
      <c r="C203">
        <v>0</v>
      </c>
      <c r="D203">
        <v>1</v>
      </c>
      <c r="E203">
        <v>0</v>
      </c>
      <c r="F203">
        <v>0</v>
      </c>
    </row>
    <row r="204" spans="1:6">
      <c r="A204">
        <v>10586685</v>
      </c>
      <c r="B204">
        <v>25321739</v>
      </c>
      <c r="C204">
        <v>0</v>
      </c>
      <c r="D204">
        <v>0</v>
      </c>
      <c r="E204">
        <v>0</v>
      </c>
      <c r="F204">
        <v>0</v>
      </c>
    </row>
    <row r="205" spans="1:6">
      <c r="A205">
        <v>10630704</v>
      </c>
      <c r="B205">
        <v>4668646</v>
      </c>
      <c r="C205">
        <v>0</v>
      </c>
      <c r="D205">
        <v>0</v>
      </c>
      <c r="E205">
        <v>1</v>
      </c>
      <c r="F205">
        <v>0</v>
      </c>
    </row>
    <row r="206" spans="1:6">
      <c r="A206">
        <v>10724926</v>
      </c>
      <c r="B206">
        <v>7477623</v>
      </c>
      <c r="C206">
        <v>0</v>
      </c>
      <c r="D206">
        <v>1</v>
      </c>
      <c r="E206">
        <v>0</v>
      </c>
      <c r="F206">
        <v>0</v>
      </c>
    </row>
    <row r="207" spans="1:6">
      <c r="A207">
        <v>10824983</v>
      </c>
      <c r="B207">
        <v>13352898</v>
      </c>
      <c r="C207">
        <v>0</v>
      </c>
      <c r="D207">
        <v>0</v>
      </c>
      <c r="E207">
        <v>0</v>
      </c>
      <c r="F207">
        <v>0</v>
      </c>
    </row>
    <row r="208" spans="1:6">
      <c r="A208">
        <v>10845911</v>
      </c>
      <c r="B208">
        <v>64758961</v>
      </c>
      <c r="C208">
        <v>0</v>
      </c>
      <c r="D208">
        <v>0</v>
      </c>
      <c r="E208">
        <v>1</v>
      </c>
      <c r="F208">
        <v>0</v>
      </c>
    </row>
    <row r="209" spans="1:6">
      <c r="A209">
        <v>10851194</v>
      </c>
      <c r="B209">
        <v>19427688</v>
      </c>
      <c r="C209">
        <v>0</v>
      </c>
      <c r="D209">
        <v>0</v>
      </c>
      <c r="E209">
        <v>0</v>
      </c>
      <c r="F209">
        <v>0</v>
      </c>
    </row>
    <row r="210" spans="1:6">
      <c r="A210">
        <v>10974592</v>
      </c>
      <c r="B210">
        <v>22800364</v>
      </c>
      <c r="C210">
        <v>0</v>
      </c>
      <c r="D210">
        <v>0</v>
      </c>
      <c r="E210">
        <v>0</v>
      </c>
      <c r="F210">
        <v>0</v>
      </c>
    </row>
    <row r="211" spans="1:6">
      <c r="A211">
        <v>11085232</v>
      </c>
      <c r="B211">
        <v>2858265</v>
      </c>
      <c r="C211">
        <v>0</v>
      </c>
      <c r="D211">
        <v>0</v>
      </c>
      <c r="E211">
        <v>0</v>
      </c>
      <c r="F211">
        <v>0</v>
      </c>
    </row>
    <row r="212" spans="1:6">
      <c r="A212">
        <v>11153924</v>
      </c>
      <c r="B212">
        <v>8685853</v>
      </c>
      <c r="C212">
        <v>1</v>
      </c>
      <c r="D212">
        <v>0</v>
      </c>
      <c r="E212">
        <v>0</v>
      </c>
      <c r="F212">
        <v>0</v>
      </c>
    </row>
    <row r="213" spans="1:6">
      <c r="A213">
        <v>11166495</v>
      </c>
      <c r="B213">
        <v>6731990</v>
      </c>
      <c r="C213">
        <v>0</v>
      </c>
      <c r="D213">
        <v>1</v>
      </c>
      <c r="E213">
        <v>0</v>
      </c>
      <c r="F213">
        <v>0</v>
      </c>
    </row>
    <row r="214" spans="1:6">
      <c r="A214">
        <v>11528926</v>
      </c>
      <c r="B214">
        <v>7237153</v>
      </c>
      <c r="C214">
        <v>0</v>
      </c>
      <c r="D214">
        <v>0</v>
      </c>
      <c r="E214">
        <v>0</v>
      </c>
      <c r="F214">
        <v>0</v>
      </c>
    </row>
    <row r="215" spans="1:6">
      <c r="A215">
        <v>11572924</v>
      </c>
      <c r="B215">
        <v>9397944</v>
      </c>
      <c r="C215">
        <v>0</v>
      </c>
      <c r="D215">
        <v>1</v>
      </c>
      <c r="E215">
        <v>0</v>
      </c>
      <c r="F215">
        <v>0</v>
      </c>
    </row>
    <row r="216" spans="1:6">
      <c r="A216">
        <v>11591350</v>
      </c>
      <c r="B216">
        <v>5428658</v>
      </c>
      <c r="C216">
        <v>0</v>
      </c>
      <c r="D216">
        <v>1</v>
      </c>
      <c r="E216">
        <v>0</v>
      </c>
      <c r="F216">
        <v>0</v>
      </c>
    </row>
    <row r="217" spans="1:6">
      <c r="A217">
        <v>11621399</v>
      </c>
      <c r="B217">
        <v>1973769</v>
      </c>
      <c r="C217">
        <v>0</v>
      </c>
      <c r="D217">
        <v>0</v>
      </c>
      <c r="E217">
        <v>0</v>
      </c>
      <c r="F217">
        <v>0</v>
      </c>
    </row>
    <row r="218" spans="1:6">
      <c r="A218">
        <v>11655479</v>
      </c>
      <c r="B218">
        <v>25892270</v>
      </c>
      <c r="C218">
        <v>0</v>
      </c>
      <c r="D218">
        <v>0</v>
      </c>
      <c r="E218">
        <v>0</v>
      </c>
      <c r="F218">
        <v>0</v>
      </c>
    </row>
    <row r="219" spans="1:6">
      <c r="A219">
        <v>11753231</v>
      </c>
      <c r="B219">
        <v>6214145</v>
      </c>
      <c r="C219">
        <v>0</v>
      </c>
      <c r="D219">
        <v>0</v>
      </c>
      <c r="E219">
        <v>0</v>
      </c>
      <c r="F219">
        <v>0</v>
      </c>
    </row>
    <row r="220" spans="1:6">
      <c r="A220">
        <v>11849668</v>
      </c>
      <c r="B220">
        <v>40634668</v>
      </c>
      <c r="C220">
        <v>0</v>
      </c>
      <c r="D220">
        <v>0</v>
      </c>
      <c r="E220">
        <v>0</v>
      </c>
      <c r="F220">
        <v>0</v>
      </c>
    </row>
    <row r="221" spans="1:6">
      <c r="A221">
        <v>11857251</v>
      </c>
      <c r="B221">
        <v>14044294</v>
      </c>
      <c r="C221">
        <v>0</v>
      </c>
      <c r="D221">
        <v>0</v>
      </c>
      <c r="E221">
        <v>0</v>
      </c>
      <c r="F221">
        <v>0</v>
      </c>
    </row>
    <row r="222" spans="1:6">
      <c r="A222">
        <v>11956776</v>
      </c>
      <c r="B222">
        <v>10111891</v>
      </c>
      <c r="C222">
        <v>0</v>
      </c>
      <c r="D222">
        <v>0</v>
      </c>
      <c r="E222">
        <v>0</v>
      </c>
      <c r="F222">
        <v>0</v>
      </c>
    </row>
    <row r="223" spans="1:6">
      <c r="A223">
        <v>12035418</v>
      </c>
      <c r="B223">
        <v>2532174</v>
      </c>
      <c r="C223">
        <v>0</v>
      </c>
      <c r="D223">
        <v>0</v>
      </c>
      <c r="E223">
        <v>0</v>
      </c>
      <c r="F223">
        <v>0</v>
      </c>
    </row>
    <row r="224" spans="1:6">
      <c r="A224">
        <v>12040820</v>
      </c>
      <c r="B224">
        <v>2164513</v>
      </c>
      <c r="C224">
        <v>1</v>
      </c>
      <c r="D224">
        <v>0</v>
      </c>
      <c r="E224">
        <v>0</v>
      </c>
      <c r="F224">
        <v>0</v>
      </c>
    </row>
    <row r="225" spans="1:6">
      <c r="A225">
        <v>12144594</v>
      </c>
      <c r="B225">
        <v>7176391</v>
      </c>
      <c r="C225">
        <v>0</v>
      </c>
      <c r="D225">
        <v>0</v>
      </c>
      <c r="E225">
        <v>0</v>
      </c>
      <c r="F225">
        <v>1</v>
      </c>
    </row>
    <row r="226" spans="1:6">
      <c r="A226">
        <v>12294827</v>
      </c>
      <c r="B226">
        <v>16023478</v>
      </c>
      <c r="C226">
        <v>0</v>
      </c>
      <c r="D226">
        <v>0</v>
      </c>
      <c r="E226">
        <v>0</v>
      </c>
      <c r="F226">
        <v>0</v>
      </c>
    </row>
    <row r="227" spans="1:6">
      <c r="A227">
        <v>12310182</v>
      </c>
      <c r="B227">
        <v>6087831</v>
      </c>
      <c r="C227">
        <v>0</v>
      </c>
      <c r="D227">
        <v>1</v>
      </c>
      <c r="E227">
        <v>0</v>
      </c>
      <c r="F227">
        <v>0</v>
      </c>
    </row>
    <row r="228" spans="1:6">
      <c r="A228">
        <v>12353318</v>
      </c>
      <c r="B228">
        <v>3418342</v>
      </c>
      <c r="C228">
        <v>0</v>
      </c>
      <c r="D228">
        <v>1</v>
      </c>
      <c r="E228">
        <v>0</v>
      </c>
      <c r="F228">
        <v>0</v>
      </c>
    </row>
    <row r="229" spans="1:6">
      <c r="A229">
        <v>12613378</v>
      </c>
      <c r="B229">
        <v>6165964</v>
      </c>
      <c r="C229">
        <v>0</v>
      </c>
      <c r="D229">
        <v>0</v>
      </c>
      <c r="E229">
        <v>0</v>
      </c>
      <c r="F229">
        <v>0</v>
      </c>
    </row>
    <row r="230" spans="1:6">
      <c r="A230">
        <v>12613776</v>
      </c>
      <c r="B230">
        <v>16234217</v>
      </c>
      <c r="C230">
        <v>0</v>
      </c>
      <c r="D230">
        <v>0</v>
      </c>
      <c r="E230">
        <v>0</v>
      </c>
      <c r="F230">
        <v>0</v>
      </c>
    </row>
    <row r="231" spans="1:6">
      <c r="A231">
        <v>12764862</v>
      </c>
      <c r="B231">
        <v>45600727</v>
      </c>
      <c r="C231">
        <v>0</v>
      </c>
      <c r="D231">
        <v>0</v>
      </c>
      <c r="E231">
        <v>0</v>
      </c>
      <c r="F231">
        <v>1</v>
      </c>
    </row>
    <row r="232" spans="1:6">
      <c r="A232">
        <v>12789087</v>
      </c>
      <c r="B232">
        <v>41125740</v>
      </c>
      <c r="C232">
        <v>0</v>
      </c>
      <c r="D232">
        <v>0</v>
      </c>
      <c r="E232">
        <v>0</v>
      </c>
      <c r="F232">
        <v>0</v>
      </c>
    </row>
    <row r="233" spans="1:6">
      <c r="A233">
        <v>12820482</v>
      </c>
      <c r="B233">
        <v>11125966</v>
      </c>
      <c r="C233">
        <v>0</v>
      </c>
      <c r="D233">
        <v>0</v>
      </c>
      <c r="E233">
        <v>0</v>
      </c>
      <c r="F233">
        <v>0</v>
      </c>
    </row>
    <row r="234" spans="1:6">
      <c r="A234">
        <v>13071926</v>
      </c>
      <c r="B234">
        <v>10712118</v>
      </c>
      <c r="C234">
        <v>0</v>
      </c>
      <c r="D234">
        <v>0</v>
      </c>
      <c r="E234">
        <v>0</v>
      </c>
      <c r="F234">
        <v>0</v>
      </c>
    </row>
    <row r="235" spans="1:6">
      <c r="A235">
        <v>13255131</v>
      </c>
      <c r="B235">
        <v>4870153</v>
      </c>
      <c r="C235">
        <v>0</v>
      </c>
      <c r="D235">
        <v>1</v>
      </c>
      <c r="E235">
        <v>0</v>
      </c>
      <c r="F235">
        <v>0</v>
      </c>
    </row>
    <row r="236" spans="1:6">
      <c r="A236">
        <v>13305365</v>
      </c>
      <c r="B236">
        <v>38000606</v>
      </c>
      <c r="C236">
        <v>0</v>
      </c>
      <c r="D236">
        <v>0</v>
      </c>
      <c r="E236">
        <v>0</v>
      </c>
      <c r="F236">
        <v>0</v>
      </c>
    </row>
    <row r="237" spans="1:6">
      <c r="A237">
        <v>13351738</v>
      </c>
      <c r="B237">
        <v>1789550</v>
      </c>
      <c r="C237">
        <v>0</v>
      </c>
      <c r="D237">
        <v>0</v>
      </c>
      <c r="E237">
        <v>1</v>
      </c>
      <c r="F237">
        <v>0</v>
      </c>
    </row>
    <row r="238" spans="1:6">
      <c r="A238">
        <v>13515193</v>
      </c>
      <c r="B238">
        <v>33832599</v>
      </c>
      <c r="C238">
        <v>0</v>
      </c>
      <c r="D238">
        <v>0</v>
      </c>
      <c r="E238">
        <v>0</v>
      </c>
      <c r="F238">
        <v>0</v>
      </c>
    </row>
    <row r="239" spans="1:6">
      <c r="A239">
        <v>13697884</v>
      </c>
      <c r="B239">
        <v>15151588</v>
      </c>
      <c r="C239">
        <v>0</v>
      </c>
      <c r="D239">
        <v>0</v>
      </c>
      <c r="E239">
        <v>0</v>
      </c>
      <c r="F239">
        <v>0</v>
      </c>
    </row>
    <row r="240" spans="1:6">
      <c r="A240">
        <v>13738212</v>
      </c>
      <c r="B240">
        <v>5817506</v>
      </c>
      <c r="C240">
        <v>0</v>
      </c>
      <c r="D240">
        <v>0</v>
      </c>
      <c r="E240">
        <v>1</v>
      </c>
      <c r="F240">
        <v>0</v>
      </c>
    </row>
    <row r="241" spans="1:6">
      <c r="A241">
        <v>13760036</v>
      </c>
      <c r="B241">
        <v>55805121</v>
      </c>
      <c r="C241">
        <v>1</v>
      </c>
      <c r="D241">
        <v>0</v>
      </c>
      <c r="E241">
        <v>0</v>
      </c>
      <c r="F241">
        <v>0</v>
      </c>
    </row>
    <row r="242" spans="1:6">
      <c r="A242">
        <v>13821985</v>
      </c>
      <c r="B242">
        <v>18497893</v>
      </c>
      <c r="C242">
        <v>1</v>
      </c>
      <c r="D242">
        <v>0</v>
      </c>
      <c r="E242">
        <v>0</v>
      </c>
      <c r="F242">
        <v>0</v>
      </c>
    </row>
    <row r="243" spans="1:6">
      <c r="A243">
        <v>13927421</v>
      </c>
      <c r="B243">
        <v>2466386</v>
      </c>
      <c r="C243">
        <v>1</v>
      </c>
      <c r="D243">
        <v>0</v>
      </c>
      <c r="E243">
        <v>0</v>
      </c>
      <c r="F243">
        <v>0</v>
      </c>
    </row>
    <row r="244" spans="1:6">
      <c r="A244">
        <v>13961315</v>
      </c>
      <c r="B244">
        <v>5696299</v>
      </c>
      <c r="C244">
        <v>0</v>
      </c>
      <c r="D244">
        <v>0</v>
      </c>
      <c r="E244">
        <v>0</v>
      </c>
      <c r="F244">
        <v>1</v>
      </c>
    </row>
    <row r="245" spans="1:6">
      <c r="A245">
        <v>14028182</v>
      </c>
      <c r="B245">
        <v>8947748</v>
      </c>
      <c r="C245">
        <v>0</v>
      </c>
      <c r="D245">
        <v>0</v>
      </c>
      <c r="E245">
        <v>1</v>
      </c>
      <c r="F245">
        <v>0</v>
      </c>
    </row>
    <row r="246" spans="1:6">
      <c r="A246">
        <v>14423083</v>
      </c>
      <c r="B246">
        <v>12987076</v>
      </c>
      <c r="C246">
        <v>0</v>
      </c>
      <c r="D246">
        <v>0</v>
      </c>
      <c r="E246">
        <v>0</v>
      </c>
      <c r="F246">
        <v>0</v>
      </c>
    </row>
    <row r="247" spans="1:6">
      <c r="A247">
        <v>14454606</v>
      </c>
      <c r="B247">
        <v>40452872</v>
      </c>
      <c r="C247">
        <v>0</v>
      </c>
      <c r="D247">
        <v>0</v>
      </c>
      <c r="E247">
        <v>0</v>
      </c>
      <c r="F247">
        <v>0</v>
      </c>
    </row>
    <row r="248" spans="1:6">
      <c r="A248">
        <v>14613600</v>
      </c>
      <c r="B248">
        <v>8015754</v>
      </c>
      <c r="C248">
        <v>0</v>
      </c>
      <c r="D248">
        <v>1</v>
      </c>
      <c r="E248">
        <v>0</v>
      </c>
      <c r="F248">
        <v>0</v>
      </c>
    </row>
    <row r="249" spans="1:6">
      <c r="A249">
        <v>14643840</v>
      </c>
      <c r="B249">
        <v>17336945</v>
      </c>
      <c r="C249">
        <v>0</v>
      </c>
      <c r="D249">
        <v>0</v>
      </c>
      <c r="E249">
        <v>0</v>
      </c>
      <c r="F249">
        <v>0</v>
      </c>
    </row>
    <row r="250" spans="1:6">
      <c r="A250">
        <v>14645442</v>
      </c>
      <c r="B250">
        <v>9246371</v>
      </c>
      <c r="C250">
        <v>0</v>
      </c>
      <c r="D250">
        <v>1</v>
      </c>
      <c r="E250">
        <v>0</v>
      </c>
      <c r="F250">
        <v>0</v>
      </c>
    </row>
    <row r="251" spans="1:6">
      <c r="A251">
        <v>14782268</v>
      </c>
      <c r="B251">
        <v>27969241</v>
      </c>
      <c r="C251">
        <v>0</v>
      </c>
      <c r="D251">
        <v>1</v>
      </c>
      <c r="E251">
        <v>0</v>
      </c>
      <c r="F251">
        <v>0</v>
      </c>
    </row>
    <row r="252" spans="1:6">
      <c r="A252">
        <v>14783713</v>
      </c>
      <c r="B252">
        <v>13984620</v>
      </c>
      <c r="C252">
        <v>0</v>
      </c>
      <c r="D252">
        <v>0</v>
      </c>
      <c r="E252">
        <v>0</v>
      </c>
      <c r="F252">
        <v>0</v>
      </c>
    </row>
    <row r="253" spans="1:6">
      <c r="A253">
        <v>14944843</v>
      </c>
      <c r="B253">
        <v>17625894</v>
      </c>
      <c r="C253">
        <v>0</v>
      </c>
      <c r="D253">
        <v>0</v>
      </c>
      <c r="E253">
        <v>0</v>
      </c>
      <c r="F253">
        <v>0</v>
      </c>
    </row>
    <row r="254" spans="1:6">
      <c r="A254">
        <v>14951574</v>
      </c>
      <c r="B254">
        <v>38754498</v>
      </c>
      <c r="C254">
        <v>0</v>
      </c>
      <c r="D254">
        <v>0</v>
      </c>
      <c r="E254">
        <v>0</v>
      </c>
      <c r="F254">
        <v>0</v>
      </c>
    </row>
    <row r="255" spans="1:6">
      <c r="A255">
        <v>15281897</v>
      </c>
      <c r="B255">
        <v>5180717</v>
      </c>
      <c r="C255">
        <v>0</v>
      </c>
      <c r="D255">
        <v>0</v>
      </c>
      <c r="E255">
        <v>0</v>
      </c>
      <c r="F255">
        <v>1</v>
      </c>
    </row>
    <row r="256" spans="1:6">
      <c r="A256">
        <v>15321020</v>
      </c>
      <c r="B256">
        <v>18538467</v>
      </c>
      <c r="C256">
        <v>0</v>
      </c>
      <c r="D256">
        <v>0</v>
      </c>
      <c r="E256">
        <v>0</v>
      </c>
      <c r="F256">
        <v>0</v>
      </c>
    </row>
    <row r="257" spans="1:6">
      <c r="A257">
        <v>15336023</v>
      </c>
      <c r="B257">
        <v>20713816</v>
      </c>
      <c r="C257">
        <v>0</v>
      </c>
      <c r="D257">
        <v>0</v>
      </c>
      <c r="E257">
        <v>0</v>
      </c>
      <c r="F257">
        <v>1</v>
      </c>
    </row>
    <row r="258" spans="1:6">
      <c r="A258">
        <v>15367204</v>
      </c>
      <c r="B258">
        <v>7477623</v>
      </c>
      <c r="C258">
        <v>0</v>
      </c>
      <c r="D258">
        <v>0</v>
      </c>
      <c r="E258">
        <v>0</v>
      </c>
      <c r="F258">
        <v>1</v>
      </c>
    </row>
    <row r="259" spans="1:6">
      <c r="A259">
        <v>15517247</v>
      </c>
      <c r="B259">
        <v>4276446</v>
      </c>
      <c r="C259">
        <v>0</v>
      </c>
      <c r="D259">
        <v>1</v>
      </c>
      <c r="E259">
        <v>0</v>
      </c>
      <c r="F259">
        <v>0</v>
      </c>
    </row>
    <row r="260" spans="1:6">
      <c r="A260">
        <v>15635698</v>
      </c>
      <c r="B260">
        <v>17895497</v>
      </c>
      <c r="C260">
        <v>0</v>
      </c>
      <c r="D260">
        <v>1</v>
      </c>
      <c r="E260">
        <v>0</v>
      </c>
      <c r="F260">
        <v>0</v>
      </c>
    </row>
    <row r="261" spans="1:6">
      <c r="A261">
        <v>15684329</v>
      </c>
      <c r="B261">
        <v>19737689</v>
      </c>
      <c r="C261">
        <v>0</v>
      </c>
      <c r="D261">
        <v>0</v>
      </c>
      <c r="E261">
        <v>0</v>
      </c>
      <c r="F261">
        <v>0</v>
      </c>
    </row>
    <row r="262" spans="1:6">
      <c r="A262">
        <v>15695916</v>
      </c>
      <c r="B262">
        <v>5696299</v>
      </c>
      <c r="C262">
        <v>0</v>
      </c>
      <c r="D262">
        <v>0</v>
      </c>
      <c r="E262">
        <v>0</v>
      </c>
      <c r="F262">
        <v>0</v>
      </c>
    </row>
    <row r="263" spans="1:6">
      <c r="A263">
        <v>16023683</v>
      </c>
      <c r="B263">
        <v>27056408</v>
      </c>
      <c r="C263">
        <v>0</v>
      </c>
      <c r="D263">
        <v>0</v>
      </c>
      <c r="E263">
        <v>0</v>
      </c>
      <c r="F263">
        <v>0</v>
      </c>
    </row>
    <row r="264" spans="1:6">
      <c r="A264">
        <v>16032690</v>
      </c>
      <c r="B264">
        <v>13565122</v>
      </c>
      <c r="C264">
        <v>0</v>
      </c>
      <c r="D264">
        <v>0</v>
      </c>
      <c r="E264">
        <v>0</v>
      </c>
      <c r="F264">
        <v>0</v>
      </c>
    </row>
    <row r="265" spans="1:6">
      <c r="A265">
        <v>16088238</v>
      </c>
      <c r="B265">
        <v>7345604</v>
      </c>
      <c r="C265">
        <v>0</v>
      </c>
      <c r="D265">
        <v>0</v>
      </c>
      <c r="E265">
        <v>0</v>
      </c>
      <c r="F265">
        <v>0</v>
      </c>
    </row>
    <row r="266" spans="1:6">
      <c r="A266">
        <v>16105323</v>
      </c>
      <c r="B266">
        <v>28088587</v>
      </c>
      <c r="C266">
        <v>0</v>
      </c>
      <c r="D266">
        <v>1</v>
      </c>
      <c r="E266">
        <v>0</v>
      </c>
      <c r="F266">
        <v>0</v>
      </c>
    </row>
    <row r="267" spans="1:6">
      <c r="A267">
        <v>16164710</v>
      </c>
      <c r="B267">
        <v>10682318</v>
      </c>
      <c r="C267">
        <v>0</v>
      </c>
      <c r="D267">
        <v>0</v>
      </c>
      <c r="E267">
        <v>0</v>
      </c>
      <c r="F267">
        <v>0</v>
      </c>
    </row>
    <row r="268" spans="1:6">
      <c r="A268">
        <v>16191424</v>
      </c>
      <c r="B268">
        <v>41953861</v>
      </c>
      <c r="C268">
        <v>0</v>
      </c>
      <c r="D268">
        <v>0</v>
      </c>
      <c r="E268">
        <v>1</v>
      </c>
      <c r="F268">
        <v>0</v>
      </c>
    </row>
    <row r="269" spans="1:6">
      <c r="A269">
        <v>16443063</v>
      </c>
      <c r="B269">
        <v>14114511</v>
      </c>
      <c r="C269">
        <v>0</v>
      </c>
      <c r="D269">
        <v>1</v>
      </c>
      <c r="E269">
        <v>0</v>
      </c>
      <c r="F269">
        <v>0</v>
      </c>
    </row>
    <row r="270" spans="1:6">
      <c r="A270">
        <v>16467879</v>
      </c>
      <c r="B270">
        <v>13565122</v>
      </c>
      <c r="C270">
        <v>0</v>
      </c>
      <c r="D270">
        <v>0</v>
      </c>
      <c r="E270">
        <v>0</v>
      </c>
      <c r="F270">
        <v>0</v>
      </c>
    </row>
    <row r="271" spans="1:6">
      <c r="A271">
        <v>16493007</v>
      </c>
      <c r="B271">
        <v>13787529</v>
      </c>
      <c r="C271">
        <v>0</v>
      </c>
      <c r="D271">
        <v>0</v>
      </c>
      <c r="E271">
        <v>1</v>
      </c>
      <c r="F271">
        <v>0</v>
      </c>
    </row>
    <row r="272" spans="1:6">
      <c r="A272">
        <v>16513705</v>
      </c>
      <c r="B272">
        <v>6214145</v>
      </c>
      <c r="C272">
        <v>0</v>
      </c>
      <c r="D272">
        <v>1</v>
      </c>
      <c r="E272">
        <v>0</v>
      </c>
      <c r="F272">
        <v>0</v>
      </c>
    </row>
    <row r="273" spans="1:6">
      <c r="A273">
        <v>16711628</v>
      </c>
      <c r="B273">
        <v>8545855</v>
      </c>
      <c r="C273">
        <v>0</v>
      </c>
      <c r="D273">
        <v>0</v>
      </c>
      <c r="E273">
        <v>0</v>
      </c>
      <c r="F273">
        <v>0</v>
      </c>
    </row>
    <row r="274" spans="1:6">
      <c r="A274">
        <v>16992803</v>
      </c>
      <c r="B274">
        <v>26705796</v>
      </c>
      <c r="C274">
        <v>0</v>
      </c>
      <c r="D274">
        <v>0</v>
      </c>
      <c r="E274">
        <v>0</v>
      </c>
      <c r="F274">
        <v>1</v>
      </c>
    </row>
    <row r="275" spans="1:6">
      <c r="A275">
        <v>17041802</v>
      </c>
      <c r="B275">
        <v>19543169</v>
      </c>
      <c r="C275">
        <v>0</v>
      </c>
      <c r="D275">
        <v>0</v>
      </c>
      <c r="E275">
        <v>0</v>
      </c>
      <c r="F275">
        <v>0</v>
      </c>
    </row>
    <row r="276" spans="1:6">
      <c r="A276">
        <v>17063043</v>
      </c>
      <c r="B276">
        <v>16181149</v>
      </c>
      <c r="C276">
        <v>0</v>
      </c>
      <c r="D276">
        <v>0</v>
      </c>
      <c r="E276">
        <v>0</v>
      </c>
      <c r="F276">
        <v>0</v>
      </c>
    </row>
    <row r="277" spans="1:6">
      <c r="A277">
        <v>17232238</v>
      </c>
      <c r="B277">
        <v>2136464</v>
      </c>
      <c r="C277">
        <v>0</v>
      </c>
      <c r="D277">
        <v>0</v>
      </c>
      <c r="E277">
        <v>0</v>
      </c>
      <c r="F277">
        <v>0</v>
      </c>
    </row>
    <row r="278" spans="1:6">
      <c r="A278">
        <v>17304904</v>
      </c>
      <c r="B278">
        <v>40311473</v>
      </c>
      <c r="C278">
        <v>1</v>
      </c>
      <c r="D278">
        <v>0</v>
      </c>
      <c r="E278">
        <v>0</v>
      </c>
      <c r="F278">
        <v>0</v>
      </c>
    </row>
    <row r="279" spans="1:6">
      <c r="A279">
        <v>17454678</v>
      </c>
      <c r="B279">
        <v>46054609</v>
      </c>
      <c r="C279">
        <v>0</v>
      </c>
      <c r="D279">
        <v>1</v>
      </c>
      <c r="E279">
        <v>0</v>
      </c>
      <c r="F279">
        <v>0</v>
      </c>
    </row>
    <row r="280" spans="1:6">
      <c r="A280">
        <v>17474248</v>
      </c>
      <c r="B280">
        <v>22422449</v>
      </c>
      <c r="C280">
        <v>0</v>
      </c>
      <c r="D280">
        <v>0</v>
      </c>
      <c r="E280">
        <v>0</v>
      </c>
      <c r="F280">
        <v>1</v>
      </c>
    </row>
    <row r="281" spans="1:6">
      <c r="A281">
        <v>17482517</v>
      </c>
      <c r="B281">
        <v>12000000</v>
      </c>
      <c r="C281">
        <v>0</v>
      </c>
      <c r="D281">
        <v>0</v>
      </c>
      <c r="E281">
        <v>0</v>
      </c>
      <c r="F281">
        <v>0</v>
      </c>
    </row>
    <row r="282" spans="1:6">
      <c r="A282">
        <v>17671601</v>
      </c>
      <c r="B282">
        <v>12176175</v>
      </c>
      <c r="C282">
        <v>0</v>
      </c>
      <c r="D282">
        <v>0</v>
      </c>
      <c r="E282">
        <v>1</v>
      </c>
      <c r="F282">
        <v>0</v>
      </c>
    </row>
    <row r="283" spans="1:6">
      <c r="A283">
        <v>17696585</v>
      </c>
      <c r="B283">
        <v>1068232</v>
      </c>
      <c r="C283">
        <v>0</v>
      </c>
      <c r="D283">
        <v>0</v>
      </c>
      <c r="E283">
        <v>1</v>
      </c>
      <c r="F283">
        <v>0</v>
      </c>
    </row>
    <row r="284" spans="1:6">
      <c r="A284">
        <v>17807603</v>
      </c>
      <c r="B284">
        <v>20754340</v>
      </c>
      <c r="C284">
        <v>1</v>
      </c>
      <c r="D284">
        <v>0</v>
      </c>
      <c r="E284">
        <v>0</v>
      </c>
      <c r="F284">
        <v>0</v>
      </c>
    </row>
    <row r="285" spans="1:6">
      <c r="A285">
        <v>17808733</v>
      </c>
      <c r="B285">
        <v>3946217</v>
      </c>
      <c r="C285">
        <v>0</v>
      </c>
      <c r="D285">
        <v>0</v>
      </c>
      <c r="E285">
        <v>0</v>
      </c>
      <c r="F285">
        <v>0</v>
      </c>
    </row>
    <row r="286" spans="1:6">
      <c r="A286">
        <v>17816707</v>
      </c>
      <c r="B286">
        <v>5411282</v>
      </c>
      <c r="C286">
        <v>0</v>
      </c>
      <c r="D286">
        <v>0</v>
      </c>
      <c r="E286">
        <v>0</v>
      </c>
      <c r="F286">
        <v>0</v>
      </c>
    </row>
    <row r="287" spans="1:6">
      <c r="A287">
        <v>17870505</v>
      </c>
      <c r="B287">
        <v>40452872</v>
      </c>
      <c r="C287">
        <v>0</v>
      </c>
      <c r="D287">
        <v>0</v>
      </c>
      <c r="E287">
        <v>0</v>
      </c>
      <c r="F287">
        <v>1</v>
      </c>
    </row>
    <row r="288" spans="1:6">
      <c r="A288">
        <v>17891440</v>
      </c>
      <c r="B288">
        <v>92109217</v>
      </c>
      <c r="C288">
        <v>0</v>
      </c>
      <c r="D288">
        <v>0</v>
      </c>
      <c r="E288">
        <v>0</v>
      </c>
      <c r="F288">
        <v>1</v>
      </c>
    </row>
    <row r="289" spans="1:6">
      <c r="A289">
        <v>17939209</v>
      </c>
      <c r="B289">
        <v>13984620</v>
      </c>
      <c r="C289">
        <v>0</v>
      </c>
      <c r="D289">
        <v>1</v>
      </c>
      <c r="E289">
        <v>0</v>
      </c>
      <c r="F289">
        <v>0</v>
      </c>
    </row>
    <row r="290" spans="1:6">
      <c r="A290">
        <v>18007317</v>
      </c>
      <c r="B290">
        <v>13000000</v>
      </c>
      <c r="C290">
        <v>0</v>
      </c>
      <c r="D290">
        <v>0</v>
      </c>
      <c r="E290">
        <v>0</v>
      </c>
      <c r="F290">
        <v>0</v>
      </c>
    </row>
    <row r="291" spans="1:6">
      <c r="A291">
        <v>18188044</v>
      </c>
      <c r="B291">
        <v>52244573</v>
      </c>
      <c r="C291">
        <v>0</v>
      </c>
      <c r="D291">
        <v>1</v>
      </c>
      <c r="E291">
        <v>0</v>
      </c>
      <c r="F291">
        <v>0</v>
      </c>
    </row>
    <row r="292" spans="1:6">
      <c r="A292">
        <v>18282439</v>
      </c>
      <c r="B292">
        <v>2532174</v>
      </c>
      <c r="C292">
        <v>0</v>
      </c>
      <c r="D292">
        <v>0</v>
      </c>
      <c r="E292">
        <v>0</v>
      </c>
      <c r="F292">
        <v>0</v>
      </c>
    </row>
    <row r="293" spans="1:6">
      <c r="A293">
        <v>18435915</v>
      </c>
      <c r="B293">
        <v>34001444</v>
      </c>
      <c r="C293">
        <v>0</v>
      </c>
      <c r="D293">
        <v>0</v>
      </c>
      <c r="E293">
        <v>1</v>
      </c>
      <c r="F293">
        <v>0</v>
      </c>
    </row>
    <row r="294" spans="1:6">
      <c r="A294">
        <v>18493734</v>
      </c>
      <c r="B294">
        <v>43429264</v>
      </c>
      <c r="C294">
        <v>0</v>
      </c>
      <c r="D294">
        <v>1</v>
      </c>
      <c r="E294">
        <v>0</v>
      </c>
      <c r="F294">
        <v>0</v>
      </c>
    </row>
    <row r="295" spans="1:6">
      <c r="A295">
        <v>18510079</v>
      </c>
      <c r="B295">
        <v>3521349</v>
      </c>
      <c r="C295">
        <v>0</v>
      </c>
      <c r="D295">
        <v>1</v>
      </c>
      <c r="E295">
        <v>0</v>
      </c>
      <c r="F295">
        <v>0</v>
      </c>
    </row>
    <row r="296" spans="1:6">
      <c r="A296">
        <v>18541236</v>
      </c>
      <c r="B296">
        <v>4000000</v>
      </c>
      <c r="C296">
        <v>0</v>
      </c>
      <c r="D296">
        <v>0</v>
      </c>
      <c r="E296">
        <v>0</v>
      </c>
      <c r="F296">
        <v>0</v>
      </c>
    </row>
    <row r="297" spans="1:6">
      <c r="A297">
        <v>18613810</v>
      </c>
      <c r="B297">
        <v>10640170</v>
      </c>
      <c r="C297">
        <v>0</v>
      </c>
      <c r="D297">
        <v>0</v>
      </c>
      <c r="E297">
        <v>1</v>
      </c>
      <c r="F297">
        <v>0</v>
      </c>
    </row>
    <row r="298" spans="1:6">
      <c r="A298">
        <v>18688080</v>
      </c>
      <c r="B298">
        <v>9735493</v>
      </c>
      <c r="C298">
        <v>0</v>
      </c>
      <c r="D298">
        <v>0</v>
      </c>
      <c r="E298">
        <v>0</v>
      </c>
      <c r="F298">
        <v>0</v>
      </c>
    </row>
    <row r="299" spans="1:6">
      <c r="A299">
        <v>18740466</v>
      </c>
      <c r="B299">
        <v>9228719</v>
      </c>
      <c r="C299">
        <v>0</v>
      </c>
      <c r="D299">
        <v>0</v>
      </c>
      <c r="E299">
        <v>0</v>
      </c>
      <c r="F299">
        <v>0</v>
      </c>
    </row>
    <row r="300" spans="1:6">
      <c r="A300">
        <v>18754529</v>
      </c>
      <c r="B300">
        <v>28948611</v>
      </c>
      <c r="C300">
        <v>0</v>
      </c>
      <c r="D300">
        <v>0</v>
      </c>
      <c r="E300">
        <v>0</v>
      </c>
      <c r="F300">
        <v>0</v>
      </c>
    </row>
    <row r="301" spans="1:6">
      <c r="A301">
        <v>18765207</v>
      </c>
      <c r="B301">
        <v>10402167</v>
      </c>
      <c r="C301">
        <v>0</v>
      </c>
      <c r="D301">
        <v>0</v>
      </c>
      <c r="E301">
        <v>0</v>
      </c>
      <c r="F301">
        <v>0</v>
      </c>
    </row>
    <row r="302" spans="1:6">
      <c r="A302">
        <v>19098688</v>
      </c>
      <c r="B302">
        <v>16916300</v>
      </c>
      <c r="C302">
        <v>0</v>
      </c>
      <c r="D302">
        <v>0</v>
      </c>
      <c r="E302">
        <v>0</v>
      </c>
      <c r="F302">
        <v>0</v>
      </c>
    </row>
    <row r="303" spans="1:6">
      <c r="A303">
        <v>19388882</v>
      </c>
      <c r="B303">
        <v>60873423</v>
      </c>
      <c r="C303">
        <v>0</v>
      </c>
      <c r="D303">
        <v>1</v>
      </c>
      <c r="E303">
        <v>0</v>
      </c>
      <c r="F303">
        <v>0</v>
      </c>
    </row>
    <row r="304" spans="1:6">
      <c r="A304">
        <v>19436733</v>
      </c>
      <c r="B304">
        <v>34183419</v>
      </c>
      <c r="C304">
        <v>0</v>
      </c>
      <c r="D304">
        <v>0</v>
      </c>
      <c r="E304">
        <v>0</v>
      </c>
      <c r="F304">
        <v>0</v>
      </c>
    </row>
    <row r="305" spans="1:6">
      <c r="A305">
        <v>19596124</v>
      </c>
      <c r="B305">
        <v>26438948</v>
      </c>
      <c r="C305">
        <v>0</v>
      </c>
      <c r="D305">
        <v>1</v>
      </c>
      <c r="E305">
        <v>0</v>
      </c>
      <c r="F305">
        <v>0</v>
      </c>
    </row>
    <row r="306" spans="1:6">
      <c r="A306">
        <v>19729056</v>
      </c>
      <c r="B306">
        <v>22414440</v>
      </c>
      <c r="C306">
        <v>0</v>
      </c>
      <c r="D306">
        <v>0</v>
      </c>
      <c r="E306">
        <v>1</v>
      </c>
      <c r="F306">
        <v>0</v>
      </c>
    </row>
    <row r="307" spans="1:6">
      <c r="A307">
        <v>19748472</v>
      </c>
      <c r="B307">
        <v>1193033</v>
      </c>
      <c r="C307">
        <v>0</v>
      </c>
      <c r="D307">
        <v>0</v>
      </c>
      <c r="E307">
        <v>0</v>
      </c>
      <c r="F307">
        <v>0</v>
      </c>
    </row>
    <row r="308" spans="1:6">
      <c r="A308">
        <v>19768384</v>
      </c>
      <c r="B308">
        <v>8545855</v>
      </c>
      <c r="C308">
        <v>0</v>
      </c>
      <c r="D308">
        <v>0</v>
      </c>
      <c r="E308">
        <v>0</v>
      </c>
      <c r="F308">
        <v>0</v>
      </c>
    </row>
    <row r="309" spans="1:6">
      <c r="A309">
        <v>19926891</v>
      </c>
      <c r="B309">
        <v>6683242</v>
      </c>
      <c r="C309">
        <v>0</v>
      </c>
      <c r="D309">
        <v>0</v>
      </c>
      <c r="E309">
        <v>0</v>
      </c>
      <c r="F309">
        <v>0</v>
      </c>
    </row>
    <row r="310" spans="1:6">
      <c r="A310">
        <v>20203912</v>
      </c>
      <c r="B310">
        <v>21714632</v>
      </c>
      <c r="C310">
        <v>0</v>
      </c>
      <c r="D310">
        <v>1</v>
      </c>
      <c r="E310">
        <v>0</v>
      </c>
      <c r="F310">
        <v>0</v>
      </c>
    </row>
    <row r="311" spans="1:6">
      <c r="A311">
        <v>20247613</v>
      </c>
      <c r="B311">
        <v>7512676</v>
      </c>
      <c r="C311">
        <v>0</v>
      </c>
      <c r="D311">
        <v>0</v>
      </c>
      <c r="E311">
        <v>0</v>
      </c>
      <c r="F311">
        <v>0</v>
      </c>
    </row>
    <row r="312" spans="1:6">
      <c r="A312">
        <v>20457336</v>
      </c>
      <c r="B312">
        <v>20890435</v>
      </c>
      <c r="C312">
        <v>0</v>
      </c>
      <c r="D312">
        <v>0</v>
      </c>
      <c r="E312">
        <v>0</v>
      </c>
      <c r="F312">
        <v>0</v>
      </c>
    </row>
    <row r="313" spans="1:6">
      <c r="A313">
        <v>20469628</v>
      </c>
      <c r="B313">
        <v>22003306</v>
      </c>
      <c r="C313">
        <v>0</v>
      </c>
      <c r="D313">
        <v>0</v>
      </c>
      <c r="E313">
        <v>0</v>
      </c>
      <c r="F313">
        <v>0</v>
      </c>
    </row>
    <row r="314" spans="1:6">
      <c r="A314">
        <v>20472719</v>
      </c>
      <c r="B314">
        <v>16285974</v>
      </c>
      <c r="C314">
        <v>0</v>
      </c>
      <c r="D314">
        <v>0</v>
      </c>
      <c r="E314">
        <v>0</v>
      </c>
      <c r="F314">
        <v>0</v>
      </c>
    </row>
    <row r="315" spans="1:6">
      <c r="A315">
        <v>20760850</v>
      </c>
      <c r="B315">
        <v>21714632</v>
      </c>
      <c r="C315">
        <v>0</v>
      </c>
      <c r="D315">
        <v>1</v>
      </c>
      <c r="E315">
        <v>0</v>
      </c>
      <c r="F315">
        <v>0</v>
      </c>
    </row>
    <row r="316" spans="1:6">
      <c r="A316">
        <v>20769827</v>
      </c>
      <c r="B316">
        <v>2500982</v>
      </c>
      <c r="C316">
        <v>0</v>
      </c>
      <c r="D316">
        <v>1</v>
      </c>
      <c r="E316">
        <v>0</v>
      </c>
      <c r="F316">
        <v>0</v>
      </c>
    </row>
    <row r="317" spans="1:6">
      <c r="A317">
        <v>20878869</v>
      </c>
      <c r="B317">
        <v>7557962</v>
      </c>
      <c r="C317">
        <v>0</v>
      </c>
      <c r="D317">
        <v>1</v>
      </c>
      <c r="E317">
        <v>0</v>
      </c>
      <c r="F317">
        <v>0</v>
      </c>
    </row>
    <row r="318" spans="1:6">
      <c r="A318">
        <v>21266653</v>
      </c>
      <c r="B318">
        <v>40452872</v>
      </c>
      <c r="C318">
        <v>0</v>
      </c>
      <c r="D318">
        <v>0</v>
      </c>
      <c r="E318">
        <v>0</v>
      </c>
      <c r="F318">
        <v>0</v>
      </c>
    </row>
    <row r="319" spans="1:6">
      <c r="A319">
        <v>21274227</v>
      </c>
      <c r="B319">
        <v>32379480</v>
      </c>
      <c r="C319">
        <v>0</v>
      </c>
      <c r="D319">
        <v>0</v>
      </c>
      <c r="E319">
        <v>0</v>
      </c>
      <c r="F319">
        <v>0</v>
      </c>
    </row>
    <row r="320" spans="1:6">
      <c r="A320">
        <v>21373265</v>
      </c>
      <c r="B320">
        <v>19543169</v>
      </c>
      <c r="C320">
        <v>0</v>
      </c>
      <c r="D320">
        <v>1</v>
      </c>
      <c r="E320">
        <v>0</v>
      </c>
      <c r="F320">
        <v>0</v>
      </c>
    </row>
    <row r="321" spans="1:6">
      <c r="A321">
        <v>21388640</v>
      </c>
      <c r="B321">
        <v>1826349</v>
      </c>
      <c r="C321">
        <v>0</v>
      </c>
      <c r="D321">
        <v>0</v>
      </c>
      <c r="E321">
        <v>0</v>
      </c>
      <c r="F321">
        <v>1</v>
      </c>
    </row>
    <row r="322" spans="1:6">
      <c r="A322">
        <v>21497131</v>
      </c>
      <c r="B322">
        <v>32475836</v>
      </c>
      <c r="C322">
        <v>0</v>
      </c>
      <c r="D322">
        <v>0</v>
      </c>
      <c r="E322">
        <v>0</v>
      </c>
      <c r="F322">
        <v>0</v>
      </c>
    </row>
    <row r="323" spans="1:6">
      <c r="A323">
        <v>21541344</v>
      </c>
      <c r="B323">
        <v>7256191</v>
      </c>
      <c r="C323">
        <v>0</v>
      </c>
      <c r="D323">
        <v>0</v>
      </c>
      <c r="E323">
        <v>0</v>
      </c>
      <c r="F323">
        <v>0</v>
      </c>
    </row>
    <row r="324" spans="1:6">
      <c r="A324">
        <v>21543741</v>
      </c>
      <c r="B324">
        <v>4494174</v>
      </c>
      <c r="C324">
        <v>0</v>
      </c>
      <c r="D324">
        <v>0</v>
      </c>
      <c r="E324">
        <v>0</v>
      </c>
      <c r="F324">
        <v>1</v>
      </c>
    </row>
    <row r="325" spans="1:6">
      <c r="A325">
        <v>21702440</v>
      </c>
      <c r="B325">
        <v>27056408</v>
      </c>
      <c r="C325">
        <v>0</v>
      </c>
      <c r="D325">
        <v>0</v>
      </c>
      <c r="E325">
        <v>0</v>
      </c>
      <c r="F325">
        <v>0</v>
      </c>
    </row>
    <row r="326" spans="1:6">
      <c r="A326">
        <v>21765791</v>
      </c>
      <c r="B326">
        <v>1731240</v>
      </c>
      <c r="C326">
        <v>0</v>
      </c>
      <c r="D326">
        <v>0</v>
      </c>
      <c r="E326">
        <v>1</v>
      </c>
      <c r="F326">
        <v>0</v>
      </c>
    </row>
    <row r="327" spans="1:6">
      <c r="A327">
        <v>21831701</v>
      </c>
      <c r="B327">
        <v>10361434</v>
      </c>
      <c r="C327">
        <v>0</v>
      </c>
      <c r="D327">
        <v>0</v>
      </c>
      <c r="E327">
        <v>0</v>
      </c>
      <c r="F327">
        <v>0</v>
      </c>
    </row>
    <row r="328" spans="1:6">
      <c r="A328">
        <v>21845695</v>
      </c>
      <c r="B328">
        <v>9066255</v>
      </c>
      <c r="C328">
        <v>0</v>
      </c>
      <c r="D328">
        <v>0</v>
      </c>
      <c r="E328">
        <v>0</v>
      </c>
      <c r="F328">
        <v>0</v>
      </c>
    </row>
    <row r="329" spans="1:6">
      <c r="A329">
        <v>21913233</v>
      </c>
      <c r="B329">
        <v>9246371</v>
      </c>
      <c r="C329">
        <v>0</v>
      </c>
      <c r="D329">
        <v>0</v>
      </c>
      <c r="E329">
        <v>0</v>
      </c>
      <c r="F329">
        <v>0</v>
      </c>
    </row>
    <row r="330" spans="1:6">
      <c r="A330">
        <v>21953741</v>
      </c>
      <c r="B330">
        <v>16023478</v>
      </c>
      <c r="C330">
        <v>0</v>
      </c>
      <c r="D330">
        <v>0</v>
      </c>
      <c r="E330">
        <v>0</v>
      </c>
      <c r="F330">
        <v>0</v>
      </c>
    </row>
    <row r="331" spans="1:6">
      <c r="A331">
        <v>21956864</v>
      </c>
      <c r="B331">
        <v>173369</v>
      </c>
      <c r="C331">
        <v>0</v>
      </c>
      <c r="D331">
        <v>0</v>
      </c>
      <c r="E331">
        <v>1</v>
      </c>
      <c r="F331">
        <v>0</v>
      </c>
    </row>
    <row r="332" spans="1:6">
      <c r="A332">
        <v>21993652</v>
      </c>
      <c r="B332">
        <v>362810</v>
      </c>
      <c r="C332">
        <v>0</v>
      </c>
      <c r="D332">
        <v>0</v>
      </c>
      <c r="E332">
        <v>0</v>
      </c>
      <c r="F332">
        <v>0</v>
      </c>
    </row>
    <row r="333" spans="1:6">
      <c r="A333">
        <v>22277835</v>
      </c>
      <c r="B333">
        <v>1342162</v>
      </c>
      <c r="C333">
        <v>0</v>
      </c>
      <c r="D333">
        <v>0</v>
      </c>
      <c r="E333">
        <v>0</v>
      </c>
      <c r="F333">
        <v>0</v>
      </c>
    </row>
    <row r="334" spans="1:6">
      <c r="A334">
        <v>22305955</v>
      </c>
      <c r="B334">
        <v>18421843</v>
      </c>
      <c r="C334">
        <v>0</v>
      </c>
      <c r="D334">
        <v>0</v>
      </c>
      <c r="E334">
        <v>0</v>
      </c>
      <c r="F334">
        <v>0</v>
      </c>
    </row>
    <row r="335" spans="1:6">
      <c r="A335">
        <v>22306925</v>
      </c>
      <c r="B335">
        <v>15219578</v>
      </c>
      <c r="C335">
        <v>0</v>
      </c>
      <c r="D335">
        <v>1</v>
      </c>
      <c r="E335">
        <v>0</v>
      </c>
      <c r="F335">
        <v>0</v>
      </c>
    </row>
    <row r="336" spans="1:6">
      <c r="A336">
        <v>22475144</v>
      </c>
      <c r="B336">
        <v>11098736</v>
      </c>
      <c r="C336">
        <v>0</v>
      </c>
      <c r="D336">
        <v>0</v>
      </c>
      <c r="E336">
        <v>0</v>
      </c>
      <c r="F336">
        <v>0</v>
      </c>
    </row>
    <row r="337" spans="1:6">
      <c r="A337">
        <v>22594052</v>
      </c>
      <c r="B337">
        <v>16000000</v>
      </c>
      <c r="C337">
        <v>1</v>
      </c>
      <c r="D337">
        <v>0</v>
      </c>
      <c r="E337">
        <v>0</v>
      </c>
      <c r="F337">
        <v>0</v>
      </c>
    </row>
    <row r="338" spans="1:6">
      <c r="A338">
        <v>22801624</v>
      </c>
      <c r="B338">
        <v>33563089</v>
      </c>
      <c r="C338">
        <v>0</v>
      </c>
      <c r="D338">
        <v>0</v>
      </c>
      <c r="E338">
        <v>0</v>
      </c>
      <c r="F338">
        <v>0</v>
      </c>
    </row>
    <row r="339" spans="1:6">
      <c r="A339">
        <v>22879428</v>
      </c>
      <c r="B339">
        <v>8117109</v>
      </c>
      <c r="C339">
        <v>0</v>
      </c>
      <c r="D339">
        <v>0</v>
      </c>
      <c r="E339">
        <v>0</v>
      </c>
      <c r="F339">
        <v>1</v>
      </c>
    </row>
    <row r="340" spans="1:6">
      <c r="A340">
        <v>22967676</v>
      </c>
      <c r="B340">
        <v>23820888</v>
      </c>
      <c r="C340">
        <v>1</v>
      </c>
      <c r="D340">
        <v>0</v>
      </c>
      <c r="E340">
        <v>0</v>
      </c>
      <c r="F340">
        <v>0</v>
      </c>
    </row>
    <row r="341" spans="1:6">
      <c r="A341">
        <v>22990322</v>
      </c>
      <c r="B341">
        <v>58456506</v>
      </c>
      <c r="C341">
        <v>0</v>
      </c>
      <c r="D341">
        <v>0</v>
      </c>
      <c r="E341">
        <v>0</v>
      </c>
      <c r="F341">
        <v>0</v>
      </c>
    </row>
    <row r="342" spans="1:6">
      <c r="A342">
        <v>23018057</v>
      </c>
      <c r="B342">
        <v>17263543</v>
      </c>
      <c r="C342">
        <v>0</v>
      </c>
      <c r="D342">
        <v>0</v>
      </c>
      <c r="E342">
        <v>1</v>
      </c>
      <c r="F342">
        <v>0</v>
      </c>
    </row>
    <row r="343" spans="1:6">
      <c r="A343">
        <v>23021501</v>
      </c>
      <c r="B343">
        <v>34856756</v>
      </c>
      <c r="C343">
        <v>0</v>
      </c>
      <c r="D343">
        <v>0</v>
      </c>
      <c r="E343">
        <v>0</v>
      </c>
      <c r="F343">
        <v>0</v>
      </c>
    </row>
    <row r="344" spans="1:6">
      <c r="A344">
        <v>23253887</v>
      </c>
      <c r="B344">
        <v>2954471</v>
      </c>
      <c r="C344">
        <v>0</v>
      </c>
      <c r="D344">
        <v>1</v>
      </c>
      <c r="E344">
        <v>0</v>
      </c>
      <c r="F344">
        <v>0</v>
      </c>
    </row>
    <row r="345" spans="1:6">
      <c r="A345">
        <v>23271276</v>
      </c>
      <c r="B345">
        <v>24352351</v>
      </c>
      <c r="C345">
        <v>0</v>
      </c>
      <c r="D345">
        <v>0</v>
      </c>
      <c r="E345">
        <v>0</v>
      </c>
      <c r="F345">
        <v>0</v>
      </c>
    </row>
    <row r="346" spans="1:6">
      <c r="A346">
        <v>23399667</v>
      </c>
      <c r="B346">
        <v>35714458</v>
      </c>
      <c r="C346">
        <v>0</v>
      </c>
      <c r="D346">
        <v>0</v>
      </c>
      <c r="E346">
        <v>0</v>
      </c>
      <c r="F346">
        <v>0</v>
      </c>
    </row>
    <row r="347" spans="1:6">
      <c r="A347">
        <v>23477761</v>
      </c>
      <c r="B347">
        <v>62866588</v>
      </c>
      <c r="C347">
        <v>0</v>
      </c>
      <c r="D347">
        <v>1</v>
      </c>
      <c r="E347">
        <v>0</v>
      </c>
      <c r="F347">
        <v>0</v>
      </c>
    </row>
    <row r="348" spans="1:6">
      <c r="A348">
        <v>23507863</v>
      </c>
      <c r="B348">
        <v>39475379</v>
      </c>
      <c r="C348">
        <v>0</v>
      </c>
      <c r="D348">
        <v>0</v>
      </c>
      <c r="E348">
        <v>1</v>
      </c>
      <c r="F348">
        <v>0</v>
      </c>
    </row>
    <row r="349" spans="1:6">
      <c r="A349">
        <v>23562334</v>
      </c>
      <c r="B349">
        <v>12428289</v>
      </c>
      <c r="C349">
        <v>0</v>
      </c>
      <c r="D349">
        <v>0</v>
      </c>
      <c r="E349">
        <v>0</v>
      </c>
      <c r="F349">
        <v>0</v>
      </c>
    </row>
    <row r="350" spans="1:6">
      <c r="A350">
        <v>23629512</v>
      </c>
      <c r="B350">
        <v>11622431</v>
      </c>
      <c r="C350">
        <v>0</v>
      </c>
      <c r="D350">
        <v>0</v>
      </c>
      <c r="E350">
        <v>0</v>
      </c>
      <c r="F350">
        <v>0</v>
      </c>
    </row>
    <row r="351" spans="1:6">
      <c r="A351">
        <v>23680825</v>
      </c>
      <c r="B351">
        <v>14798315</v>
      </c>
      <c r="C351">
        <v>0</v>
      </c>
      <c r="D351">
        <v>0</v>
      </c>
      <c r="E351">
        <v>0</v>
      </c>
      <c r="F351">
        <v>0</v>
      </c>
    </row>
    <row r="352" spans="1:6">
      <c r="A352">
        <v>23836212</v>
      </c>
      <c r="B352">
        <v>13697621</v>
      </c>
      <c r="C352">
        <v>0</v>
      </c>
      <c r="D352">
        <v>1</v>
      </c>
      <c r="E352">
        <v>0</v>
      </c>
      <c r="F352">
        <v>0</v>
      </c>
    </row>
    <row r="353" spans="1:6">
      <c r="A353">
        <v>23948203</v>
      </c>
      <c r="B353">
        <v>18578720</v>
      </c>
      <c r="C353">
        <v>0</v>
      </c>
      <c r="D353">
        <v>1</v>
      </c>
      <c r="E353">
        <v>0</v>
      </c>
      <c r="F353">
        <v>0</v>
      </c>
    </row>
    <row r="354" spans="1:6">
      <c r="A354">
        <v>23950486</v>
      </c>
      <c r="B354">
        <v>34673890</v>
      </c>
      <c r="C354">
        <v>0</v>
      </c>
      <c r="D354">
        <v>1</v>
      </c>
      <c r="E354">
        <v>0</v>
      </c>
      <c r="F354">
        <v>0</v>
      </c>
    </row>
    <row r="355" spans="1:6">
      <c r="A355">
        <v>23960711</v>
      </c>
      <c r="B355">
        <v>21645126</v>
      </c>
      <c r="C355">
        <v>0</v>
      </c>
      <c r="D355">
        <v>1</v>
      </c>
      <c r="E355">
        <v>0</v>
      </c>
      <c r="F355">
        <v>0</v>
      </c>
    </row>
    <row r="356" spans="1:6">
      <c r="A356">
        <v>24057538</v>
      </c>
      <c r="B356">
        <v>11886927</v>
      </c>
      <c r="C356">
        <v>0</v>
      </c>
      <c r="D356">
        <v>0</v>
      </c>
      <c r="E356">
        <v>0</v>
      </c>
      <c r="F356">
        <v>0</v>
      </c>
    </row>
    <row r="357" spans="1:6">
      <c r="A357">
        <v>24255957</v>
      </c>
      <c r="B357">
        <v>32000000</v>
      </c>
      <c r="C357">
        <v>0</v>
      </c>
      <c r="D357">
        <v>1</v>
      </c>
      <c r="E357">
        <v>0</v>
      </c>
      <c r="F357">
        <v>0</v>
      </c>
    </row>
    <row r="358" spans="1:6">
      <c r="A358">
        <v>24386618</v>
      </c>
      <c r="B358">
        <v>32571948</v>
      </c>
      <c r="C358">
        <v>0</v>
      </c>
      <c r="D358">
        <v>0</v>
      </c>
      <c r="E358">
        <v>0</v>
      </c>
      <c r="F358">
        <v>0</v>
      </c>
    </row>
    <row r="359" spans="1:6">
      <c r="A359">
        <v>24513601</v>
      </c>
      <c r="B359">
        <v>32975753</v>
      </c>
      <c r="C359">
        <v>0</v>
      </c>
      <c r="D359">
        <v>0</v>
      </c>
      <c r="E359">
        <v>0</v>
      </c>
      <c r="F359">
        <v>0</v>
      </c>
    </row>
    <row r="360" spans="1:6">
      <c r="A360">
        <v>24706665</v>
      </c>
      <c r="B360">
        <v>27130243</v>
      </c>
      <c r="C360">
        <v>0</v>
      </c>
      <c r="D360">
        <v>0</v>
      </c>
      <c r="E360">
        <v>0</v>
      </c>
      <c r="F360">
        <v>0</v>
      </c>
    </row>
    <row r="361" spans="1:6">
      <c r="A361">
        <v>24771466</v>
      </c>
      <c r="B361">
        <v>15200242</v>
      </c>
      <c r="C361">
        <v>0</v>
      </c>
      <c r="D361">
        <v>0</v>
      </c>
      <c r="E361">
        <v>0</v>
      </c>
      <c r="F361">
        <v>1</v>
      </c>
    </row>
    <row r="362" spans="1:6">
      <c r="A362">
        <v>24837027</v>
      </c>
      <c r="B362">
        <v>29367703</v>
      </c>
      <c r="C362">
        <v>0</v>
      </c>
      <c r="D362">
        <v>0</v>
      </c>
      <c r="E362">
        <v>0</v>
      </c>
      <c r="F362">
        <v>0</v>
      </c>
    </row>
    <row r="363" spans="1:6">
      <c r="A363">
        <v>24961971</v>
      </c>
      <c r="B363">
        <v>1685315</v>
      </c>
      <c r="C363">
        <v>0</v>
      </c>
      <c r="D363">
        <v>0</v>
      </c>
      <c r="E363">
        <v>0</v>
      </c>
      <c r="F363">
        <v>0</v>
      </c>
    </row>
    <row r="364" spans="1:6">
      <c r="A364">
        <v>24982624</v>
      </c>
      <c r="B364">
        <v>8351232</v>
      </c>
      <c r="C364">
        <v>0</v>
      </c>
      <c r="D364">
        <v>0</v>
      </c>
      <c r="E364">
        <v>0</v>
      </c>
      <c r="F364">
        <v>0</v>
      </c>
    </row>
    <row r="365" spans="1:6">
      <c r="A365">
        <v>25020345</v>
      </c>
      <c r="B365">
        <v>21436985</v>
      </c>
      <c r="C365">
        <v>0</v>
      </c>
      <c r="D365">
        <v>1</v>
      </c>
      <c r="E365">
        <v>0</v>
      </c>
      <c r="F365">
        <v>0</v>
      </c>
    </row>
    <row r="366" spans="1:6">
      <c r="A366">
        <v>25021315</v>
      </c>
      <c r="B366">
        <v>10146386</v>
      </c>
      <c r="C366">
        <v>0</v>
      </c>
      <c r="D366">
        <v>0</v>
      </c>
      <c r="E366">
        <v>0</v>
      </c>
      <c r="F366">
        <v>0</v>
      </c>
    </row>
    <row r="367" spans="1:6">
      <c r="A367">
        <v>25054743</v>
      </c>
      <c r="B367">
        <v>19427688</v>
      </c>
      <c r="C367">
        <v>0</v>
      </c>
      <c r="D367">
        <v>0</v>
      </c>
      <c r="E367">
        <v>0</v>
      </c>
      <c r="F367">
        <v>0</v>
      </c>
    </row>
    <row r="368" spans="1:6">
      <c r="A368">
        <v>25079651</v>
      </c>
      <c r="B368">
        <v>25892270</v>
      </c>
      <c r="C368">
        <v>0</v>
      </c>
      <c r="D368">
        <v>1</v>
      </c>
      <c r="E368">
        <v>0</v>
      </c>
      <c r="F368">
        <v>0</v>
      </c>
    </row>
    <row r="369" spans="1:6">
      <c r="A369">
        <v>25198114</v>
      </c>
      <c r="B369">
        <v>11817882</v>
      </c>
      <c r="C369">
        <v>0</v>
      </c>
      <c r="D369">
        <v>0</v>
      </c>
      <c r="E369">
        <v>0</v>
      </c>
      <c r="F369">
        <v>0</v>
      </c>
    </row>
    <row r="370" spans="1:6">
      <c r="A370">
        <v>25219695</v>
      </c>
      <c r="B370">
        <v>12808396</v>
      </c>
      <c r="C370">
        <v>0</v>
      </c>
      <c r="D370">
        <v>0</v>
      </c>
      <c r="E370">
        <v>0</v>
      </c>
      <c r="F370">
        <v>0</v>
      </c>
    </row>
    <row r="371" spans="1:6">
      <c r="A371">
        <v>25484413</v>
      </c>
      <c r="B371">
        <v>38048946</v>
      </c>
      <c r="C371">
        <v>0</v>
      </c>
      <c r="D371">
        <v>1</v>
      </c>
      <c r="E371">
        <v>0</v>
      </c>
      <c r="F371">
        <v>0</v>
      </c>
    </row>
    <row r="372" spans="1:6">
      <c r="A372">
        <v>25552185</v>
      </c>
      <c r="B372">
        <v>8201867</v>
      </c>
      <c r="C372">
        <v>0</v>
      </c>
      <c r="D372">
        <v>0</v>
      </c>
      <c r="E372">
        <v>0</v>
      </c>
      <c r="F372">
        <v>0</v>
      </c>
    </row>
    <row r="373" spans="1:6">
      <c r="A373">
        <v>25605411</v>
      </c>
      <c r="B373">
        <v>7878588</v>
      </c>
      <c r="C373">
        <v>1</v>
      </c>
      <c r="D373">
        <v>0</v>
      </c>
      <c r="E373">
        <v>0</v>
      </c>
      <c r="F373">
        <v>0</v>
      </c>
    </row>
    <row r="374" spans="1:6">
      <c r="A374">
        <v>25615375</v>
      </c>
      <c r="B374">
        <v>116099050</v>
      </c>
      <c r="C374">
        <v>0</v>
      </c>
      <c r="D374">
        <v>1</v>
      </c>
      <c r="E374">
        <v>0</v>
      </c>
      <c r="F374">
        <v>0</v>
      </c>
    </row>
    <row r="375" spans="1:6">
      <c r="A375">
        <v>25689537</v>
      </c>
      <c r="B375">
        <v>21714632</v>
      </c>
      <c r="C375">
        <v>1</v>
      </c>
      <c r="D375">
        <v>0</v>
      </c>
      <c r="E375">
        <v>0</v>
      </c>
      <c r="F375">
        <v>0</v>
      </c>
    </row>
    <row r="376" spans="1:6">
      <c r="A376">
        <v>26086372</v>
      </c>
      <c r="B376">
        <v>32164627</v>
      </c>
      <c r="C376">
        <v>0</v>
      </c>
      <c r="D376">
        <v>0</v>
      </c>
      <c r="E376">
        <v>0</v>
      </c>
      <c r="F376">
        <v>1</v>
      </c>
    </row>
    <row r="377" spans="1:6">
      <c r="A377">
        <v>26161443</v>
      </c>
      <c r="B377">
        <v>5000000</v>
      </c>
      <c r="C377">
        <v>0</v>
      </c>
      <c r="D377">
        <v>0</v>
      </c>
      <c r="E377">
        <v>0</v>
      </c>
      <c r="F377">
        <v>0</v>
      </c>
    </row>
    <row r="378" spans="1:6">
      <c r="A378">
        <v>26163275</v>
      </c>
      <c r="B378">
        <v>49327715</v>
      </c>
      <c r="C378">
        <v>0</v>
      </c>
      <c r="D378">
        <v>1</v>
      </c>
      <c r="E378">
        <v>0</v>
      </c>
      <c r="F378">
        <v>0</v>
      </c>
    </row>
    <row r="379" spans="1:6">
      <c r="A379">
        <v>26295088</v>
      </c>
      <c r="B379">
        <v>9841994</v>
      </c>
      <c r="C379">
        <v>0</v>
      </c>
      <c r="D379">
        <v>0</v>
      </c>
      <c r="E379">
        <v>0</v>
      </c>
      <c r="F379">
        <v>1</v>
      </c>
    </row>
    <row r="380" spans="1:6">
      <c r="A380">
        <v>26365681</v>
      </c>
      <c r="B380">
        <v>59651656</v>
      </c>
      <c r="C380">
        <v>0</v>
      </c>
      <c r="D380">
        <v>0</v>
      </c>
      <c r="E380">
        <v>0</v>
      </c>
      <c r="F380">
        <v>0</v>
      </c>
    </row>
    <row r="381" spans="1:6">
      <c r="A381">
        <v>26377704</v>
      </c>
      <c r="B381">
        <v>5500000</v>
      </c>
      <c r="C381">
        <v>0</v>
      </c>
      <c r="D381">
        <v>0</v>
      </c>
      <c r="E381">
        <v>0</v>
      </c>
      <c r="F381">
        <v>1</v>
      </c>
    </row>
    <row r="382" spans="1:6">
      <c r="A382">
        <v>26558990</v>
      </c>
      <c r="B382">
        <v>13869556</v>
      </c>
      <c r="C382">
        <v>0</v>
      </c>
      <c r="D382">
        <v>0</v>
      </c>
      <c r="E382">
        <v>0</v>
      </c>
      <c r="F382">
        <v>0</v>
      </c>
    </row>
    <row r="383" spans="1:6">
      <c r="A383">
        <v>26784257</v>
      </c>
      <c r="B383">
        <v>5178454</v>
      </c>
      <c r="C383">
        <v>0</v>
      </c>
      <c r="D383">
        <v>0</v>
      </c>
      <c r="E383">
        <v>0</v>
      </c>
      <c r="F383">
        <v>0</v>
      </c>
    </row>
    <row r="384" spans="1:6">
      <c r="A384">
        <v>26813941</v>
      </c>
      <c r="B384">
        <v>37388114</v>
      </c>
      <c r="C384">
        <v>0</v>
      </c>
      <c r="D384">
        <v>1</v>
      </c>
      <c r="E384">
        <v>0</v>
      </c>
      <c r="F384">
        <v>0</v>
      </c>
    </row>
    <row r="385" spans="1:6">
      <c r="A385">
        <v>26822383</v>
      </c>
      <c r="B385">
        <v>13158460</v>
      </c>
      <c r="C385">
        <v>0</v>
      </c>
      <c r="D385">
        <v>0</v>
      </c>
      <c r="E385">
        <v>1</v>
      </c>
      <c r="F385">
        <v>0</v>
      </c>
    </row>
    <row r="386" spans="1:6">
      <c r="A386">
        <v>26902024</v>
      </c>
      <c r="B386">
        <v>384315</v>
      </c>
      <c r="C386">
        <v>1</v>
      </c>
      <c r="D386">
        <v>0</v>
      </c>
      <c r="E386">
        <v>0</v>
      </c>
      <c r="F386">
        <v>0</v>
      </c>
    </row>
    <row r="387" spans="1:6">
      <c r="A387">
        <v>27268466</v>
      </c>
      <c r="B387">
        <v>14291323</v>
      </c>
      <c r="C387">
        <v>0</v>
      </c>
      <c r="D387">
        <v>1</v>
      </c>
      <c r="E387">
        <v>0</v>
      </c>
      <c r="F387">
        <v>0</v>
      </c>
    </row>
    <row r="388" spans="1:6">
      <c r="A388">
        <v>27287490</v>
      </c>
      <c r="B388">
        <v>31514352</v>
      </c>
      <c r="C388">
        <v>0</v>
      </c>
      <c r="D388">
        <v>0</v>
      </c>
      <c r="E388">
        <v>0</v>
      </c>
      <c r="F388">
        <v>0</v>
      </c>
    </row>
    <row r="389" spans="1:6">
      <c r="A389">
        <v>27396565</v>
      </c>
      <c r="B389">
        <v>33980236</v>
      </c>
      <c r="C389">
        <v>0</v>
      </c>
      <c r="D389">
        <v>0</v>
      </c>
      <c r="E389">
        <v>0</v>
      </c>
      <c r="F389">
        <v>0</v>
      </c>
    </row>
    <row r="390" spans="1:6">
      <c r="A390">
        <v>27403019</v>
      </c>
      <c r="B390">
        <v>59651656</v>
      </c>
      <c r="C390">
        <v>0</v>
      </c>
      <c r="D390">
        <v>0</v>
      </c>
      <c r="E390">
        <v>0</v>
      </c>
      <c r="F390">
        <v>0</v>
      </c>
    </row>
    <row r="391" spans="1:6">
      <c r="A391">
        <v>27456486</v>
      </c>
      <c r="B391">
        <v>14421616</v>
      </c>
      <c r="C391">
        <v>0</v>
      </c>
      <c r="D391">
        <v>0</v>
      </c>
      <c r="E391">
        <v>1</v>
      </c>
      <c r="F391">
        <v>0</v>
      </c>
    </row>
    <row r="392" spans="1:6">
      <c r="A392">
        <v>27464261</v>
      </c>
      <c r="B392">
        <v>5178454</v>
      </c>
      <c r="C392">
        <v>1</v>
      </c>
      <c r="D392">
        <v>0</v>
      </c>
      <c r="E392">
        <v>0</v>
      </c>
      <c r="F392">
        <v>0</v>
      </c>
    </row>
    <row r="393" spans="1:6">
      <c r="A393">
        <v>27598768</v>
      </c>
      <c r="B393">
        <v>81684071</v>
      </c>
      <c r="C393">
        <v>0</v>
      </c>
      <c r="D393">
        <v>1</v>
      </c>
      <c r="E393">
        <v>0</v>
      </c>
      <c r="F393">
        <v>0</v>
      </c>
    </row>
    <row r="394" spans="1:6">
      <c r="A394">
        <v>27799598</v>
      </c>
      <c r="B394">
        <v>18711647</v>
      </c>
      <c r="C394">
        <v>0</v>
      </c>
      <c r="D394">
        <v>0</v>
      </c>
      <c r="E394">
        <v>0</v>
      </c>
      <c r="F394">
        <v>0</v>
      </c>
    </row>
    <row r="395" spans="1:6">
      <c r="A395">
        <v>27878177</v>
      </c>
      <c r="B395">
        <v>53411592</v>
      </c>
      <c r="C395">
        <v>0</v>
      </c>
      <c r="D395">
        <v>0</v>
      </c>
      <c r="E395">
        <v>0</v>
      </c>
      <c r="F395">
        <v>0</v>
      </c>
    </row>
    <row r="396" spans="1:6">
      <c r="A396">
        <v>27998998</v>
      </c>
      <c r="B396">
        <v>8117450</v>
      </c>
      <c r="C396">
        <v>0</v>
      </c>
      <c r="D396">
        <v>0</v>
      </c>
      <c r="E396">
        <v>0</v>
      </c>
      <c r="F396">
        <v>0</v>
      </c>
    </row>
    <row r="397" spans="1:6">
      <c r="A397">
        <v>28002720</v>
      </c>
      <c r="B397">
        <v>5368649</v>
      </c>
      <c r="C397">
        <v>0</v>
      </c>
      <c r="D397">
        <v>0</v>
      </c>
      <c r="E397">
        <v>0</v>
      </c>
      <c r="F397">
        <v>0</v>
      </c>
    </row>
    <row r="398" spans="1:6">
      <c r="A398">
        <v>28050694</v>
      </c>
      <c r="B398">
        <v>20722867</v>
      </c>
      <c r="C398">
        <v>0</v>
      </c>
      <c r="D398">
        <v>0</v>
      </c>
      <c r="E398">
        <v>0</v>
      </c>
      <c r="F398">
        <v>0</v>
      </c>
    </row>
    <row r="399" spans="1:6">
      <c r="A399">
        <v>28112307</v>
      </c>
      <c r="B399">
        <v>3340493</v>
      </c>
      <c r="C399">
        <v>0</v>
      </c>
      <c r="D399">
        <v>0</v>
      </c>
      <c r="E399">
        <v>0</v>
      </c>
      <c r="F399">
        <v>1</v>
      </c>
    </row>
    <row r="400" spans="1:6">
      <c r="A400">
        <v>28256983</v>
      </c>
      <c r="B400">
        <v>43161751</v>
      </c>
      <c r="C400">
        <v>0</v>
      </c>
      <c r="D400">
        <v>0</v>
      </c>
      <c r="E400">
        <v>0</v>
      </c>
      <c r="F400">
        <v>0</v>
      </c>
    </row>
    <row r="401" spans="1:6">
      <c r="A401">
        <v>28362620</v>
      </c>
      <c r="B401">
        <v>48920943</v>
      </c>
      <c r="C401">
        <v>0</v>
      </c>
      <c r="D401">
        <v>1</v>
      </c>
      <c r="E401">
        <v>0</v>
      </c>
      <c r="F401">
        <v>0</v>
      </c>
    </row>
    <row r="402" spans="1:6">
      <c r="A402">
        <v>28412666</v>
      </c>
      <c r="B402">
        <v>9875478</v>
      </c>
      <c r="C402">
        <v>0</v>
      </c>
      <c r="D402">
        <v>0</v>
      </c>
      <c r="E402">
        <v>0</v>
      </c>
      <c r="F402">
        <v>0</v>
      </c>
    </row>
    <row r="403" spans="1:6">
      <c r="A403">
        <v>28536765</v>
      </c>
      <c r="B403">
        <v>26705796</v>
      </c>
      <c r="C403">
        <v>0</v>
      </c>
      <c r="D403">
        <v>1</v>
      </c>
      <c r="E403">
        <v>0</v>
      </c>
      <c r="F403">
        <v>0</v>
      </c>
    </row>
    <row r="404" spans="1:6">
      <c r="A404">
        <v>28600229</v>
      </c>
      <c r="B404">
        <v>27143290</v>
      </c>
      <c r="C404">
        <v>0</v>
      </c>
      <c r="D404">
        <v>0</v>
      </c>
      <c r="E404">
        <v>0</v>
      </c>
      <c r="F404">
        <v>0</v>
      </c>
    </row>
    <row r="405" spans="1:6">
      <c r="A405">
        <v>28801384</v>
      </c>
      <c r="B405">
        <v>21645126</v>
      </c>
      <c r="C405">
        <v>0</v>
      </c>
      <c r="D405">
        <v>1</v>
      </c>
      <c r="E405">
        <v>0</v>
      </c>
      <c r="F405">
        <v>0</v>
      </c>
    </row>
    <row r="406" spans="1:6">
      <c r="A406">
        <v>28966833</v>
      </c>
      <c r="B406">
        <v>28582646</v>
      </c>
      <c r="C406">
        <v>1</v>
      </c>
      <c r="D406">
        <v>0</v>
      </c>
      <c r="E406">
        <v>0</v>
      </c>
      <c r="F406">
        <v>0</v>
      </c>
    </row>
    <row r="407" spans="1:6">
      <c r="A407">
        <v>29005501</v>
      </c>
      <c r="B407">
        <v>2796924</v>
      </c>
      <c r="C407">
        <v>0</v>
      </c>
      <c r="D407">
        <v>0</v>
      </c>
      <c r="E407">
        <v>0</v>
      </c>
      <c r="F407">
        <v>0</v>
      </c>
    </row>
    <row r="408" spans="1:6">
      <c r="A408">
        <v>29139615</v>
      </c>
      <c r="B408">
        <v>23960815</v>
      </c>
      <c r="C408">
        <v>0</v>
      </c>
      <c r="D408">
        <v>0</v>
      </c>
      <c r="E408">
        <v>0</v>
      </c>
      <c r="F408">
        <v>1</v>
      </c>
    </row>
    <row r="409" spans="1:6">
      <c r="A409">
        <v>29343924</v>
      </c>
      <c r="B409">
        <v>16023478</v>
      </c>
      <c r="C409">
        <v>0</v>
      </c>
      <c r="D409">
        <v>0</v>
      </c>
      <c r="E409">
        <v>0</v>
      </c>
      <c r="F409">
        <v>0</v>
      </c>
    </row>
    <row r="410" spans="1:6">
      <c r="A410">
        <v>29458817</v>
      </c>
      <c r="B410">
        <v>111204624</v>
      </c>
      <c r="C410">
        <v>0</v>
      </c>
      <c r="D410">
        <v>0</v>
      </c>
      <c r="E410">
        <v>0</v>
      </c>
      <c r="F410">
        <v>0</v>
      </c>
    </row>
    <row r="411" spans="1:6">
      <c r="A411">
        <v>29669493</v>
      </c>
      <c r="B411">
        <v>9593110</v>
      </c>
      <c r="C411">
        <v>0</v>
      </c>
      <c r="D411">
        <v>1</v>
      </c>
      <c r="E411">
        <v>0</v>
      </c>
      <c r="F411">
        <v>0</v>
      </c>
    </row>
    <row r="412" spans="1:6">
      <c r="A412">
        <v>29717001</v>
      </c>
      <c r="B412">
        <v>17829754</v>
      </c>
      <c r="C412">
        <v>0</v>
      </c>
      <c r="D412">
        <v>0</v>
      </c>
      <c r="E412">
        <v>0</v>
      </c>
      <c r="F412">
        <v>0</v>
      </c>
    </row>
    <row r="413" spans="1:6">
      <c r="A413">
        <v>29861988</v>
      </c>
      <c r="B413">
        <v>2050397</v>
      </c>
      <c r="C413">
        <v>0</v>
      </c>
      <c r="D413">
        <v>0</v>
      </c>
      <c r="E413">
        <v>0</v>
      </c>
      <c r="F413">
        <v>0</v>
      </c>
    </row>
    <row r="414" spans="1:6">
      <c r="A414">
        <v>29928737</v>
      </c>
      <c r="B414">
        <v>5778982</v>
      </c>
      <c r="C414">
        <v>0</v>
      </c>
      <c r="D414">
        <v>0</v>
      </c>
      <c r="E414">
        <v>0</v>
      </c>
      <c r="F414">
        <v>1</v>
      </c>
    </row>
    <row r="415" spans="1:6">
      <c r="A415">
        <v>29962909</v>
      </c>
      <c r="B415">
        <v>41756160</v>
      </c>
      <c r="C415">
        <v>0</v>
      </c>
      <c r="D415">
        <v>0</v>
      </c>
      <c r="E415">
        <v>0</v>
      </c>
      <c r="F415">
        <v>0</v>
      </c>
    </row>
    <row r="416" spans="1:6">
      <c r="A416">
        <v>29981685</v>
      </c>
      <c r="B416">
        <v>27143290</v>
      </c>
      <c r="C416">
        <v>0</v>
      </c>
      <c r="D416">
        <v>1</v>
      </c>
      <c r="E416">
        <v>0</v>
      </c>
      <c r="F416">
        <v>0</v>
      </c>
    </row>
    <row r="417" spans="1:6">
      <c r="A417">
        <v>29998216</v>
      </c>
      <c r="B417">
        <v>15193043</v>
      </c>
      <c r="C417">
        <v>0</v>
      </c>
      <c r="D417">
        <v>0</v>
      </c>
      <c r="E417">
        <v>0</v>
      </c>
      <c r="F417">
        <v>0</v>
      </c>
    </row>
    <row r="418" spans="1:6">
      <c r="A418">
        <v>30016892</v>
      </c>
      <c r="B418">
        <v>21645126</v>
      </c>
      <c r="C418">
        <v>0</v>
      </c>
      <c r="D418">
        <v>1</v>
      </c>
      <c r="E418">
        <v>0</v>
      </c>
      <c r="F418">
        <v>0</v>
      </c>
    </row>
    <row r="419" spans="1:6">
      <c r="A419">
        <v>30080599</v>
      </c>
      <c r="B419">
        <v>19480614</v>
      </c>
      <c r="C419">
        <v>0</v>
      </c>
      <c r="D419">
        <v>1</v>
      </c>
      <c r="E419">
        <v>0</v>
      </c>
      <c r="F419">
        <v>0</v>
      </c>
    </row>
    <row r="420" spans="1:6">
      <c r="A420">
        <v>30082587</v>
      </c>
      <c r="B420">
        <v>28948611</v>
      </c>
      <c r="C420">
        <v>0</v>
      </c>
      <c r="D420">
        <v>0</v>
      </c>
      <c r="E420">
        <v>0</v>
      </c>
      <c r="F420">
        <v>0</v>
      </c>
    </row>
    <row r="421" spans="1:6">
      <c r="A421">
        <v>30093356</v>
      </c>
      <c r="B421">
        <v>35790994</v>
      </c>
      <c r="C421">
        <v>0</v>
      </c>
      <c r="D421">
        <v>0</v>
      </c>
      <c r="E421">
        <v>0</v>
      </c>
      <c r="F421">
        <v>0</v>
      </c>
    </row>
    <row r="422" spans="1:6">
      <c r="A422">
        <v>30199340</v>
      </c>
      <c r="B422">
        <v>21364637</v>
      </c>
      <c r="C422">
        <v>0</v>
      </c>
      <c r="D422">
        <v>1</v>
      </c>
      <c r="E422">
        <v>0</v>
      </c>
      <c r="F422">
        <v>0</v>
      </c>
    </row>
    <row r="423" spans="1:6">
      <c r="A423">
        <v>30265212</v>
      </c>
      <c r="B423">
        <v>16189740</v>
      </c>
      <c r="C423">
        <v>0</v>
      </c>
      <c r="D423">
        <v>1</v>
      </c>
      <c r="E423">
        <v>0</v>
      </c>
      <c r="F423">
        <v>0</v>
      </c>
    </row>
    <row r="424" spans="1:6">
      <c r="A424">
        <v>30325173</v>
      </c>
      <c r="B424">
        <v>3947538</v>
      </c>
      <c r="C424">
        <v>0</v>
      </c>
      <c r="D424">
        <v>1</v>
      </c>
      <c r="E424">
        <v>0</v>
      </c>
      <c r="F424">
        <v>0</v>
      </c>
    </row>
    <row r="425" spans="1:6">
      <c r="A425">
        <v>30331075</v>
      </c>
      <c r="B425">
        <v>32806358</v>
      </c>
      <c r="C425">
        <v>0</v>
      </c>
      <c r="D425">
        <v>1</v>
      </c>
      <c r="E425">
        <v>0</v>
      </c>
      <c r="F425">
        <v>0</v>
      </c>
    </row>
    <row r="426" spans="1:6">
      <c r="A426">
        <v>30390060</v>
      </c>
      <c r="B426">
        <v>12066340</v>
      </c>
      <c r="C426">
        <v>0</v>
      </c>
      <c r="D426">
        <v>1</v>
      </c>
      <c r="E426">
        <v>0</v>
      </c>
      <c r="F426">
        <v>0</v>
      </c>
    </row>
    <row r="427" spans="1:6">
      <c r="A427">
        <v>30459656</v>
      </c>
      <c r="B427">
        <v>31385433</v>
      </c>
      <c r="C427">
        <v>0</v>
      </c>
      <c r="D427">
        <v>1</v>
      </c>
      <c r="E427">
        <v>0</v>
      </c>
      <c r="F427">
        <v>0</v>
      </c>
    </row>
    <row r="428" spans="1:6">
      <c r="A428">
        <v>30468201</v>
      </c>
      <c r="B428">
        <v>2359441</v>
      </c>
      <c r="C428">
        <v>0</v>
      </c>
      <c r="D428">
        <v>0</v>
      </c>
      <c r="E428">
        <v>0</v>
      </c>
      <c r="F428">
        <v>0</v>
      </c>
    </row>
    <row r="429" spans="1:6">
      <c r="A429">
        <v>30555070</v>
      </c>
      <c r="B429">
        <v>7600121</v>
      </c>
      <c r="C429">
        <v>0</v>
      </c>
      <c r="D429">
        <v>1</v>
      </c>
      <c r="E429">
        <v>0</v>
      </c>
      <c r="F429">
        <v>0</v>
      </c>
    </row>
    <row r="430" spans="1:6">
      <c r="A430">
        <v>30699527</v>
      </c>
      <c r="B430">
        <v>29825828</v>
      </c>
      <c r="C430">
        <v>0</v>
      </c>
      <c r="D430">
        <v>0</v>
      </c>
      <c r="E430">
        <v>0</v>
      </c>
      <c r="F430">
        <v>0</v>
      </c>
    </row>
    <row r="431" spans="1:6">
      <c r="A431">
        <v>31118489</v>
      </c>
      <c r="B431">
        <v>5073193</v>
      </c>
      <c r="C431">
        <v>0</v>
      </c>
      <c r="D431">
        <v>0</v>
      </c>
      <c r="E431">
        <v>0</v>
      </c>
      <c r="F431">
        <v>0</v>
      </c>
    </row>
    <row r="432" spans="1:6">
      <c r="A432">
        <v>31136839</v>
      </c>
      <c r="B432">
        <v>8574794</v>
      </c>
      <c r="C432">
        <v>0</v>
      </c>
      <c r="D432">
        <v>0</v>
      </c>
      <c r="E432">
        <v>0</v>
      </c>
      <c r="F432">
        <v>0</v>
      </c>
    </row>
    <row r="433" spans="1:6">
      <c r="A433">
        <v>31238857</v>
      </c>
      <c r="B433">
        <v>35790994</v>
      </c>
      <c r="C433">
        <v>0</v>
      </c>
      <c r="D433">
        <v>0</v>
      </c>
      <c r="E433">
        <v>0</v>
      </c>
      <c r="F433">
        <v>1</v>
      </c>
    </row>
    <row r="434" spans="1:6">
      <c r="A434">
        <v>31481990</v>
      </c>
      <c r="B434">
        <v>25427520</v>
      </c>
      <c r="C434">
        <v>0</v>
      </c>
      <c r="D434">
        <v>0</v>
      </c>
      <c r="E434">
        <v>0</v>
      </c>
      <c r="F434">
        <v>0</v>
      </c>
    </row>
    <row r="435" spans="1:6">
      <c r="A435">
        <v>31807187</v>
      </c>
      <c r="B435">
        <v>20713816</v>
      </c>
      <c r="C435">
        <v>0</v>
      </c>
      <c r="D435">
        <v>0</v>
      </c>
      <c r="E435">
        <v>0</v>
      </c>
      <c r="F435">
        <v>0</v>
      </c>
    </row>
    <row r="436" spans="1:6">
      <c r="A436">
        <v>31814980</v>
      </c>
      <c r="B436">
        <v>29314753</v>
      </c>
      <c r="C436">
        <v>0</v>
      </c>
      <c r="D436">
        <v>0</v>
      </c>
      <c r="E436">
        <v>0</v>
      </c>
      <c r="F436">
        <v>0</v>
      </c>
    </row>
    <row r="437" spans="1:6">
      <c r="A437">
        <v>31819291</v>
      </c>
      <c r="B437">
        <v>77547153</v>
      </c>
      <c r="C437">
        <v>0</v>
      </c>
      <c r="D437">
        <v>1</v>
      </c>
      <c r="E437">
        <v>0</v>
      </c>
      <c r="F437">
        <v>0</v>
      </c>
    </row>
    <row r="438" spans="1:6">
      <c r="A438">
        <v>31852752</v>
      </c>
      <c r="B438">
        <v>35512350</v>
      </c>
      <c r="C438">
        <v>0</v>
      </c>
      <c r="D438">
        <v>0</v>
      </c>
      <c r="E438">
        <v>0</v>
      </c>
      <c r="F438">
        <v>0</v>
      </c>
    </row>
    <row r="439" spans="1:6">
      <c r="A439">
        <v>32194912</v>
      </c>
      <c r="B439">
        <v>8142987</v>
      </c>
      <c r="C439">
        <v>0</v>
      </c>
      <c r="D439">
        <v>0</v>
      </c>
      <c r="E439">
        <v>0</v>
      </c>
      <c r="F439">
        <v>0</v>
      </c>
    </row>
    <row r="440" spans="1:6">
      <c r="A440">
        <v>32462531</v>
      </c>
      <c r="B440">
        <v>36995786</v>
      </c>
      <c r="C440">
        <v>0</v>
      </c>
      <c r="D440">
        <v>1</v>
      </c>
      <c r="E440">
        <v>0</v>
      </c>
      <c r="F440">
        <v>0</v>
      </c>
    </row>
    <row r="441" spans="1:6">
      <c r="A441">
        <v>32595998</v>
      </c>
      <c r="B441">
        <v>62770866</v>
      </c>
      <c r="C441">
        <v>0</v>
      </c>
      <c r="D441">
        <v>1</v>
      </c>
      <c r="E441">
        <v>0</v>
      </c>
      <c r="F441">
        <v>0</v>
      </c>
    </row>
    <row r="442" spans="1:6">
      <c r="A442">
        <v>32659228</v>
      </c>
      <c r="B442">
        <v>75744013</v>
      </c>
      <c r="C442">
        <v>0</v>
      </c>
      <c r="D442">
        <v>0</v>
      </c>
      <c r="E442">
        <v>0</v>
      </c>
      <c r="F442">
        <v>0</v>
      </c>
    </row>
    <row r="443" spans="1:6">
      <c r="A443">
        <v>32758425</v>
      </c>
      <c r="B443">
        <v>17149588</v>
      </c>
      <c r="C443">
        <v>0</v>
      </c>
      <c r="D443">
        <v>1</v>
      </c>
      <c r="E443">
        <v>0</v>
      </c>
      <c r="F443">
        <v>0</v>
      </c>
    </row>
    <row r="444" spans="1:6">
      <c r="A444">
        <v>32825657</v>
      </c>
      <c r="B444">
        <v>5828306</v>
      </c>
      <c r="C444">
        <v>0</v>
      </c>
      <c r="D444">
        <v>0</v>
      </c>
      <c r="E444">
        <v>1</v>
      </c>
      <c r="F444">
        <v>0</v>
      </c>
    </row>
    <row r="445" spans="1:6">
      <c r="A445">
        <v>32963430</v>
      </c>
      <c r="B445">
        <v>7600121</v>
      </c>
      <c r="C445">
        <v>0</v>
      </c>
      <c r="D445">
        <v>0</v>
      </c>
      <c r="E445">
        <v>1</v>
      </c>
      <c r="F445">
        <v>0</v>
      </c>
    </row>
    <row r="446" spans="1:6">
      <c r="A446">
        <v>32995262</v>
      </c>
      <c r="B446">
        <v>50559457</v>
      </c>
      <c r="C446">
        <v>0</v>
      </c>
      <c r="D446">
        <v>0</v>
      </c>
      <c r="E446">
        <v>0</v>
      </c>
      <c r="F446">
        <v>0</v>
      </c>
    </row>
    <row r="447" spans="1:6">
      <c r="A447">
        <v>33029713</v>
      </c>
      <c r="B447">
        <v>23000000</v>
      </c>
      <c r="C447">
        <v>0</v>
      </c>
      <c r="D447">
        <v>0</v>
      </c>
      <c r="E447">
        <v>1</v>
      </c>
      <c r="F447">
        <v>0</v>
      </c>
    </row>
    <row r="448" spans="1:6">
      <c r="A448">
        <v>33435494</v>
      </c>
      <c r="B448">
        <v>21645126</v>
      </c>
      <c r="C448">
        <v>0</v>
      </c>
      <c r="D448">
        <v>1</v>
      </c>
      <c r="E448">
        <v>0</v>
      </c>
      <c r="F448">
        <v>0</v>
      </c>
    </row>
    <row r="449" spans="1:6">
      <c r="A449">
        <v>33562937</v>
      </c>
      <c r="B449">
        <v>54126394</v>
      </c>
      <c r="C449">
        <v>0</v>
      </c>
      <c r="D449">
        <v>0</v>
      </c>
      <c r="E449">
        <v>0</v>
      </c>
      <c r="F449">
        <v>1</v>
      </c>
    </row>
    <row r="450" spans="1:6">
      <c r="A450">
        <v>33564393</v>
      </c>
      <c r="B450">
        <v>32467689</v>
      </c>
      <c r="C450">
        <v>0</v>
      </c>
      <c r="D450">
        <v>0</v>
      </c>
      <c r="E450">
        <v>1</v>
      </c>
      <c r="F450">
        <v>0</v>
      </c>
    </row>
    <row r="451" spans="1:6">
      <c r="A451">
        <v>33611556</v>
      </c>
      <c r="B451">
        <v>67723274</v>
      </c>
      <c r="C451">
        <v>0</v>
      </c>
      <c r="D451">
        <v>0</v>
      </c>
      <c r="E451">
        <v>0</v>
      </c>
      <c r="F451">
        <v>1</v>
      </c>
    </row>
    <row r="452" spans="1:6">
      <c r="A452">
        <v>33703834</v>
      </c>
      <c r="B452">
        <v>26705796</v>
      </c>
      <c r="C452">
        <v>0</v>
      </c>
      <c r="D452">
        <v>0</v>
      </c>
      <c r="E452">
        <v>0</v>
      </c>
      <c r="F452">
        <v>0</v>
      </c>
    </row>
    <row r="453" spans="1:6">
      <c r="A453">
        <v>33746588</v>
      </c>
      <c r="B453">
        <v>6125721</v>
      </c>
      <c r="C453">
        <v>0</v>
      </c>
      <c r="D453">
        <v>0</v>
      </c>
      <c r="E453">
        <v>0</v>
      </c>
      <c r="F453">
        <v>0</v>
      </c>
    </row>
    <row r="454" spans="1:6">
      <c r="A454">
        <v>33808553</v>
      </c>
      <c r="B454">
        <v>101286957</v>
      </c>
      <c r="C454">
        <v>0</v>
      </c>
      <c r="D454">
        <v>1</v>
      </c>
      <c r="E454">
        <v>0</v>
      </c>
      <c r="F454">
        <v>0</v>
      </c>
    </row>
    <row r="455" spans="1:6">
      <c r="A455">
        <v>33815484</v>
      </c>
      <c r="B455">
        <v>30575589</v>
      </c>
      <c r="C455">
        <v>0</v>
      </c>
      <c r="D455">
        <v>0</v>
      </c>
      <c r="E455">
        <v>0</v>
      </c>
      <c r="F455">
        <v>0</v>
      </c>
    </row>
    <row r="456" spans="1:6">
      <c r="A456">
        <v>34125645</v>
      </c>
      <c r="B456">
        <v>25903584</v>
      </c>
      <c r="C456">
        <v>0</v>
      </c>
      <c r="D456">
        <v>0</v>
      </c>
      <c r="E456">
        <v>1</v>
      </c>
      <c r="F456">
        <v>0</v>
      </c>
    </row>
    <row r="457" spans="1:6">
      <c r="A457">
        <v>34608390</v>
      </c>
      <c r="B457">
        <v>63712942</v>
      </c>
      <c r="C457">
        <v>0</v>
      </c>
      <c r="D457">
        <v>0</v>
      </c>
      <c r="E457">
        <v>0</v>
      </c>
      <c r="F457">
        <v>1</v>
      </c>
    </row>
    <row r="458" spans="1:6">
      <c r="A458">
        <v>34611919</v>
      </c>
      <c r="B458">
        <v>38000606</v>
      </c>
      <c r="C458">
        <v>0</v>
      </c>
      <c r="D458">
        <v>0</v>
      </c>
      <c r="E458">
        <v>0</v>
      </c>
      <c r="F458">
        <v>0</v>
      </c>
    </row>
    <row r="459" spans="1:6">
      <c r="A459">
        <v>35079607</v>
      </c>
      <c r="B459">
        <v>21364637</v>
      </c>
      <c r="C459">
        <v>0</v>
      </c>
      <c r="D459">
        <v>0</v>
      </c>
      <c r="E459">
        <v>0</v>
      </c>
      <c r="F459">
        <v>0</v>
      </c>
    </row>
    <row r="460" spans="1:6">
      <c r="A460">
        <v>35135878</v>
      </c>
      <c r="B460">
        <v>23115927</v>
      </c>
      <c r="C460">
        <v>0</v>
      </c>
      <c r="D460">
        <v>0</v>
      </c>
      <c r="E460">
        <v>0</v>
      </c>
      <c r="F460">
        <v>0</v>
      </c>
    </row>
    <row r="461" spans="1:6">
      <c r="A461">
        <v>35480909</v>
      </c>
      <c r="B461">
        <v>20086035</v>
      </c>
      <c r="C461">
        <v>0</v>
      </c>
      <c r="D461">
        <v>0</v>
      </c>
      <c r="E461">
        <v>1</v>
      </c>
      <c r="F461">
        <v>0</v>
      </c>
    </row>
    <row r="462" spans="1:6">
      <c r="A462">
        <v>35561527</v>
      </c>
      <c r="B462">
        <v>1579015</v>
      </c>
      <c r="C462">
        <v>0</v>
      </c>
      <c r="D462">
        <v>0</v>
      </c>
      <c r="E462">
        <v>0</v>
      </c>
      <c r="F462">
        <v>0</v>
      </c>
    </row>
    <row r="463" spans="1:6">
      <c r="A463">
        <v>35645124</v>
      </c>
      <c r="B463">
        <v>4604011</v>
      </c>
      <c r="C463">
        <v>0</v>
      </c>
      <c r="D463">
        <v>0</v>
      </c>
      <c r="E463">
        <v>1</v>
      </c>
      <c r="F463">
        <v>0</v>
      </c>
    </row>
    <row r="464" spans="1:6">
      <c r="A464">
        <v>35646920</v>
      </c>
      <c r="B464">
        <v>17371706</v>
      </c>
      <c r="C464">
        <v>0</v>
      </c>
      <c r="D464">
        <v>0</v>
      </c>
      <c r="E464">
        <v>0</v>
      </c>
      <c r="F464">
        <v>0</v>
      </c>
    </row>
    <row r="465" spans="1:6">
      <c r="A465">
        <v>35702407</v>
      </c>
      <c r="B465">
        <v>18263820</v>
      </c>
      <c r="C465">
        <v>0</v>
      </c>
      <c r="D465">
        <v>0</v>
      </c>
      <c r="E465">
        <v>1</v>
      </c>
      <c r="F465">
        <v>0</v>
      </c>
    </row>
    <row r="466" spans="1:6">
      <c r="A466">
        <v>35770721</v>
      </c>
      <c r="B466">
        <v>32500000</v>
      </c>
      <c r="C466">
        <v>0</v>
      </c>
      <c r="D466">
        <v>0</v>
      </c>
      <c r="E466">
        <v>0</v>
      </c>
      <c r="F466">
        <v>0</v>
      </c>
    </row>
    <row r="467" spans="1:6">
      <c r="A467">
        <v>35987783</v>
      </c>
      <c r="B467">
        <v>44941739</v>
      </c>
      <c r="C467">
        <v>0</v>
      </c>
      <c r="D467">
        <v>1</v>
      </c>
      <c r="E467">
        <v>0</v>
      </c>
      <c r="F467">
        <v>0</v>
      </c>
    </row>
    <row r="468" spans="1:6">
      <c r="A468">
        <v>36226687</v>
      </c>
      <c r="B468">
        <v>541128</v>
      </c>
      <c r="C468">
        <v>0</v>
      </c>
      <c r="D468">
        <v>0</v>
      </c>
      <c r="E468">
        <v>1</v>
      </c>
      <c r="F468">
        <v>0</v>
      </c>
    </row>
    <row r="469" spans="1:6">
      <c r="A469">
        <v>36272829</v>
      </c>
      <c r="B469">
        <v>12660870</v>
      </c>
      <c r="C469">
        <v>0</v>
      </c>
      <c r="D469">
        <v>0</v>
      </c>
      <c r="E469">
        <v>0</v>
      </c>
      <c r="F469">
        <v>0</v>
      </c>
    </row>
    <row r="470" spans="1:6">
      <c r="A470">
        <v>36303849</v>
      </c>
      <c r="B470">
        <v>10822563</v>
      </c>
      <c r="C470">
        <v>0</v>
      </c>
      <c r="D470">
        <v>0</v>
      </c>
      <c r="E470">
        <v>0</v>
      </c>
      <c r="F470">
        <v>0</v>
      </c>
    </row>
    <row r="471" spans="1:6">
      <c r="A471">
        <v>36584608</v>
      </c>
      <c r="B471">
        <v>16023478</v>
      </c>
      <c r="C471">
        <v>0</v>
      </c>
      <c r="D471">
        <v>0</v>
      </c>
      <c r="E471">
        <v>0</v>
      </c>
      <c r="F471">
        <v>0</v>
      </c>
    </row>
    <row r="472" spans="1:6">
      <c r="A472">
        <v>36727096</v>
      </c>
      <c r="B472">
        <v>42614820</v>
      </c>
      <c r="C472">
        <v>0</v>
      </c>
      <c r="D472">
        <v>0</v>
      </c>
      <c r="E472">
        <v>0</v>
      </c>
      <c r="F472">
        <v>0</v>
      </c>
    </row>
    <row r="473" spans="1:6">
      <c r="A473">
        <v>37026824</v>
      </c>
      <c r="B473">
        <v>33706305</v>
      </c>
      <c r="C473">
        <v>0</v>
      </c>
      <c r="D473">
        <v>1</v>
      </c>
      <c r="E473">
        <v>0</v>
      </c>
      <c r="F473">
        <v>0</v>
      </c>
    </row>
    <row r="474" spans="1:6">
      <c r="A474">
        <v>37133914</v>
      </c>
      <c r="B474">
        <v>60880877</v>
      </c>
      <c r="C474">
        <v>0</v>
      </c>
      <c r="D474">
        <v>0</v>
      </c>
      <c r="E474">
        <v>0</v>
      </c>
      <c r="F474">
        <v>0</v>
      </c>
    </row>
    <row r="475" spans="1:6">
      <c r="A475">
        <v>37374405</v>
      </c>
      <c r="B475">
        <v>16233845</v>
      </c>
      <c r="C475">
        <v>0</v>
      </c>
      <c r="D475">
        <v>1</v>
      </c>
      <c r="E475">
        <v>0</v>
      </c>
      <c r="F475">
        <v>0</v>
      </c>
    </row>
    <row r="476" spans="1:6">
      <c r="A476">
        <v>37405681</v>
      </c>
      <c r="B476">
        <v>6165964</v>
      </c>
      <c r="C476">
        <v>0</v>
      </c>
      <c r="D476">
        <v>0</v>
      </c>
      <c r="E476">
        <v>0</v>
      </c>
      <c r="F476">
        <v>0</v>
      </c>
    </row>
    <row r="477" spans="1:6">
      <c r="A477">
        <v>37488584</v>
      </c>
      <c r="B477">
        <v>20293626</v>
      </c>
      <c r="C477">
        <v>0</v>
      </c>
      <c r="D477">
        <v>0</v>
      </c>
      <c r="E477">
        <v>0</v>
      </c>
      <c r="F477">
        <v>0</v>
      </c>
    </row>
    <row r="478" spans="1:6">
      <c r="A478">
        <v>37560098</v>
      </c>
      <c r="B478">
        <v>20713816</v>
      </c>
      <c r="C478">
        <v>0</v>
      </c>
      <c r="D478">
        <v>1</v>
      </c>
      <c r="E478">
        <v>0</v>
      </c>
      <c r="F478">
        <v>0</v>
      </c>
    </row>
    <row r="479" spans="1:6">
      <c r="A479">
        <v>37593061</v>
      </c>
      <c r="B479">
        <v>5411634</v>
      </c>
      <c r="C479">
        <v>0</v>
      </c>
      <c r="D479">
        <v>0</v>
      </c>
      <c r="E479">
        <v>0</v>
      </c>
      <c r="F479">
        <v>0</v>
      </c>
    </row>
    <row r="480" spans="1:6">
      <c r="A480">
        <v>37596351</v>
      </c>
      <c r="B480">
        <v>17484919</v>
      </c>
      <c r="C480">
        <v>0</v>
      </c>
      <c r="D480">
        <v>0</v>
      </c>
      <c r="E480">
        <v>0</v>
      </c>
      <c r="F480">
        <v>0</v>
      </c>
    </row>
    <row r="481" spans="1:6">
      <c r="A481">
        <v>37758262</v>
      </c>
      <c r="B481">
        <v>8426576</v>
      </c>
      <c r="C481">
        <v>0</v>
      </c>
      <c r="D481">
        <v>0</v>
      </c>
      <c r="E481">
        <v>0</v>
      </c>
      <c r="F481">
        <v>0</v>
      </c>
    </row>
    <row r="482" spans="1:6">
      <c r="A482">
        <v>37763082</v>
      </c>
      <c r="B482">
        <v>74258246</v>
      </c>
      <c r="C482">
        <v>0</v>
      </c>
      <c r="D482">
        <v>1</v>
      </c>
      <c r="E482">
        <v>0</v>
      </c>
      <c r="F482">
        <v>0</v>
      </c>
    </row>
    <row r="483" spans="1:6">
      <c r="A483">
        <v>37783896</v>
      </c>
      <c r="B483">
        <v>15219578</v>
      </c>
      <c r="C483">
        <v>1</v>
      </c>
      <c r="D483">
        <v>0</v>
      </c>
      <c r="E483">
        <v>0</v>
      </c>
      <c r="F483">
        <v>0</v>
      </c>
    </row>
    <row r="484" spans="1:6">
      <c r="A484">
        <v>37784099</v>
      </c>
      <c r="B484">
        <v>47721325</v>
      </c>
      <c r="C484">
        <v>0</v>
      </c>
      <c r="D484">
        <v>0</v>
      </c>
      <c r="E484">
        <v>0</v>
      </c>
      <c r="F484">
        <v>0</v>
      </c>
    </row>
    <row r="485" spans="1:6">
      <c r="A485">
        <v>38068663</v>
      </c>
      <c r="B485">
        <v>54286580</v>
      </c>
      <c r="C485">
        <v>0</v>
      </c>
      <c r="D485">
        <v>1</v>
      </c>
      <c r="E485">
        <v>0</v>
      </c>
      <c r="F485">
        <v>0</v>
      </c>
    </row>
    <row r="486" spans="1:6">
      <c r="A486">
        <v>38091703</v>
      </c>
      <c r="B486">
        <v>12818782</v>
      </c>
      <c r="C486">
        <v>1</v>
      </c>
      <c r="D486">
        <v>0</v>
      </c>
      <c r="E486">
        <v>0</v>
      </c>
      <c r="F486">
        <v>0</v>
      </c>
    </row>
    <row r="487" spans="1:6">
      <c r="A487">
        <v>38116460</v>
      </c>
      <c r="B487">
        <v>16285974</v>
      </c>
      <c r="C487">
        <v>0</v>
      </c>
      <c r="D487">
        <v>0</v>
      </c>
      <c r="E487">
        <v>0</v>
      </c>
      <c r="F487">
        <v>1</v>
      </c>
    </row>
    <row r="488" spans="1:6">
      <c r="A488">
        <v>38211750</v>
      </c>
      <c r="B488">
        <v>29703299</v>
      </c>
      <c r="C488">
        <v>0</v>
      </c>
      <c r="D488">
        <v>1</v>
      </c>
      <c r="E488">
        <v>0</v>
      </c>
      <c r="F488">
        <v>0</v>
      </c>
    </row>
    <row r="489" spans="1:6">
      <c r="A489">
        <v>38709226</v>
      </c>
      <c r="B489">
        <v>87074287</v>
      </c>
      <c r="C489">
        <v>0</v>
      </c>
      <c r="D489">
        <v>0</v>
      </c>
      <c r="E489">
        <v>0</v>
      </c>
      <c r="F489">
        <v>0</v>
      </c>
    </row>
    <row r="490" spans="1:6">
      <c r="A490">
        <v>38750611</v>
      </c>
      <c r="B490">
        <v>4272927</v>
      </c>
      <c r="C490">
        <v>0</v>
      </c>
      <c r="D490">
        <v>0</v>
      </c>
      <c r="E490">
        <v>0</v>
      </c>
      <c r="F490">
        <v>0</v>
      </c>
    </row>
    <row r="491" spans="1:6">
      <c r="A491">
        <v>38793859</v>
      </c>
      <c r="B491">
        <v>10823267</v>
      </c>
      <c r="C491">
        <v>0</v>
      </c>
      <c r="D491">
        <v>1</v>
      </c>
      <c r="E491">
        <v>0</v>
      </c>
      <c r="F491">
        <v>0</v>
      </c>
    </row>
    <row r="492" spans="1:6">
      <c r="A492">
        <v>38896737</v>
      </c>
      <c r="B492">
        <v>21347326</v>
      </c>
      <c r="C492">
        <v>0</v>
      </c>
      <c r="D492">
        <v>0</v>
      </c>
      <c r="E492">
        <v>0</v>
      </c>
      <c r="F492">
        <v>0</v>
      </c>
    </row>
    <row r="493" spans="1:6">
      <c r="A493">
        <v>38928095</v>
      </c>
      <c r="B493">
        <v>12176175</v>
      </c>
      <c r="C493">
        <v>0</v>
      </c>
      <c r="D493">
        <v>1</v>
      </c>
      <c r="E493">
        <v>0</v>
      </c>
      <c r="F493">
        <v>0</v>
      </c>
    </row>
    <row r="494" spans="1:6">
      <c r="A494">
        <v>38951995</v>
      </c>
      <c r="B494">
        <v>1014639</v>
      </c>
      <c r="C494">
        <v>0</v>
      </c>
      <c r="D494">
        <v>1</v>
      </c>
      <c r="E494">
        <v>0</v>
      </c>
      <c r="F494">
        <v>0</v>
      </c>
    </row>
    <row r="495" spans="1:6">
      <c r="A495">
        <v>38953947</v>
      </c>
      <c r="B495">
        <v>38586572</v>
      </c>
      <c r="C495">
        <v>0</v>
      </c>
      <c r="D495">
        <v>1</v>
      </c>
      <c r="E495">
        <v>0</v>
      </c>
      <c r="F495">
        <v>0</v>
      </c>
    </row>
    <row r="496" spans="1:6">
      <c r="A496">
        <v>39093317</v>
      </c>
      <c r="B496">
        <v>20000000</v>
      </c>
      <c r="C496">
        <v>0</v>
      </c>
      <c r="D496">
        <v>0</v>
      </c>
      <c r="E496">
        <v>0</v>
      </c>
      <c r="F496">
        <v>0</v>
      </c>
    </row>
    <row r="497" spans="1:6">
      <c r="A497">
        <v>39254038</v>
      </c>
      <c r="B497">
        <v>45331273</v>
      </c>
      <c r="C497">
        <v>0</v>
      </c>
      <c r="D497">
        <v>0</v>
      </c>
      <c r="E497">
        <v>0</v>
      </c>
      <c r="F497">
        <v>0</v>
      </c>
    </row>
    <row r="498" spans="1:6">
      <c r="A498">
        <v>39310844</v>
      </c>
      <c r="B498">
        <v>1942769</v>
      </c>
      <c r="C498">
        <v>0</v>
      </c>
      <c r="D498">
        <v>0</v>
      </c>
      <c r="E498">
        <v>0</v>
      </c>
      <c r="F498">
        <v>0</v>
      </c>
    </row>
    <row r="499" spans="1:6">
      <c r="A499">
        <v>39385487</v>
      </c>
      <c r="B499">
        <v>17606743</v>
      </c>
      <c r="C499">
        <v>0</v>
      </c>
      <c r="D499">
        <v>1</v>
      </c>
      <c r="E499">
        <v>0</v>
      </c>
      <c r="F499">
        <v>0</v>
      </c>
    </row>
    <row r="500" spans="1:6">
      <c r="A500">
        <v>39460903</v>
      </c>
      <c r="B500">
        <v>19307144</v>
      </c>
      <c r="C500">
        <v>0</v>
      </c>
      <c r="D500">
        <v>0</v>
      </c>
      <c r="E500">
        <v>0</v>
      </c>
      <c r="F500">
        <v>0</v>
      </c>
    </row>
    <row r="501" spans="1:6">
      <c r="A501">
        <v>39520511</v>
      </c>
      <c r="B501">
        <v>7249836</v>
      </c>
      <c r="C501">
        <v>0</v>
      </c>
      <c r="D501">
        <v>0</v>
      </c>
      <c r="E501">
        <v>0</v>
      </c>
      <c r="F501">
        <v>0</v>
      </c>
    </row>
    <row r="502" spans="1:6">
      <c r="A502">
        <v>39693164</v>
      </c>
      <c r="B502">
        <v>9090003</v>
      </c>
      <c r="C502">
        <v>0</v>
      </c>
      <c r="D502">
        <v>0</v>
      </c>
      <c r="E502">
        <v>0</v>
      </c>
      <c r="F502">
        <v>0</v>
      </c>
    </row>
    <row r="503" spans="1:6">
      <c r="A503">
        <v>39791578</v>
      </c>
      <c r="B503">
        <v>29703299</v>
      </c>
      <c r="C503">
        <v>0</v>
      </c>
      <c r="D503">
        <v>0</v>
      </c>
      <c r="E503">
        <v>0</v>
      </c>
      <c r="F503">
        <v>0</v>
      </c>
    </row>
    <row r="504" spans="1:6">
      <c r="A504">
        <v>39837026</v>
      </c>
      <c r="B504">
        <v>43301115</v>
      </c>
      <c r="C504">
        <v>1</v>
      </c>
      <c r="D504">
        <v>0</v>
      </c>
      <c r="E504">
        <v>0</v>
      </c>
      <c r="F504">
        <v>0</v>
      </c>
    </row>
    <row r="505" spans="1:6">
      <c r="A505">
        <v>39899139</v>
      </c>
      <c r="B505">
        <v>13787529</v>
      </c>
      <c r="C505">
        <v>0</v>
      </c>
      <c r="D505">
        <v>1</v>
      </c>
      <c r="E505">
        <v>0</v>
      </c>
      <c r="F505">
        <v>0</v>
      </c>
    </row>
    <row r="506" spans="1:6">
      <c r="A506">
        <v>40004796</v>
      </c>
      <c r="B506">
        <v>26732969</v>
      </c>
      <c r="C506">
        <v>0</v>
      </c>
      <c r="D506">
        <v>1</v>
      </c>
      <c r="E506">
        <v>0</v>
      </c>
      <c r="F506">
        <v>0</v>
      </c>
    </row>
    <row r="507" spans="1:6">
      <c r="A507">
        <v>40327947</v>
      </c>
      <c r="B507">
        <v>4353714</v>
      </c>
      <c r="C507">
        <v>0</v>
      </c>
      <c r="D507">
        <v>1</v>
      </c>
      <c r="E507">
        <v>0</v>
      </c>
      <c r="F507">
        <v>0</v>
      </c>
    </row>
    <row r="508" spans="1:6">
      <c r="A508">
        <v>40375263</v>
      </c>
      <c r="B508">
        <v>33563089</v>
      </c>
      <c r="C508">
        <v>0</v>
      </c>
      <c r="D508">
        <v>0</v>
      </c>
      <c r="E508">
        <v>0</v>
      </c>
      <c r="F508">
        <v>0</v>
      </c>
    </row>
    <row r="509" spans="1:6">
      <c r="A509">
        <v>40524745</v>
      </c>
      <c r="B509">
        <v>1929329</v>
      </c>
      <c r="C509">
        <v>0</v>
      </c>
      <c r="D509">
        <v>1</v>
      </c>
      <c r="E509">
        <v>0</v>
      </c>
      <c r="F509">
        <v>0</v>
      </c>
    </row>
    <row r="510" spans="1:6">
      <c r="A510">
        <v>40611902</v>
      </c>
      <c r="B510">
        <v>22432869</v>
      </c>
      <c r="C510">
        <v>0</v>
      </c>
      <c r="D510">
        <v>0</v>
      </c>
      <c r="E510">
        <v>0</v>
      </c>
      <c r="F510">
        <v>0</v>
      </c>
    </row>
    <row r="511" spans="1:6">
      <c r="A511">
        <v>40685241</v>
      </c>
      <c r="B511">
        <v>54286580</v>
      </c>
      <c r="C511">
        <v>1</v>
      </c>
      <c r="D511">
        <v>0</v>
      </c>
      <c r="E511">
        <v>0</v>
      </c>
      <c r="F511">
        <v>0</v>
      </c>
    </row>
    <row r="512" spans="1:6">
      <c r="A512">
        <v>40961320</v>
      </c>
      <c r="B512">
        <v>155353618</v>
      </c>
      <c r="C512">
        <v>0</v>
      </c>
      <c r="D512">
        <v>0</v>
      </c>
      <c r="E512">
        <v>0</v>
      </c>
      <c r="F512">
        <v>1</v>
      </c>
    </row>
    <row r="513" spans="1:6">
      <c r="A513">
        <v>41198066</v>
      </c>
      <c r="B513">
        <v>8862609</v>
      </c>
      <c r="C513">
        <v>0</v>
      </c>
      <c r="D513">
        <v>1</v>
      </c>
      <c r="E513">
        <v>0</v>
      </c>
      <c r="F513">
        <v>0</v>
      </c>
    </row>
    <row r="514" spans="1:6">
      <c r="A514">
        <v>41357557</v>
      </c>
      <c r="B514">
        <v>51784539</v>
      </c>
      <c r="C514">
        <v>0</v>
      </c>
      <c r="D514">
        <v>0</v>
      </c>
      <c r="E514">
        <v>0</v>
      </c>
      <c r="F514">
        <v>0</v>
      </c>
    </row>
    <row r="515" spans="1:6">
      <c r="A515">
        <v>41467257</v>
      </c>
      <c r="B515">
        <v>45658735</v>
      </c>
      <c r="C515">
        <v>0</v>
      </c>
      <c r="D515">
        <v>0</v>
      </c>
      <c r="E515">
        <v>0</v>
      </c>
      <c r="F515">
        <v>0</v>
      </c>
    </row>
    <row r="516" spans="1:6">
      <c r="A516">
        <v>41482984</v>
      </c>
      <c r="B516">
        <v>34673890</v>
      </c>
      <c r="C516">
        <v>0</v>
      </c>
      <c r="D516">
        <v>0</v>
      </c>
      <c r="E516">
        <v>0</v>
      </c>
      <c r="F516">
        <v>0</v>
      </c>
    </row>
    <row r="517" spans="1:6">
      <c r="A517">
        <v>41750888</v>
      </c>
      <c r="B517">
        <v>65143896</v>
      </c>
      <c r="C517">
        <v>0</v>
      </c>
      <c r="D517">
        <v>1</v>
      </c>
      <c r="E517">
        <v>0</v>
      </c>
      <c r="F517">
        <v>0</v>
      </c>
    </row>
    <row r="518" spans="1:6">
      <c r="A518">
        <v>41939879</v>
      </c>
      <c r="B518">
        <v>92489466</v>
      </c>
      <c r="C518">
        <v>1</v>
      </c>
      <c r="D518">
        <v>0</v>
      </c>
      <c r="E518">
        <v>0</v>
      </c>
      <c r="F518">
        <v>0</v>
      </c>
    </row>
    <row r="519" spans="1:6">
      <c r="A519">
        <v>41942847</v>
      </c>
      <c r="B519">
        <v>16571053</v>
      </c>
      <c r="C519">
        <v>0</v>
      </c>
      <c r="D519">
        <v>0</v>
      </c>
      <c r="E519">
        <v>0</v>
      </c>
      <c r="F519">
        <v>0</v>
      </c>
    </row>
    <row r="520" spans="1:6">
      <c r="A520">
        <v>41966863</v>
      </c>
      <c r="B520">
        <v>31070724</v>
      </c>
      <c r="C520">
        <v>0</v>
      </c>
      <c r="D520">
        <v>0</v>
      </c>
      <c r="E520">
        <v>0</v>
      </c>
      <c r="F520">
        <v>1</v>
      </c>
    </row>
    <row r="521" spans="1:6">
      <c r="A521">
        <v>42102643</v>
      </c>
      <c r="B521">
        <v>33483073</v>
      </c>
      <c r="C521">
        <v>0</v>
      </c>
      <c r="D521">
        <v>1</v>
      </c>
      <c r="E521">
        <v>0</v>
      </c>
      <c r="F521">
        <v>0</v>
      </c>
    </row>
    <row r="522" spans="1:6">
      <c r="A522">
        <v>42195766</v>
      </c>
      <c r="B522">
        <v>13000000</v>
      </c>
      <c r="C522">
        <v>0</v>
      </c>
      <c r="D522">
        <v>1</v>
      </c>
      <c r="E522">
        <v>0</v>
      </c>
      <c r="F522">
        <v>0</v>
      </c>
    </row>
    <row r="523" spans="1:6">
      <c r="A523">
        <v>42335163</v>
      </c>
      <c r="B523">
        <v>76001212</v>
      </c>
      <c r="C523">
        <v>0</v>
      </c>
      <c r="D523">
        <v>1</v>
      </c>
      <c r="E523">
        <v>0</v>
      </c>
      <c r="F523">
        <v>0</v>
      </c>
    </row>
    <row r="524" spans="1:6">
      <c r="A524">
        <v>42428850</v>
      </c>
      <c r="B524">
        <v>28999342</v>
      </c>
      <c r="C524">
        <v>0</v>
      </c>
      <c r="D524">
        <v>1</v>
      </c>
      <c r="E524">
        <v>0</v>
      </c>
      <c r="F524">
        <v>0</v>
      </c>
    </row>
    <row r="525" spans="1:6">
      <c r="A525">
        <v>42596761</v>
      </c>
      <c r="B525">
        <v>18457437</v>
      </c>
      <c r="C525">
        <v>0</v>
      </c>
      <c r="D525">
        <v>1</v>
      </c>
      <c r="E525">
        <v>0</v>
      </c>
      <c r="F525">
        <v>0</v>
      </c>
    </row>
    <row r="526" spans="1:6">
      <c r="A526">
        <v>42718768</v>
      </c>
      <c r="B526">
        <v>34183419</v>
      </c>
      <c r="C526">
        <v>0</v>
      </c>
      <c r="D526">
        <v>0</v>
      </c>
      <c r="E526">
        <v>0</v>
      </c>
      <c r="F526">
        <v>0</v>
      </c>
    </row>
    <row r="527" spans="1:6">
      <c r="A527">
        <v>42810004</v>
      </c>
      <c r="B527">
        <v>8285526</v>
      </c>
      <c r="C527">
        <v>0</v>
      </c>
      <c r="D527">
        <v>0</v>
      </c>
      <c r="E527">
        <v>1</v>
      </c>
      <c r="F527">
        <v>0</v>
      </c>
    </row>
    <row r="528" spans="1:6">
      <c r="A528">
        <v>42830263</v>
      </c>
      <c r="B528">
        <v>104884652</v>
      </c>
      <c r="C528">
        <v>0</v>
      </c>
      <c r="D528">
        <v>0</v>
      </c>
      <c r="E528">
        <v>0</v>
      </c>
      <c r="F528">
        <v>1</v>
      </c>
    </row>
    <row r="529" spans="1:6">
      <c r="A529">
        <v>42923407</v>
      </c>
      <c r="B529">
        <v>61659644</v>
      </c>
      <c r="C529">
        <v>0</v>
      </c>
      <c r="D529">
        <v>0</v>
      </c>
      <c r="E529">
        <v>1</v>
      </c>
      <c r="F529">
        <v>0</v>
      </c>
    </row>
    <row r="530" spans="1:6">
      <c r="A530">
        <v>42997982</v>
      </c>
      <c r="B530">
        <v>35790994</v>
      </c>
      <c r="C530">
        <v>0</v>
      </c>
      <c r="D530">
        <v>0</v>
      </c>
      <c r="E530">
        <v>0</v>
      </c>
      <c r="F530">
        <v>0</v>
      </c>
    </row>
    <row r="531" spans="1:6">
      <c r="A531">
        <v>43047624</v>
      </c>
      <c r="B531">
        <v>38000000</v>
      </c>
      <c r="C531">
        <v>0</v>
      </c>
      <c r="D531">
        <v>1</v>
      </c>
      <c r="E531">
        <v>0</v>
      </c>
      <c r="F531">
        <v>0</v>
      </c>
    </row>
    <row r="532" spans="1:6">
      <c r="A532">
        <v>43272961</v>
      </c>
      <c r="B532">
        <v>11904819</v>
      </c>
      <c r="C532">
        <v>0</v>
      </c>
      <c r="D532">
        <v>0</v>
      </c>
      <c r="E532">
        <v>0</v>
      </c>
      <c r="F532">
        <v>0</v>
      </c>
    </row>
    <row r="533" spans="1:6">
      <c r="A533">
        <v>43567433</v>
      </c>
      <c r="B533">
        <v>16285974</v>
      </c>
      <c r="C533">
        <v>0</v>
      </c>
      <c r="D533">
        <v>0</v>
      </c>
      <c r="E533">
        <v>0</v>
      </c>
      <c r="F533">
        <v>0</v>
      </c>
    </row>
    <row r="534" spans="1:6">
      <c r="A534">
        <v>43819293</v>
      </c>
      <c r="B534">
        <v>69923101</v>
      </c>
      <c r="C534">
        <v>1</v>
      </c>
      <c r="D534">
        <v>0</v>
      </c>
      <c r="E534">
        <v>0</v>
      </c>
      <c r="F534">
        <v>0</v>
      </c>
    </row>
    <row r="535" spans="1:6">
      <c r="A535">
        <v>44189098</v>
      </c>
      <c r="B535">
        <v>32469801</v>
      </c>
      <c r="C535">
        <v>0</v>
      </c>
      <c r="D535">
        <v>0</v>
      </c>
      <c r="E535">
        <v>0</v>
      </c>
      <c r="F535">
        <v>1</v>
      </c>
    </row>
    <row r="536" spans="1:6">
      <c r="A536">
        <v>44200119</v>
      </c>
      <c r="B536">
        <v>21474596</v>
      </c>
      <c r="C536">
        <v>0</v>
      </c>
      <c r="D536">
        <v>0</v>
      </c>
      <c r="E536">
        <v>0</v>
      </c>
      <c r="F536">
        <v>0</v>
      </c>
    </row>
    <row r="537" spans="1:6">
      <c r="A537">
        <v>44228231</v>
      </c>
      <c r="B537">
        <v>18538467</v>
      </c>
      <c r="C537">
        <v>0</v>
      </c>
      <c r="D537">
        <v>0</v>
      </c>
      <c r="E537">
        <v>0</v>
      </c>
      <c r="F537">
        <v>0</v>
      </c>
    </row>
    <row r="538" spans="1:6">
      <c r="A538">
        <v>44386120</v>
      </c>
      <c r="B538">
        <v>39291617</v>
      </c>
      <c r="C538">
        <v>1</v>
      </c>
      <c r="D538">
        <v>0</v>
      </c>
      <c r="E538">
        <v>0</v>
      </c>
      <c r="F538">
        <v>0</v>
      </c>
    </row>
    <row r="539" spans="1:6">
      <c r="A539">
        <v>44426118</v>
      </c>
      <c r="B539">
        <v>28948611</v>
      </c>
      <c r="C539">
        <v>0</v>
      </c>
      <c r="D539">
        <v>0</v>
      </c>
      <c r="E539">
        <v>0</v>
      </c>
      <c r="F539">
        <v>0</v>
      </c>
    </row>
    <row r="540" spans="1:6">
      <c r="A540">
        <v>44430462</v>
      </c>
      <c r="B540">
        <v>3082982</v>
      </c>
      <c r="C540">
        <v>0</v>
      </c>
      <c r="D540">
        <v>0</v>
      </c>
      <c r="E540">
        <v>0</v>
      </c>
      <c r="F540">
        <v>0</v>
      </c>
    </row>
    <row r="541" spans="1:6">
      <c r="A541">
        <v>44688323</v>
      </c>
      <c r="B541">
        <v>12987076</v>
      </c>
      <c r="C541">
        <v>0</v>
      </c>
      <c r="D541">
        <v>0</v>
      </c>
      <c r="E541">
        <v>0</v>
      </c>
      <c r="F541">
        <v>0</v>
      </c>
    </row>
    <row r="542" spans="1:6">
      <c r="A542">
        <v>45090566</v>
      </c>
      <c r="B542">
        <v>21768572</v>
      </c>
      <c r="C542">
        <v>0</v>
      </c>
      <c r="D542">
        <v>0</v>
      </c>
      <c r="E542">
        <v>0</v>
      </c>
      <c r="F542">
        <v>0</v>
      </c>
    </row>
    <row r="543" spans="1:6">
      <c r="A543">
        <v>45102830</v>
      </c>
      <c r="B543">
        <v>31652174</v>
      </c>
      <c r="C543">
        <v>0</v>
      </c>
      <c r="D543">
        <v>0</v>
      </c>
      <c r="E543">
        <v>0</v>
      </c>
      <c r="F543">
        <v>0</v>
      </c>
    </row>
    <row r="544" spans="1:6">
      <c r="A544">
        <v>45273684</v>
      </c>
      <c r="B544">
        <v>108232671</v>
      </c>
      <c r="C544">
        <v>1</v>
      </c>
      <c r="D544">
        <v>0</v>
      </c>
      <c r="E544">
        <v>0</v>
      </c>
      <c r="F544">
        <v>0</v>
      </c>
    </row>
    <row r="545" spans="1:6">
      <c r="A545">
        <v>45285530</v>
      </c>
      <c r="B545">
        <v>18180006</v>
      </c>
      <c r="C545">
        <v>0</v>
      </c>
      <c r="D545">
        <v>0</v>
      </c>
      <c r="E545">
        <v>0</v>
      </c>
      <c r="F545">
        <v>0</v>
      </c>
    </row>
    <row r="546" spans="1:6">
      <c r="A546">
        <v>45296775</v>
      </c>
      <c r="B546">
        <v>19924167</v>
      </c>
      <c r="C546">
        <v>0</v>
      </c>
      <c r="D546">
        <v>1</v>
      </c>
      <c r="E546">
        <v>0</v>
      </c>
      <c r="F546">
        <v>0</v>
      </c>
    </row>
    <row r="547" spans="1:6">
      <c r="A547">
        <v>45352277</v>
      </c>
      <c r="B547">
        <v>23886095</v>
      </c>
      <c r="C547">
        <v>0</v>
      </c>
      <c r="D547">
        <v>1</v>
      </c>
      <c r="E547">
        <v>0</v>
      </c>
      <c r="F547">
        <v>0</v>
      </c>
    </row>
    <row r="548" spans="1:6">
      <c r="A548">
        <v>45745616</v>
      </c>
      <c r="B548">
        <v>54112816</v>
      </c>
      <c r="C548">
        <v>0</v>
      </c>
      <c r="D548">
        <v>0</v>
      </c>
      <c r="E548">
        <v>0</v>
      </c>
      <c r="F548">
        <v>0</v>
      </c>
    </row>
    <row r="549" spans="1:6">
      <c r="A549">
        <v>45754431</v>
      </c>
      <c r="B549">
        <v>29825828</v>
      </c>
      <c r="C549">
        <v>0</v>
      </c>
      <c r="D549">
        <v>0</v>
      </c>
      <c r="E549">
        <v>0</v>
      </c>
      <c r="F549">
        <v>0</v>
      </c>
    </row>
    <row r="550" spans="1:6">
      <c r="A550">
        <v>45949095</v>
      </c>
      <c r="B550">
        <v>46528292</v>
      </c>
      <c r="C550">
        <v>0</v>
      </c>
      <c r="D550">
        <v>0</v>
      </c>
      <c r="E550">
        <v>0</v>
      </c>
      <c r="F550">
        <v>0</v>
      </c>
    </row>
    <row r="551" spans="1:6">
      <c r="A551">
        <v>46346651</v>
      </c>
      <c r="B551">
        <v>35000000</v>
      </c>
      <c r="C551">
        <v>0</v>
      </c>
      <c r="D551">
        <v>0</v>
      </c>
      <c r="E551">
        <v>0</v>
      </c>
      <c r="F551">
        <v>0</v>
      </c>
    </row>
    <row r="552" spans="1:6">
      <c r="A552">
        <v>46578821</v>
      </c>
      <c r="B552">
        <v>20000000</v>
      </c>
      <c r="C552">
        <v>0</v>
      </c>
      <c r="D552">
        <v>0</v>
      </c>
      <c r="E552">
        <v>1</v>
      </c>
      <c r="F552">
        <v>0</v>
      </c>
    </row>
    <row r="553" spans="1:6">
      <c r="A553">
        <v>46795352</v>
      </c>
      <c r="B553">
        <v>95095418</v>
      </c>
      <c r="C553">
        <v>1</v>
      </c>
      <c r="D553">
        <v>0</v>
      </c>
      <c r="E553">
        <v>0</v>
      </c>
      <c r="F553">
        <v>0</v>
      </c>
    </row>
    <row r="554" spans="1:6">
      <c r="A554">
        <v>47137546</v>
      </c>
      <c r="B554">
        <v>85747939</v>
      </c>
      <c r="C554">
        <v>0</v>
      </c>
      <c r="D554">
        <v>1</v>
      </c>
      <c r="E554">
        <v>0</v>
      </c>
      <c r="F554">
        <v>0</v>
      </c>
    </row>
    <row r="555" spans="1:6">
      <c r="A555">
        <v>47194630</v>
      </c>
      <c r="B555">
        <v>29762049</v>
      </c>
      <c r="C555">
        <v>0</v>
      </c>
      <c r="D555">
        <v>0</v>
      </c>
      <c r="E555">
        <v>0</v>
      </c>
      <c r="F555">
        <v>1</v>
      </c>
    </row>
    <row r="556" spans="1:6">
      <c r="A556">
        <v>47356808</v>
      </c>
      <c r="B556">
        <v>13352898</v>
      </c>
      <c r="C556">
        <v>0</v>
      </c>
      <c r="D556">
        <v>0</v>
      </c>
      <c r="E556">
        <v>0</v>
      </c>
      <c r="F556">
        <v>0</v>
      </c>
    </row>
    <row r="557" spans="1:6">
      <c r="A557">
        <v>47699629</v>
      </c>
      <c r="B557">
        <v>15219578</v>
      </c>
      <c r="C557">
        <v>0</v>
      </c>
      <c r="D557">
        <v>1</v>
      </c>
      <c r="E557">
        <v>0</v>
      </c>
      <c r="F557">
        <v>0</v>
      </c>
    </row>
    <row r="558" spans="1:6">
      <c r="A558">
        <v>47741203</v>
      </c>
      <c r="B558">
        <v>8947748</v>
      </c>
      <c r="C558">
        <v>0</v>
      </c>
      <c r="D558">
        <v>1</v>
      </c>
      <c r="E558">
        <v>0</v>
      </c>
      <c r="F558">
        <v>0</v>
      </c>
    </row>
    <row r="559" spans="1:6">
      <c r="A559">
        <v>47783141</v>
      </c>
      <c r="B559">
        <v>23115927</v>
      </c>
      <c r="C559">
        <v>0</v>
      </c>
      <c r="D559">
        <v>1</v>
      </c>
      <c r="E559">
        <v>0</v>
      </c>
      <c r="F559">
        <v>0</v>
      </c>
    </row>
    <row r="560" spans="1:6">
      <c r="A560">
        <v>47857099</v>
      </c>
      <c r="B560">
        <v>37129123</v>
      </c>
      <c r="C560">
        <v>0</v>
      </c>
      <c r="D560">
        <v>1</v>
      </c>
      <c r="E560">
        <v>0</v>
      </c>
      <c r="F560">
        <v>0</v>
      </c>
    </row>
    <row r="561" spans="1:6">
      <c r="A561">
        <v>47873178</v>
      </c>
      <c r="B561">
        <v>70572554</v>
      </c>
      <c r="C561">
        <v>0</v>
      </c>
      <c r="D561">
        <v>0</v>
      </c>
      <c r="E561">
        <v>0</v>
      </c>
      <c r="F561">
        <v>1</v>
      </c>
    </row>
    <row r="562" spans="1:6">
      <c r="A562">
        <v>47911629</v>
      </c>
      <c r="B562">
        <v>29220920</v>
      </c>
      <c r="C562">
        <v>0</v>
      </c>
      <c r="D562">
        <v>0</v>
      </c>
      <c r="E562">
        <v>0</v>
      </c>
      <c r="F562">
        <v>0</v>
      </c>
    </row>
    <row r="563" spans="1:6">
      <c r="A563">
        <v>47945352</v>
      </c>
      <c r="B563">
        <v>13282778</v>
      </c>
      <c r="C563">
        <v>0</v>
      </c>
      <c r="D563">
        <v>0</v>
      </c>
      <c r="E563">
        <v>0</v>
      </c>
      <c r="F563">
        <v>0</v>
      </c>
    </row>
    <row r="564" spans="1:6">
      <c r="A564">
        <v>48218998</v>
      </c>
      <c r="B564">
        <v>41257801</v>
      </c>
      <c r="C564">
        <v>0</v>
      </c>
      <c r="D564">
        <v>0</v>
      </c>
      <c r="E564">
        <v>0</v>
      </c>
      <c r="F564">
        <v>0</v>
      </c>
    </row>
    <row r="565" spans="1:6">
      <c r="A565">
        <v>48432173</v>
      </c>
      <c r="B565">
        <v>82295652</v>
      </c>
      <c r="C565">
        <v>0</v>
      </c>
      <c r="D565">
        <v>0</v>
      </c>
      <c r="E565">
        <v>0</v>
      </c>
      <c r="F565">
        <v>0</v>
      </c>
    </row>
    <row r="566" spans="1:6">
      <c r="A566">
        <v>48467177</v>
      </c>
      <c r="B566">
        <v>32896149</v>
      </c>
      <c r="C566">
        <v>0</v>
      </c>
      <c r="D566">
        <v>1</v>
      </c>
      <c r="E566">
        <v>0</v>
      </c>
      <c r="F566">
        <v>0</v>
      </c>
    </row>
    <row r="567" spans="1:6">
      <c r="A567">
        <v>48646439</v>
      </c>
      <c r="B567">
        <v>20292771</v>
      </c>
      <c r="C567">
        <v>0</v>
      </c>
      <c r="D567">
        <v>0</v>
      </c>
      <c r="E567">
        <v>0</v>
      </c>
      <c r="F567">
        <v>0</v>
      </c>
    </row>
    <row r="568" spans="1:6">
      <c r="A568">
        <v>48841781</v>
      </c>
      <c r="B568">
        <v>18642434</v>
      </c>
      <c r="C568">
        <v>0</v>
      </c>
      <c r="D568">
        <v>0</v>
      </c>
      <c r="E568">
        <v>0</v>
      </c>
      <c r="F568">
        <v>0</v>
      </c>
    </row>
    <row r="569" spans="1:6">
      <c r="A569">
        <v>48869204</v>
      </c>
      <c r="B569">
        <v>65951507</v>
      </c>
      <c r="C569">
        <v>0</v>
      </c>
      <c r="D569">
        <v>1</v>
      </c>
      <c r="E569">
        <v>0</v>
      </c>
      <c r="F569">
        <v>0</v>
      </c>
    </row>
    <row r="570" spans="1:6">
      <c r="A570">
        <v>48905553</v>
      </c>
      <c r="B570">
        <v>28229022</v>
      </c>
      <c r="C570">
        <v>0</v>
      </c>
      <c r="D570">
        <v>0</v>
      </c>
      <c r="E570">
        <v>0</v>
      </c>
      <c r="F570">
        <v>0</v>
      </c>
    </row>
    <row r="571" spans="1:6">
      <c r="A571">
        <v>49000312</v>
      </c>
      <c r="B571">
        <v>30575589</v>
      </c>
      <c r="C571">
        <v>0</v>
      </c>
      <c r="D571">
        <v>0</v>
      </c>
      <c r="E571">
        <v>0</v>
      </c>
      <c r="F571">
        <v>1</v>
      </c>
    </row>
    <row r="572" spans="1:6">
      <c r="A572">
        <v>49089389</v>
      </c>
      <c r="B572">
        <v>94740909</v>
      </c>
      <c r="C572">
        <v>0</v>
      </c>
      <c r="D572">
        <v>1</v>
      </c>
      <c r="E572">
        <v>0</v>
      </c>
      <c r="F572">
        <v>0</v>
      </c>
    </row>
    <row r="573" spans="1:6">
      <c r="A573">
        <v>49296637</v>
      </c>
      <c r="B573">
        <v>60878314</v>
      </c>
      <c r="C573">
        <v>0</v>
      </c>
      <c r="D573">
        <v>1</v>
      </c>
      <c r="E573">
        <v>0</v>
      </c>
      <c r="F573">
        <v>0</v>
      </c>
    </row>
    <row r="574" spans="1:6">
      <c r="A574">
        <v>49303870</v>
      </c>
      <c r="B574">
        <v>12951792</v>
      </c>
      <c r="C574">
        <v>0</v>
      </c>
      <c r="D574">
        <v>0</v>
      </c>
      <c r="E574">
        <v>0</v>
      </c>
      <c r="F574">
        <v>0</v>
      </c>
    </row>
    <row r="575" spans="1:6">
      <c r="A575">
        <v>49675220</v>
      </c>
      <c r="B575">
        <v>96535720</v>
      </c>
      <c r="C575">
        <v>0</v>
      </c>
      <c r="D575">
        <v>1</v>
      </c>
      <c r="E575">
        <v>0</v>
      </c>
      <c r="F575">
        <v>0</v>
      </c>
    </row>
    <row r="576" spans="1:6">
      <c r="A576">
        <v>49722060</v>
      </c>
      <c r="B576">
        <v>101468129</v>
      </c>
      <c r="C576">
        <v>0</v>
      </c>
      <c r="D576">
        <v>0</v>
      </c>
      <c r="E576">
        <v>0</v>
      </c>
      <c r="F576">
        <v>0</v>
      </c>
    </row>
    <row r="577" spans="1:6">
      <c r="A577">
        <v>49783934</v>
      </c>
      <c r="B577">
        <v>21364637</v>
      </c>
      <c r="C577">
        <v>0</v>
      </c>
      <c r="D577">
        <v>0</v>
      </c>
      <c r="E577">
        <v>0</v>
      </c>
      <c r="F577">
        <v>0</v>
      </c>
    </row>
    <row r="578" spans="1:6">
      <c r="A578">
        <v>50034889</v>
      </c>
      <c r="B578">
        <v>62866588</v>
      </c>
      <c r="C578">
        <v>1</v>
      </c>
      <c r="D578">
        <v>0</v>
      </c>
      <c r="E578">
        <v>0</v>
      </c>
      <c r="F578">
        <v>0</v>
      </c>
    </row>
    <row r="579" spans="1:6">
      <c r="A579">
        <v>50095967</v>
      </c>
      <c r="B579">
        <v>52010836</v>
      </c>
      <c r="C579">
        <v>0</v>
      </c>
      <c r="D579">
        <v>0</v>
      </c>
      <c r="E579">
        <v>0</v>
      </c>
      <c r="F579">
        <v>0</v>
      </c>
    </row>
    <row r="580" spans="1:6">
      <c r="A580">
        <v>50138908</v>
      </c>
      <c r="B580">
        <v>23825542</v>
      </c>
      <c r="C580">
        <v>0</v>
      </c>
      <c r="D580">
        <v>1</v>
      </c>
      <c r="E580">
        <v>0</v>
      </c>
      <c r="F580">
        <v>0</v>
      </c>
    </row>
    <row r="581" spans="1:6">
      <c r="A581">
        <v>50304874</v>
      </c>
      <c r="B581">
        <v>25000000</v>
      </c>
      <c r="C581">
        <v>0</v>
      </c>
      <c r="D581">
        <v>0</v>
      </c>
      <c r="E581">
        <v>0</v>
      </c>
      <c r="F581">
        <v>0</v>
      </c>
    </row>
    <row r="582" spans="1:6">
      <c r="A582">
        <v>50329573</v>
      </c>
      <c r="B582">
        <v>75126763</v>
      </c>
      <c r="C582">
        <v>0</v>
      </c>
      <c r="D582">
        <v>1</v>
      </c>
      <c r="E582">
        <v>0</v>
      </c>
      <c r="F582">
        <v>0</v>
      </c>
    </row>
    <row r="583" spans="1:6">
      <c r="A583">
        <v>50470238</v>
      </c>
      <c r="B583">
        <v>6493538</v>
      </c>
      <c r="C583">
        <v>0</v>
      </c>
      <c r="D583">
        <v>1</v>
      </c>
      <c r="E583">
        <v>0</v>
      </c>
      <c r="F583">
        <v>0</v>
      </c>
    </row>
    <row r="584" spans="1:6">
      <c r="A584">
        <v>50485349</v>
      </c>
      <c r="B584">
        <v>43429264</v>
      </c>
      <c r="C584">
        <v>0</v>
      </c>
      <c r="D584">
        <v>1</v>
      </c>
      <c r="E584">
        <v>0</v>
      </c>
      <c r="F584">
        <v>0</v>
      </c>
    </row>
    <row r="585" spans="1:6">
      <c r="A585">
        <v>50678628</v>
      </c>
      <c r="B585">
        <v>30165850</v>
      </c>
      <c r="C585">
        <v>0</v>
      </c>
      <c r="D585">
        <v>0</v>
      </c>
      <c r="E585">
        <v>0</v>
      </c>
      <c r="F585">
        <v>0</v>
      </c>
    </row>
    <row r="586" spans="1:6">
      <c r="A586">
        <v>50768266</v>
      </c>
      <c r="B586">
        <v>13869556</v>
      </c>
      <c r="C586">
        <v>1</v>
      </c>
      <c r="D586">
        <v>0</v>
      </c>
      <c r="E586">
        <v>0</v>
      </c>
      <c r="F586">
        <v>0</v>
      </c>
    </row>
    <row r="587" spans="1:6">
      <c r="A587">
        <v>50852278</v>
      </c>
      <c r="B587">
        <v>71024700</v>
      </c>
      <c r="C587">
        <v>0</v>
      </c>
      <c r="D587">
        <v>0</v>
      </c>
      <c r="E587">
        <v>0</v>
      </c>
      <c r="F587">
        <v>0</v>
      </c>
    </row>
    <row r="588" spans="1:6">
      <c r="A588">
        <v>50903377</v>
      </c>
      <c r="B588">
        <v>30264457</v>
      </c>
      <c r="C588">
        <v>0</v>
      </c>
      <c r="D588">
        <v>0</v>
      </c>
      <c r="E588">
        <v>0</v>
      </c>
      <c r="F588">
        <v>0</v>
      </c>
    </row>
    <row r="589" spans="1:6">
      <c r="A589">
        <v>51078541</v>
      </c>
      <c r="B589">
        <v>30000000</v>
      </c>
      <c r="C589">
        <v>0</v>
      </c>
      <c r="D589">
        <v>0</v>
      </c>
      <c r="E589">
        <v>1</v>
      </c>
      <c r="F589">
        <v>0</v>
      </c>
    </row>
    <row r="590" spans="1:6">
      <c r="A590">
        <v>51102777</v>
      </c>
      <c r="B590">
        <v>58849037</v>
      </c>
      <c r="C590">
        <v>0</v>
      </c>
      <c r="D590">
        <v>0</v>
      </c>
      <c r="E590">
        <v>1</v>
      </c>
      <c r="F590">
        <v>0</v>
      </c>
    </row>
    <row r="591" spans="1:6">
      <c r="A591">
        <v>51323462</v>
      </c>
      <c r="B591">
        <v>3712912</v>
      </c>
      <c r="C591">
        <v>0</v>
      </c>
      <c r="D591">
        <v>0</v>
      </c>
      <c r="E591">
        <v>0</v>
      </c>
      <c r="F591">
        <v>0</v>
      </c>
    </row>
    <row r="592" spans="1:6">
      <c r="A592">
        <v>51371013</v>
      </c>
      <c r="B592">
        <v>90799707</v>
      </c>
      <c r="C592">
        <v>0</v>
      </c>
      <c r="D592">
        <v>0</v>
      </c>
      <c r="E592">
        <v>0</v>
      </c>
      <c r="F592">
        <v>0</v>
      </c>
    </row>
    <row r="593" spans="1:6">
      <c r="A593">
        <v>51382801</v>
      </c>
      <c r="B593">
        <v>43161751</v>
      </c>
      <c r="C593">
        <v>0</v>
      </c>
      <c r="D593">
        <v>0</v>
      </c>
      <c r="E593">
        <v>0</v>
      </c>
      <c r="F593">
        <v>0</v>
      </c>
    </row>
    <row r="594" spans="1:6">
      <c r="A594">
        <v>51446556</v>
      </c>
      <c r="B594">
        <v>29024763</v>
      </c>
      <c r="C594">
        <v>0</v>
      </c>
      <c r="D594">
        <v>0</v>
      </c>
      <c r="E594">
        <v>0</v>
      </c>
      <c r="F594">
        <v>0</v>
      </c>
    </row>
    <row r="595" spans="1:6">
      <c r="A595">
        <v>51622860</v>
      </c>
      <c r="B595">
        <v>54823603</v>
      </c>
      <c r="C595">
        <v>0</v>
      </c>
      <c r="D595">
        <v>0</v>
      </c>
      <c r="E595">
        <v>0</v>
      </c>
      <c r="F595">
        <v>0</v>
      </c>
    </row>
    <row r="596" spans="1:6">
      <c r="A596">
        <v>51667906</v>
      </c>
      <c r="B596">
        <v>5569271</v>
      </c>
      <c r="C596">
        <v>0</v>
      </c>
      <c r="D596">
        <v>0</v>
      </c>
      <c r="E596">
        <v>0</v>
      </c>
      <c r="F596">
        <v>0</v>
      </c>
    </row>
    <row r="597" spans="1:6">
      <c r="A597">
        <v>51785833</v>
      </c>
      <c r="B597">
        <v>47002201</v>
      </c>
      <c r="C597">
        <v>0</v>
      </c>
      <c r="D597">
        <v>1</v>
      </c>
      <c r="E597">
        <v>0</v>
      </c>
      <c r="F597">
        <v>0</v>
      </c>
    </row>
    <row r="598" spans="1:6">
      <c r="A598">
        <v>51935343</v>
      </c>
      <c r="B598">
        <v>31070724</v>
      </c>
      <c r="C598">
        <v>1</v>
      </c>
      <c r="D598">
        <v>0</v>
      </c>
      <c r="E598">
        <v>0</v>
      </c>
      <c r="F598">
        <v>0</v>
      </c>
    </row>
    <row r="599" spans="1:6">
      <c r="A599">
        <v>52021118</v>
      </c>
      <c r="B599">
        <v>74314880</v>
      </c>
      <c r="C599">
        <v>0</v>
      </c>
      <c r="D599">
        <v>1</v>
      </c>
      <c r="E599">
        <v>0</v>
      </c>
      <c r="F599">
        <v>0</v>
      </c>
    </row>
    <row r="600" spans="1:6">
      <c r="A600">
        <v>52282667</v>
      </c>
      <c r="B600">
        <v>34673890</v>
      </c>
      <c r="C600">
        <v>0</v>
      </c>
      <c r="D600">
        <v>0</v>
      </c>
      <c r="E600">
        <v>0</v>
      </c>
      <c r="F600">
        <v>0</v>
      </c>
    </row>
    <row r="601" spans="1:6">
      <c r="A601">
        <v>52665468</v>
      </c>
      <c r="B601">
        <v>9172677</v>
      </c>
      <c r="C601">
        <v>0</v>
      </c>
      <c r="D601">
        <v>1</v>
      </c>
      <c r="E601">
        <v>0</v>
      </c>
      <c r="F601">
        <v>0</v>
      </c>
    </row>
    <row r="602" spans="1:6">
      <c r="A602">
        <v>52723125</v>
      </c>
      <c r="B602">
        <v>32571948</v>
      </c>
      <c r="C602">
        <v>1</v>
      </c>
      <c r="D602">
        <v>0</v>
      </c>
      <c r="E602">
        <v>0</v>
      </c>
      <c r="F602">
        <v>0</v>
      </c>
    </row>
    <row r="603" spans="1:6">
      <c r="A603">
        <v>53260400</v>
      </c>
      <c r="B603">
        <v>20296405</v>
      </c>
      <c r="C603">
        <v>0</v>
      </c>
      <c r="D603">
        <v>0</v>
      </c>
      <c r="E603">
        <v>1</v>
      </c>
      <c r="F603">
        <v>0</v>
      </c>
    </row>
    <row r="604" spans="1:6">
      <c r="A604">
        <v>53446952</v>
      </c>
      <c r="B604">
        <v>61659644</v>
      </c>
      <c r="C604">
        <v>0</v>
      </c>
      <c r="D604">
        <v>0</v>
      </c>
      <c r="E604">
        <v>0</v>
      </c>
      <c r="F604">
        <v>0</v>
      </c>
    </row>
    <row r="605" spans="1:6">
      <c r="A605">
        <v>53538871</v>
      </c>
      <c r="B605">
        <v>13366484</v>
      </c>
      <c r="C605">
        <v>0</v>
      </c>
      <c r="D605">
        <v>0</v>
      </c>
      <c r="E605">
        <v>0</v>
      </c>
      <c r="F605">
        <v>0</v>
      </c>
    </row>
    <row r="606" spans="1:6">
      <c r="A606">
        <v>53729463</v>
      </c>
      <c r="B606">
        <v>10857316</v>
      </c>
      <c r="C606">
        <v>0</v>
      </c>
      <c r="D606">
        <v>0</v>
      </c>
      <c r="E606">
        <v>0</v>
      </c>
      <c r="F606">
        <v>0</v>
      </c>
    </row>
    <row r="607" spans="1:6">
      <c r="A607">
        <v>53741710</v>
      </c>
      <c r="B607">
        <v>6764542</v>
      </c>
      <c r="C607">
        <v>0</v>
      </c>
      <c r="D607">
        <v>1</v>
      </c>
      <c r="E607">
        <v>0</v>
      </c>
      <c r="F607">
        <v>0</v>
      </c>
    </row>
    <row r="608" spans="1:6">
      <c r="A608">
        <v>53816800</v>
      </c>
      <c r="B608">
        <v>67645419</v>
      </c>
      <c r="C608">
        <v>0</v>
      </c>
      <c r="D608">
        <v>1</v>
      </c>
      <c r="E608">
        <v>0</v>
      </c>
      <c r="F608">
        <v>0</v>
      </c>
    </row>
    <row r="609" spans="1:6">
      <c r="A609">
        <v>53978683</v>
      </c>
      <c r="B609">
        <v>5997631</v>
      </c>
      <c r="C609">
        <v>0</v>
      </c>
      <c r="D609">
        <v>0</v>
      </c>
      <c r="E609">
        <v>0</v>
      </c>
      <c r="F609">
        <v>0</v>
      </c>
    </row>
    <row r="610" spans="1:6">
      <c r="A610">
        <v>53998338</v>
      </c>
      <c r="B610">
        <v>16233845</v>
      </c>
      <c r="C610">
        <v>0</v>
      </c>
      <c r="D610">
        <v>1</v>
      </c>
      <c r="E610">
        <v>0</v>
      </c>
      <c r="F610">
        <v>0</v>
      </c>
    </row>
    <row r="611" spans="1:6">
      <c r="A611">
        <v>54012120</v>
      </c>
      <c r="B611">
        <v>12275482</v>
      </c>
      <c r="C611">
        <v>0</v>
      </c>
      <c r="D611">
        <v>0</v>
      </c>
      <c r="E611">
        <v>0</v>
      </c>
      <c r="F611">
        <v>0</v>
      </c>
    </row>
    <row r="612" spans="1:6">
      <c r="A612">
        <v>54067193</v>
      </c>
      <c r="B612">
        <v>66832422</v>
      </c>
      <c r="C612">
        <v>0</v>
      </c>
      <c r="D612">
        <v>1</v>
      </c>
      <c r="E612">
        <v>0</v>
      </c>
      <c r="F612">
        <v>0</v>
      </c>
    </row>
    <row r="613" spans="1:6">
      <c r="A613">
        <v>54225162</v>
      </c>
      <c r="B613">
        <v>17316101</v>
      </c>
      <c r="C613">
        <v>0</v>
      </c>
      <c r="D613">
        <v>0</v>
      </c>
      <c r="E613">
        <v>0</v>
      </c>
      <c r="F613">
        <v>0</v>
      </c>
    </row>
    <row r="614" spans="1:6">
      <c r="A614">
        <v>54344576</v>
      </c>
      <c r="B614">
        <v>23685227</v>
      </c>
      <c r="C614">
        <v>0</v>
      </c>
      <c r="D614">
        <v>0</v>
      </c>
      <c r="E614">
        <v>0</v>
      </c>
      <c r="F614">
        <v>0</v>
      </c>
    </row>
    <row r="615" spans="1:6">
      <c r="A615">
        <v>54462053</v>
      </c>
      <c r="B615">
        <v>29910492</v>
      </c>
      <c r="C615">
        <v>0</v>
      </c>
      <c r="D615">
        <v>0</v>
      </c>
      <c r="E615">
        <v>0</v>
      </c>
      <c r="F615">
        <v>0</v>
      </c>
    </row>
    <row r="616" spans="1:6">
      <c r="A616">
        <v>54553553</v>
      </c>
      <c r="B616">
        <v>57165293</v>
      </c>
      <c r="C616">
        <v>0</v>
      </c>
      <c r="D616">
        <v>0</v>
      </c>
      <c r="E616">
        <v>0</v>
      </c>
      <c r="F616">
        <v>0</v>
      </c>
    </row>
    <row r="617" spans="1:6">
      <c r="A617">
        <v>54798208</v>
      </c>
      <c r="B617">
        <v>15193043</v>
      </c>
      <c r="C617">
        <v>0</v>
      </c>
      <c r="D617">
        <v>0</v>
      </c>
      <c r="E617">
        <v>0</v>
      </c>
      <c r="F617">
        <v>0</v>
      </c>
    </row>
    <row r="618" spans="1:6">
      <c r="A618">
        <v>54814990</v>
      </c>
      <c r="B618">
        <v>64935379</v>
      </c>
      <c r="C618">
        <v>0</v>
      </c>
      <c r="D618">
        <v>1</v>
      </c>
      <c r="E618">
        <v>0</v>
      </c>
      <c r="F618">
        <v>0</v>
      </c>
    </row>
    <row r="619" spans="1:6">
      <c r="A619">
        <v>54885065</v>
      </c>
      <c r="B619">
        <v>10361434</v>
      </c>
      <c r="C619">
        <v>0</v>
      </c>
      <c r="D619">
        <v>0</v>
      </c>
      <c r="E619">
        <v>0</v>
      </c>
      <c r="F619">
        <v>0</v>
      </c>
    </row>
    <row r="620" spans="1:6">
      <c r="A620">
        <v>54891212</v>
      </c>
      <c r="B620">
        <v>104884652</v>
      </c>
      <c r="C620">
        <v>0</v>
      </c>
      <c r="D620">
        <v>0</v>
      </c>
      <c r="E620">
        <v>1</v>
      </c>
      <c r="F620">
        <v>0</v>
      </c>
    </row>
    <row r="621" spans="1:6">
      <c r="A621">
        <v>55028051</v>
      </c>
      <c r="B621">
        <v>23594413</v>
      </c>
      <c r="C621">
        <v>0</v>
      </c>
      <c r="D621">
        <v>0</v>
      </c>
      <c r="E621">
        <v>0</v>
      </c>
      <c r="F621">
        <v>0</v>
      </c>
    </row>
    <row r="622" spans="1:6">
      <c r="A622">
        <v>55137666</v>
      </c>
      <c r="B622">
        <v>21645126</v>
      </c>
      <c r="C622">
        <v>0</v>
      </c>
      <c r="D622">
        <v>0</v>
      </c>
      <c r="E622">
        <v>0</v>
      </c>
      <c r="F622">
        <v>0</v>
      </c>
    </row>
    <row r="623" spans="1:6">
      <c r="A623">
        <v>55170185</v>
      </c>
      <c r="B623">
        <v>24971827</v>
      </c>
      <c r="C623">
        <v>0</v>
      </c>
      <c r="D623">
        <v>0</v>
      </c>
      <c r="E623">
        <v>0</v>
      </c>
      <c r="F623">
        <v>0</v>
      </c>
    </row>
    <row r="624" spans="1:6">
      <c r="A624">
        <v>55282615</v>
      </c>
      <c r="B624">
        <v>20293626</v>
      </c>
      <c r="C624">
        <v>0</v>
      </c>
      <c r="D624">
        <v>0</v>
      </c>
      <c r="E624">
        <v>0</v>
      </c>
      <c r="F624">
        <v>0</v>
      </c>
    </row>
    <row r="625" spans="1:6">
      <c r="A625">
        <v>55651281</v>
      </c>
      <c r="B625">
        <v>3202358</v>
      </c>
      <c r="C625">
        <v>0</v>
      </c>
      <c r="D625">
        <v>1</v>
      </c>
      <c r="E625">
        <v>0</v>
      </c>
      <c r="F625">
        <v>0</v>
      </c>
    </row>
    <row r="626" spans="1:6">
      <c r="A626">
        <v>55761862</v>
      </c>
      <c r="B626">
        <v>92893600</v>
      </c>
      <c r="C626">
        <v>0</v>
      </c>
      <c r="D626">
        <v>0</v>
      </c>
      <c r="E626">
        <v>0</v>
      </c>
      <c r="F626">
        <v>0</v>
      </c>
    </row>
    <row r="627" spans="1:6">
      <c r="A627">
        <v>55808316</v>
      </c>
      <c r="B627">
        <v>21714632</v>
      </c>
      <c r="C627">
        <v>0</v>
      </c>
      <c r="D627">
        <v>1</v>
      </c>
      <c r="E627">
        <v>0</v>
      </c>
      <c r="F627">
        <v>0</v>
      </c>
    </row>
    <row r="628" spans="1:6">
      <c r="A628">
        <v>55940671</v>
      </c>
      <c r="B628">
        <v>50000000</v>
      </c>
      <c r="C628">
        <v>0</v>
      </c>
      <c r="D628">
        <v>0</v>
      </c>
      <c r="E628">
        <v>0</v>
      </c>
      <c r="F628">
        <v>0</v>
      </c>
    </row>
    <row r="629" spans="1:6">
      <c r="A629">
        <v>56186252</v>
      </c>
      <c r="B629">
        <v>8762473</v>
      </c>
      <c r="C629">
        <v>0</v>
      </c>
      <c r="D629">
        <v>0</v>
      </c>
      <c r="E629">
        <v>0</v>
      </c>
      <c r="F629">
        <v>0</v>
      </c>
    </row>
    <row r="630" spans="1:6">
      <c r="A630">
        <v>56281383</v>
      </c>
      <c r="B630">
        <v>17895497</v>
      </c>
      <c r="C630">
        <v>0</v>
      </c>
      <c r="D630">
        <v>0</v>
      </c>
      <c r="E630">
        <v>0</v>
      </c>
      <c r="F630">
        <v>0</v>
      </c>
    </row>
    <row r="631" spans="1:6">
      <c r="A631">
        <v>56286669</v>
      </c>
      <c r="B631">
        <v>13158460</v>
      </c>
      <c r="C631">
        <v>1</v>
      </c>
      <c r="D631">
        <v>0</v>
      </c>
      <c r="E631">
        <v>0</v>
      </c>
      <c r="F631">
        <v>0</v>
      </c>
    </row>
    <row r="632" spans="1:6">
      <c r="A632">
        <v>56481697</v>
      </c>
      <c r="B632">
        <v>18795888</v>
      </c>
      <c r="C632">
        <v>0</v>
      </c>
      <c r="D632">
        <v>1</v>
      </c>
      <c r="E632">
        <v>0</v>
      </c>
      <c r="F632">
        <v>0</v>
      </c>
    </row>
    <row r="633" spans="1:6">
      <c r="A633">
        <v>56878201</v>
      </c>
      <c r="B633">
        <v>493277</v>
      </c>
      <c r="C633">
        <v>0</v>
      </c>
      <c r="D633">
        <v>1</v>
      </c>
      <c r="E633">
        <v>0</v>
      </c>
      <c r="F633">
        <v>0</v>
      </c>
    </row>
    <row r="634" spans="1:6">
      <c r="A634">
        <v>56895840</v>
      </c>
      <c r="B634">
        <v>27198764</v>
      </c>
      <c r="C634">
        <v>1</v>
      </c>
      <c r="D634">
        <v>0</v>
      </c>
      <c r="E634">
        <v>0</v>
      </c>
      <c r="F634">
        <v>0</v>
      </c>
    </row>
    <row r="635" spans="1:6">
      <c r="A635">
        <v>57209924</v>
      </c>
      <c r="B635">
        <v>65616822</v>
      </c>
      <c r="C635">
        <v>0</v>
      </c>
      <c r="D635">
        <v>0</v>
      </c>
      <c r="E635">
        <v>0</v>
      </c>
      <c r="F635">
        <v>0</v>
      </c>
    </row>
    <row r="636" spans="1:6">
      <c r="A636">
        <v>57340095</v>
      </c>
      <c r="B636">
        <v>52010836</v>
      </c>
      <c r="C636">
        <v>0</v>
      </c>
      <c r="D636">
        <v>0</v>
      </c>
      <c r="E636">
        <v>1</v>
      </c>
      <c r="F636">
        <v>0</v>
      </c>
    </row>
    <row r="637" spans="1:6">
      <c r="A637">
        <v>57503632</v>
      </c>
      <c r="B637">
        <v>31784400</v>
      </c>
      <c r="C637">
        <v>0</v>
      </c>
      <c r="D637">
        <v>0</v>
      </c>
      <c r="E637">
        <v>0</v>
      </c>
      <c r="F637">
        <v>0</v>
      </c>
    </row>
    <row r="638" spans="1:6">
      <c r="A638">
        <v>57570196</v>
      </c>
      <c r="B638">
        <v>21436985</v>
      </c>
      <c r="C638">
        <v>0</v>
      </c>
      <c r="D638">
        <v>0</v>
      </c>
      <c r="E638">
        <v>0</v>
      </c>
      <c r="F638">
        <v>1</v>
      </c>
    </row>
    <row r="639" spans="1:6">
      <c r="A639">
        <v>57712577</v>
      </c>
      <c r="B639">
        <v>61151178</v>
      </c>
      <c r="C639">
        <v>0</v>
      </c>
      <c r="D639">
        <v>0</v>
      </c>
      <c r="E639">
        <v>0</v>
      </c>
      <c r="F639">
        <v>0</v>
      </c>
    </row>
    <row r="640" spans="1:6">
      <c r="A640">
        <v>57773198</v>
      </c>
      <c r="B640">
        <v>64476452</v>
      </c>
      <c r="C640">
        <v>1</v>
      </c>
      <c r="D640">
        <v>0</v>
      </c>
      <c r="E640">
        <v>0</v>
      </c>
      <c r="F640">
        <v>0</v>
      </c>
    </row>
    <row r="641" spans="1:6">
      <c r="A641">
        <v>57808305</v>
      </c>
      <c r="B641">
        <v>55692706</v>
      </c>
      <c r="C641">
        <v>0</v>
      </c>
      <c r="D641">
        <v>0</v>
      </c>
      <c r="E641">
        <v>0</v>
      </c>
      <c r="F641">
        <v>0</v>
      </c>
    </row>
    <row r="642" spans="1:6">
      <c r="A642">
        <v>58096258</v>
      </c>
      <c r="B642">
        <v>86858528</v>
      </c>
      <c r="C642">
        <v>0</v>
      </c>
      <c r="D642">
        <v>0</v>
      </c>
      <c r="E642">
        <v>1</v>
      </c>
      <c r="F642">
        <v>0</v>
      </c>
    </row>
    <row r="643" spans="1:6">
      <c r="A643">
        <v>58188384</v>
      </c>
      <c r="B643">
        <v>50000000</v>
      </c>
      <c r="C643">
        <v>0</v>
      </c>
      <c r="D643">
        <v>0</v>
      </c>
      <c r="E643">
        <v>0</v>
      </c>
      <c r="F643">
        <v>1</v>
      </c>
    </row>
    <row r="644" spans="1:6">
      <c r="A644">
        <v>58503506</v>
      </c>
      <c r="B644">
        <v>51300425</v>
      </c>
      <c r="C644">
        <v>0</v>
      </c>
      <c r="D644">
        <v>1</v>
      </c>
      <c r="E644">
        <v>0</v>
      </c>
      <c r="F644">
        <v>0</v>
      </c>
    </row>
    <row r="645" spans="1:6">
      <c r="A645">
        <v>58705899</v>
      </c>
      <c r="B645">
        <v>20296405</v>
      </c>
      <c r="C645">
        <v>0</v>
      </c>
      <c r="D645">
        <v>0</v>
      </c>
      <c r="E645">
        <v>0</v>
      </c>
      <c r="F645">
        <v>0</v>
      </c>
    </row>
    <row r="646" spans="1:6">
      <c r="A646">
        <v>58908258</v>
      </c>
      <c r="B646">
        <v>68488103</v>
      </c>
      <c r="C646">
        <v>0</v>
      </c>
      <c r="D646">
        <v>1</v>
      </c>
      <c r="E646">
        <v>0</v>
      </c>
      <c r="F646">
        <v>0</v>
      </c>
    </row>
    <row r="647" spans="1:6">
      <c r="A647">
        <v>58938768</v>
      </c>
      <c r="B647">
        <v>13000000</v>
      </c>
      <c r="C647">
        <v>0</v>
      </c>
      <c r="D647">
        <v>0</v>
      </c>
      <c r="E647">
        <v>0</v>
      </c>
      <c r="F647">
        <v>0</v>
      </c>
    </row>
    <row r="648" spans="1:6">
      <c r="A648">
        <v>59023039</v>
      </c>
      <c r="B648">
        <v>71581988</v>
      </c>
      <c r="C648">
        <v>0</v>
      </c>
      <c r="D648">
        <v>0</v>
      </c>
      <c r="E648">
        <v>0</v>
      </c>
      <c r="F648">
        <v>0</v>
      </c>
    </row>
    <row r="649" spans="1:6">
      <c r="A649">
        <v>59174122</v>
      </c>
      <c r="B649">
        <v>40345992</v>
      </c>
      <c r="C649">
        <v>0</v>
      </c>
      <c r="D649">
        <v>0</v>
      </c>
      <c r="E649">
        <v>0</v>
      </c>
      <c r="F649">
        <v>1</v>
      </c>
    </row>
    <row r="650" spans="1:6">
      <c r="A650">
        <v>59415931</v>
      </c>
      <c r="B650">
        <v>23951765</v>
      </c>
      <c r="C650">
        <v>0</v>
      </c>
      <c r="D650">
        <v>1</v>
      </c>
      <c r="E650">
        <v>0</v>
      </c>
      <c r="F650">
        <v>0</v>
      </c>
    </row>
    <row r="651" spans="1:6">
      <c r="A651">
        <v>59561080</v>
      </c>
      <c r="B651">
        <v>8351232</v>
      </c>
      <c r="C651">
        <v>0</v>
      </c>
      <c r="D651">
        <v>0</v>
      </c>
      <c r="E651">
        <v>0</v>
      </c>
      <c r="F651">
        <v>1</v>
      </c>
    </row>
    <row r="652" spans="1:6">
      <c r="A652">
        <v>59724746</v>
      </c>
      <c r="B652">
        <v>39524578</v>
      </c>
      <c r="C652">
        <v>0</v>
      </c>
      <c r="D652">
        <v>1</v>
      </c>
      <c r="E652">
        <v>0</v>
      </c>
      <c r="F652">
        <v>0</v>
      </c>
    </row>
    <row r="653" spans="1:6">
      <c r="A653">
        <v>59839216</v>
      </c>
      <c r="B653">
        <v>72498355</v>
      </c>
      <c r="C653">
        <v>1</v>
      </c>
      <c r="D653">
        <v>0</v>
      </c>
      <c r="E653">
        <v>0</v>
      </c>
      <c r="F653">
        <v>0</v>
      </c>
    </row>
    <row r="654" spans="1:6">
      <c r="A654">
        <v>60288363</v>
      </c>
      <c r="B654">
        <v>30000000</v>
      </c>
      <c r="C654">
        <v>0</v>
      </c>
      <c r="D654">
        <v>0</v>
      </c>
      <c r="E654">
        <v>0</v>
      </c>
      <c r="F654">
        <v>0</v>
      </c>
    </row>
    <row r="655" spans="1:6">
      <c r="A655">
        <v>60295888</v>
      </c>
      <c r="B655">
        <v>13529084</v>
      </c>
      <c r="C655">
        <v>0</v>
      </c>
      <c r="D655">
        <v>0</v>
      </c>
      <c r="E655">
        <v>0</v>
      </c>
      <c r="F655">
        <v>1</v>
      </c>
    </row>
    <row r="656" spans="1:6">
      <c r="A656">
        <v>60361637</v>
      </c>
      <c r="B656">
        <v>17091709</v>
      </c>
      <c r="C656">
        <v>0</v>
      </c>
      <c r="D656">
        <v>0</v>
      </c>
      <c r="E656">
        <v>0</v>
      </c>
      <c r="F656">
        <v>0</v>
      </c>
    </row>
    <row r="657" spans="1:6">
      <c r="A657">
        <v>60418363</v>
      </c>
      <c r="B657">
        <v>17976696</v>
      </c>
      <c r="C657">
        <v>0</v>
      </c>
      <c r="D657">
        <v>0</v>
      </c>
      <c r="E657">
        <v>0</v>
      </c>
      <c r="F657">
        <v>0</v>
      </c>
    </row>
    <row r="658" spans="1:6">
      <c r="A658">
        <v>60458935</v>
      </c>
      <c r="B658">
        <v>7575794</v>
      </c>
      <c r="C658">
        <v>0</v>
      </c>
      <c r="D658">
        <v>0</v>
      </c>
      <c r="E658">
        <v>0</v>
      </c>
      <c r="F658">
        <v>0</v>
      </c>
    </row>
    <row r="659" spans="1:6">
      <c r="A659">
        <v>60648814</v>
      </c>
      <c r="B659">
        <v>37982609</v>
      </c>
      <c r="C659">
        <v>0</v>
      </c>
      <c r="D659">
        <v>1</v>
      </c>
      <c r="E659">
        <v>0</v>
      </c>
      <c r="F659">
        <v>0</v>
      </c>
    </row>
    <row r="660" spans="1:6">
      <c r="A660">
        <v>60839197</v>
      </c>
      <c r="B660">
        <v>28000000</v>
      </c>
      <c r="C660">
        <v>0</v>
      </c>
      <c r="D660">
        <v>0</v>
      </c>
      <c r="E660">
        <v>0</v>
      </c>
      <c r="F660">
        <v>0</v>
      </c>
    </row>
    <row r="661" spans="1:6">
      <c r="A661">
        <v>60918157</v>
      </c>
      <c r="B661">
        <v>23178680</v>
      </c>
      <c r="C661">
        <v>0</v>
      </c>
      <c r="D661">
        <v>0</v>
      </c>
      <c r="E661">
        <v>0</v>
      </c>
      <c r="F661">
        <v>0</v>
      </c>
    </row>
    <row r="662" spans="1:6">
      <c r="A662">
        <v>61288998</v>
      </c>
      <c r="B662">
        <v>62376927</v>
      </c>
      <c r="C662">
        <v>0</v>
      </c>
      <c r="D662">
        <v>0</v>
      </c>
      <c r="E662">
        <v>0</v>
      </c>
      <c r="F662">
        <v>0</v>
      </c>
    </row>
    <row r="663" spans="1:6">
      <c r="A663">
        <v>61327735</v>
      </c>
      <c r="B663">
        <v>86323501</v>
      </c>
      <c r="C663">
        <v>0</v>
      </c>
      <c r="D663">
        <v>0</v>
      </c>
      <c r="E663">
        <v>0</v>
      </c>
      <c r="F663">
        <v>0</v>
      </c>
    </row>
    <row r="664" spans="1:6">
      <c r="A664">
        <v>61460819</v>
      </c>
      <c r="B664">
        <v>13984620</v>
      </c>
      <c r="C664">
        <v>0</v>
      </c>
      <c r="D664">
        <v>0</v>
      </c>
      <c r="E664">
        <v>0</v>
      </c>
      <c r="F664">
        <v>1</v>
      </c>
    </row>
    <row r="665" spans="1:6">
      <c r="A665">
        <v>61521969</v>
      </c>
      <c r="B665">
        <v>100864980</v>
      </c>
      <c r="C665">
        <v>0</v>
      </c>
      <c r="D665">
        <v>0</v>
      </c>
      <c r="E665">
        <v>0</v>
      </c>
      <c r="F665">
        <v>1</v>
      </c>
    </row>
    <row r="666" spans="1:6">
      <c r="A666">
        <v>61544892</v>
      </c>
      <c r="B666">
        <v>14606065</v>
      </c>
      <c r="C666">
        <v>0</v>
      </c>
      <c r="D666">
        <v>0</v>
      </c>
      <c r="E666">
        <v>0</v>
      </c>
      <c r="F666">
        <v>0</v>
      </c>
    </row>
    <row r="667" spans="1:6">
      <c r="A667">
        <v>61600619</v>
      </c>
      <c r="B667">
        <v>12987076</v>
      </c>
      <c r="C667">
        <v>0</v>
      </c>
      <c r="D667">
        <v>0</v>
      </c>
      <c r="E667">
        <v>0</v>
      </c>
      <c r="F667">
        <v>0</v>
      </c>
    </row>
    <row r="668" spans="1:6">
      <c r="A668">
        <v>61635111</v>
      </c>
      <c r="B668">
        <v>16911355</v>
      </c>
      <c r="C668">
        <v>0</v>
      </c>
      <c r="D668">
        <v>0</v>
      </c>
      <c r="E668">
        <v>0</v>
      </c>
      <c r="F668">
        <v>0</v>
      </c>
    </row>
    <row r="669" spans="1:6">
      <c r="A669">
        <v>61807319</v>
      </c>
      <c r="B669">
        <v>19480614</v>
      </c>
      <c r="C669">
        <v>0</v>
      </c>
      <c r="D669">
        <v>0</v>
      </c>
      <c r="E669">
        <v>0</v>
      </c>
      <c r="F669">
        <v>0</v>
      </c>
    </row>
    <row r="670" spans="1:6">
      <c r="A670">
        <v>61998567</v>
      </c>
      <c r="B670">
        <v>24663858</v>
      </c>
      <c r="C670">
        <v>0</v>
      </c>
      <c r="D670">
        <v>0</v>
      </c>
      <c r="E670">
        <v>1</v>
      </c>
      <c r="F670">
        <v>0</v>
      </c>
    </row>
    <row r="671" spans="1:6">
      <c r="A671">
        <v>62006112</v>
      </c>
      <c r="B671">
        <v>21645126</v>
      </c>
      <c r="C671">
        <v>0</v>
      </c>
      <c r="D671">
        <v>1</v>
      </c>
      <c r="E671">
        <v>0</v>
      </c>
      <c r="F671">
        <v>0</v>
      </c>
    </row>
    <row r="672" spans="1:6">
      <c r="A672">
        <v>62045525</v>
      </c>
      <c r="B672">
        <v>19000000</v>
      </c>
      <c r="C672">
        <v>0</v>
      </c>
      <c r="D672">
        <v>0</v>
      </c>
      <c r="E672">
        <v>0</v>
      </c>
      <c r="F672">
        <v>0</v>
      </c>
    </row>
    <row r="673" spans="1:6">
      <c r="A673">
        <v>62140782</v>
      </c>
      <c r="B673">
        <v>31459218</v>
      </c>
      <c r="C673">
        <v>1</v>
      </c>
      <c r="D673">
        <v>0</v>
      </c>
      <c r="E673">
        <v>0</v>
      </c>
      <c r="F673">
        <v>0</v>
      </c>
    </row>
    <row r="674" spans="1:6">
      <c r="A674">
        <v>62207616</v>
      </c>
      <c r="B674">
        <v>56177174</v>
      </c>
      <c r="C674">
        <v>0</v>
      </c>
      <c r="D674">
        <v>0</v>
      </c>
      <c r="E674">
        <v>0</v>
      </c>
      <c r="F674">
        <v>0</v>
      </c>
    </row>
    <row r="675" spans="1:6">
      <c r="A675">
        <v>62280329</v>
      </c>
      <c r="B675">
        <v>27056408</v>
      </c>
      <c r="C675">
        <v>1</v>
      </c>
      <c r="D675">
        <v>0</v>
      </c>
      <c r="E675">
        <v>0</v>
      </c>
      <c r="F675">
        <v>0</v>
      </c>
    </row>
    <row r="676" spans="1:6">
      <c r="A676">
        <v>62565379</v>
      </c>
      <c r="B676">
        <v>21768572</v>
      </c>
      <c r="C676">
        <v>0</v>
      </c>
      <c r="D676">
        <v>0</v>
      </c>
      <c r="E676">
        <v>0</v>
      </c>
      <c r="F676">
        <v>1</v>
      </c>
    </row>
    <row r="677" spans="1:6">
      <c r="A677">
        <v>62616646</v>
      </c>
      <c r="B677">
        <v>30000000</v>
      </c>
      <c r="C677">
        <v>1</v>
      </c>
      <c r="D677">
        <v>0</v>
      </c>
      <c r="E677">
        <v>0</v>
      </c>
      <c r="F677">
        <v>0</v>
      </c>
    </row>
    <row r="678" spans="1:6">
      <c r="A678">
        <v>62826552</v>
      </c>
      <c r="B678">
        <v>64935379</v>
      </c>
      <c r="C678">
        <v>0</v>
      </c>
      <c r="D678">
        <v>0</v>
      </c>
      <c r="E678">
        <v>0</v>
      </c>
      <c r="F678">
        <v>0</v>
      </c>
    </row>
    <row r="679" spans="1:6">
      <c r="A679">
        <v>63269112</v>
      </c>
      <c r="B679">
        <v>30755961</v>
      </c>
      <c r="C679">
        <v>0</v>
      </c>
      <c r="D679">
        <v>0</v>
      </c>
      <c r="E679">
        <v>1</v>
      </c>
      <c r="F679">
        <v>0</v>
      </c>
    </row>
    <row r="680" spans="1:6">
      <c r="A680">
        <v>63362472</v>
      </c>
      <c r="B680">
        <v>22470870</v>
      </c>
      <c r="C680">
        <v>0</v>
      </c>
      <c r="D680">
        <v>1</v>
      </c>
      <c r="E680">
        <v>0</v>
      </c>
      <c r="F680">
        <v>0</v>
      </c>
    </row>
    <row r="681" spans="1:6">
      <c r="A681">
        <v>63437029</v>
      </c>
      <c r="B681">
        <v>50449722</v>
      </c>
      <c r="C681">
        <v>0</v>
      </c>
      <c r="D681">
        <v>0</v>
      </c>
      <c r="E681">
        <v>0</v>
      </c>
      <c r="F681">
        <v>0</v>
      </c>
    </row>
    <row r="682" spans="1:6">
      <c r="A682">
        <v>63467174</v>
      </c>
      <c r="B682">
        <v>45148849</v>
      </c>
      <c r="C682">
        <v>0</v>
      </c>
      <c r="D682">
        <v>0</v>
      </c>
      <c r="E682">
        <v>0</v>
      </c>
      <c r="F682">
        <v>0</v>
      </c>
    </row>
    <row r="683" spans="1:6">
      <c r="A683">
        <v>63891969</v>
      </c>
      <c r="B683">
        <v>28894909</v>
      </c>
      <c r="C683">
        <v>0</v>
      </c>
      <c r="D683">
        <v>0</v>
      </c>
      <c r="E683">
        <v>1</v>
      </c>
      <c r="F683">
        <v>0</v>
      </c>
    </row>
    <row r="684" spans="1:6">
      <c r="A684">
        <v>64088881</v>
      </c>
      <c r="B684">
        <v>81174503</v>
      </c>
      <c r="C684">
        <v>0</v>
      </c>
      <c r="D684">
        <v>0</v>
      </c>
      <c r="E684">
        <v>0</v>
      </c>
      <c r="F684">
        <v>0</v>
      </c>
    </row>
    <row r="685" spans="1:6">
      <c r="A685">
        <v>64137680</v>
      </c>
      <c r="B685">
        <v>42729274</v>
      </c>
      <c r="C685">
        <v>0</v>
      </c>
      <c r="D685">
        <v>0</v>
      </c>
      <c r="E685">
        <v>0</v>
      </c>
      <c r="F685">
        <v>0</v>
      </c>
    </row>
    <row r="686" spans="1:6">
      <c r="A686">
        <v>64141457</v>
      </c>
      <c r="B686">
        <v>31206501</v>
      </c>
      <c r="C686">
        <v>0</v>
      </c>
      <c r="D686">
        <v>1</v>
      </c>
      <c r="E686">
        <v>0</v>
      </c>
      <c r="F686">
        <v>0</v>
      </c>
    </row>
    <row r="687" spans="1:6">
      <c r="A687">
        <v>64220970</v>
      </c>
      <c r="B687">
        <v>34216807</v>
      </c>
      <c r="C687">
        <v>0</v>
      </c>
      <c r="D687">
        <v>1</v>
      </c>
      <c r="E687">
        <v>0</v>
      </c>
      <c r="F687">
        <v>0</v>
      </c>
    </row>
    <row r="688" spans="1:6">
      <c r="A688">
        <v>64486776</v>
      </c>
      <c r="B688">
        <v>69923101</v>
      </c>
      <c r="C688">
        <v>0</v>
      </c>
      <c r="D688">
        <v>0</v>
      </c>
      <c r="E688">
        <v>1</v>
      </c>
      <c r="F688">
        <v>0</v>
      </c>
    </row>
    <row r="689" spans="1:6">
      <c r="A689">
        <v>64495830</v>
      </c>
      <c r="B689">
        <v>37388114</v>
      </c>
      <c r="C689">
        <v>0</v>
      </c>
      <c r="D689">
        <v>0</v>
      </c>
      <c r="E689">
        <v>0</v>
      </c>
      <c r="F689">
        <v>0</v>
      </c>
    </row>
    <row r="690" spans="1:6">
      <c r="A690">
        <v>64529403</v>
      </c>
      <c r="B690">
        <v>36249178</v>
      </c>
      <c r="C690">
        <v>1</v>
      </c>
      <c r="D690">
        <v>0</v>
      </c>
      <c r="E690">
        <v>0</v>
      </c>
      <c r="F690">
        <v>0</v>
      </c>
    </row>
    <row r="691" spans="1:6">
      <c r="A691">
        <v>64674049</v>
      </c>
      <c r="B691">
        <v>15371317</v>
      </c>
      <c r="C691">
        <v>1</v>
      </c>
      <c r="D691">
        <v>0</v>
      </c>
      <c r="E691">
        <v>0</v>
      </c>
      <c r="F691">
        <v>0</v>
      </c>
    </row>
    <row r="692" spans="1:6">
      <c r="A692">
        <v>64706900</v>
      </c>
      <c r="B692">
        <v>94956522</v>
      </c>
      <c r="C692">
        <v>0</v>
      </c>
      <c r="D692">
        <v>1</v>
      </c>
      <c r="E692">
        <v>0</v>
      </c>
      <c r="F692">
        <v>0</v>
      </c>
    </row>
    <row r="693" spans="1:6">
      <c r="A693">
        <v>64760273</v>
      </c>
      <c r="B693">
        <v>143862856</v>
      </c>
      <c r="C693">
        <v>0</v>
      </c>
      <c r="D693">
        <v>1</v>
      </c>
      <c r="E693">
        <v>0</v>
      </c>
      <c r="F693">
        <v>0</v>
      </c>
    </row>
    <row r="694" spans="1:6">
      <c r="A694">
        <v>64779219</v>
      </c>
      <c r="B694">
        <v>19648538</v>
      </c>
      <c r="C694">
        <v>0</v>
      </c>
      <c r="D694">
        <v>0</v>
      </c>
      <c r="E694">
        <v>0</v>
      </c>
      <c r="F694">
        <v>1</v>
      </c>
    </row>
    <row r="695" spans="1:6">
      <c r="A695">
        <v>64779503</v>
      </c>
      <c r="B695">
        <v>27058168</v>
      </c>
      <c r="C695">
        <v>0</v>
      </c>
      <c r="D695">
        <v>0</v>
      </c>
      <c r="E695">
        <v>1</v>
      </c>
      <c r="F695">
        <v>0</v>
      </c>
    </row>
    <row r="696" spans="1:6">
      <c r="A696">
        <v>64879307</v>
      </c>
      <c r="B696">
        <v>19228173</v>
      </c>
      <c r="C696">
        <v>0</v>
      </c>
      <c r="D696">
        <v>0</v>
      </c>
      <c r="E696">
        <v>0</v>
      </c>
      <c r="F696">
        <v>1</v>
      </c>
    </row>
    <row r="697" spans="1:6">
      <c r="A697">
        <v>64949517</v>
      </c>
      <c r="B697">
        <v>16234217</v>
      </c>
      <c r="C697">
        <v>0</v>
      </c>
      <c r="D697">
        <v>0</v>
      </c>
      <c r="E697">
        <v>0</v>
      </c>
      <c r="F697">
        <v>0</v>
      </c>
    </row>
    <row r="698" spans="1:6">
      <c r="A698">
        <v>64961738</v>
      </c>
      <c r="B698">
        <v>41025556</v>
      </c>
      <c r="C698">
        <v>1</v>
      </c>
      <c r="D698">
        <v>0</v>
      </c>
      <c r="E698">
        <v>0</v>
      </c>
      <c r="F698">
        <v>0</v>
      </c>
    </row>
    <row r="699" spans="1:6">
      <c r="A699">
        <v>65074228</v>
      </c>
      <c r="B699">
        <v>36042039</v>
      </c>
      <c r="C699">
        <v>0</v>
      </c>
      <c r="D699">
        <v>0</v>
      </c>
      <c r="E699">
        <v>0</v>
      </c>
      <c r="F699">
        <v>0</v>
      </c>
    </row>
    <row r="700" spans="1:6">
      <c r="A700">
        <v>65154327</v>
      </c>
      <c r="B700">
        <v>83512319</v>
      </c>
      <c r="C700">
        <v>0</v>
      </c>
      <c r="D700">
        <v>1</v>
      </c>
      <c r="E700">
        <v>0</v>
      </c>
      <c r="F700">
        <v>0</v>
      </c>
    </row>
    <row r="701" spans="1:6">
      <c r="A701">
        <v>65382380</v>
      </c>
      <c r="B701">
        <v>10859706</v>
      </c>
      <c r="C701">
        <v>0</v>
      </c>
      <c r="D701">
        <v>0</v>
      </c>
      <c r="E701">
        <v>1</v>
      </c>
      <c r="F701">
        <v>0</v>
      </c>
    </row>
    <row r="702" spans="1:6">
      <c r="A702">
        <v>65414737</v>
      </c>
      <c r="B702">
        <v>6404716</v>
      </c>
      <c r="C702">
        <v>0</v>
      </c>
      <c r="D702">
        <v>0</v>
      </c>
      <c r="E702">
        <v>0</v>
      </c>
      <c r="F702">
        <v>0</v>
      </c>
    </row>
    <row r="703" spans="1:6">
      <c r="A703">
        <v>65676025</v>
      </c>
      <c r="B703">
        <v>24856579</v>
      </c>
      <c r="C703">
        <v>0</v>
      </c>
      <c r="D703">
        <v>0</v>
      </c>
      <c r="E703">
        <v>0</v>
      </c>
      <c r="F703">
        <v>0</v>
      </c>
    </row>
    <row r="704" spans="1:6">
      <c r="A704">
        <v>66011004</v>
      </c>
      <c r="B704">
        <v>21436985</v>
      </c>
      <c r="C704">
        <v>0</v>
      </c>
      <c r="D704">
        <v>1</v>
      </c>
      <c r="E704">
        <v>0</v>
      </c>
      <c r="F704">
        <v>0</v>
      </c>
    </row>
    <row r="705" spans="1:6">
      <c r="A705">
        <v>66015966</v>
      </c>
      <c r="B705">
        <v>8142987</v>
      </c>
      <c r="C705">
        <v>0</v>
      </c>
      <c r="D705">
        <v>1</v>
      </c>
      <c r="E705">
        <v>0</v>
      </c>
      <c r="F705">
        <v>0</v>
      </c>
    </row>
    <row r="706" spans="1:6">
      <c r="A706">
        <v>66069067</v>
      </c>
      <c r="B706">
        <v>17428378</v>
      </c>
      <c r="C706">
        <v>0</v>
      </c>
      <c r="D706">
        <v>1</v>
      </c>
      <c r="E706">
        <v>0</v>
      </c>
      <c r="F706">
        <v>0</v>
      </c>
    </row>
    <row r="707" spans="1:6">
      <c r="A707">
        <v>66113787</v>
      </c>
      <c r="B707">
        <v>50899822</v>
      </c>
      <c r="C707">
        <v>0</v>
      </c>
      <c r="D707">
        <v>1</v>
      </c>
      <c r="E707">
        <v>0</v>
      </c>
      <c r="F707">
        <v>0</v>
      </c>
    </row>
    <row r="708" spans="1:6">
      <c r="A708">
        <v>66454811</v>
      </c>
      <c r="B708">
        <v>40000000</v>
      </c>
      <c r="C708">
        <v>0</v>
      </c>
      <c r="D708">
        <v>0</v>
      </c>
      <c r="E708">
        <v>0</v>
      </c>
      <c r="F708">
        <v>0</v>
      </c>
    </row>
    <row r="709" spans="1:6">
      <c r="A709">
        <v>66855105</v>
      </c>
      <c r="B709">
        <v>38855376</v>
      </c>
      <c r="C709">
        <v>0</v>
      </c>
      <c r="D709">
        <v>0</v>
      </c>
      <c r="E709">
        <v>0</v>
      </c>
      <c r="F709">
        <v>0</v>
      </c>
    </row>
    <row r="710" spans="1:6">
      <c r="A710">
        <v>66905911</v>
      </c>
      <c r="B710">
        <v>54286580</v>
      </c>
      <c r="C710">
        <v>0</v>
      </c>
      <c r="D710">
        <v>1</v>
      </c>
      <c r="E710">
        <v>0</v>
      </c>
      <c r="F710">
        <v>0</v>
      </c>
    </row>
    <row r="711" spans="1:6">
      <c r="A711">
        <v>67017030</v>
      </c>
      <c r="B711">
        <v>92489466</v>
      </c>
      <c r="C711">
        <v>0</v>
      </c>
      <c r="D711">
        <v>0</v>
      </c>
      <c r="E711">
        <v>0</v>
      </c>
      <c r="F711">
        <v>0</v>
      </c>
    </row>
    <row r="712" spans="1:6">
      <c r="A712">
        <v>67253922</v>
      </c>
      <c r="B712">
        <v>57789817</v>
      </c>
      <c r="C712">
        <v>0</v>
      </c>
      <c r="D712">
        <v>0</v>
      </c>
      <c r="E712">
        <v>0</v>
      </c>
      <c r="F712">
        <v>0</v>
      </c>
    </row>
    <row r="713" spans="1:6">
      <c r="A713">
        <v>67510048</v>
      </c>
      <c r="B713">
        <v>8351232</v>
      </c>
      <c r="C713">
        <v>0</v>
      </c>
      <c r="D713">
        <v>1</v>
      </c>
      <c r="E713">
        <v>0</v>
      </c>
      <c r="F713">
        <v>0</v>
      </c>
    </row>
    <row r="714" spans="1:6">
      <c r="A714">
        <v>67522890</v>
      </c>
      <c r="B714">
        <v>38456346</v>
      </c>
      <c r="C714">
        <v>0</v>
      </c>
      <c r="D714">
        <v>1</v>
      </c>
      <c r="E714">
        <v>0</v>
      </c>
      <c r="F714">
        <v>0</v>
      </c>
    </row>
    <row r="715" spans="1:6">
      <c r="A715">
        <v>67675862</v>
      </c>
      <c r="B715">
        <v>31070724</v>
      </c>
      <c r="C715">
        <v>0</v>
      </c>
      <c r="D715">
        <v>0</v>
      </c>
      <c r="E715">
        <v>0</v>
      </c>
      <c r="F715">
        <v>0</v>
      </c>
    </row>
    <row r="716" spans="1:6">
      <c r="A716">
        <v>67676882</v>
      </c>
      <c r="B716">
        <v>10682318</v>
      </c>
      <c r="C716">
        <v>0</v>
      </c>
      <c r="D716">
        <v>0</v>
      </c>
      <c r="E716">
        <v>0</v>
      </c>
      <c r="F716">
        <v>0</v>
      </c>
    </row>
    <row r="717" spans="1:6">
      <c r="A717">
        <v>67751013</v>
      </c>
      <c r="B717">
        <v>51743095</v>
      </c>
      <c r="C717">
        <v>0</v>
      </c>
      <c r="D717">
        <v>1</v>
      </c>
      <c r="E717">
        <v>0</v>
      </c>
      <c r="F717">
        <v>0</v>
      </c>
    </row>
    <row r="718" spans="1:6">
      <c r="A718">
        <v>68038213</v>
      </c>
      <c r="B718">
        <v>8351232</v>
      </c>
      <c r="C718">
        <v>0</v>
      </c>
      <c r="D718">
        <v>0</v>
      </c>
      <c r="E718">
        <v>0</v>
      </c>
      <c r="F718">
        <v>0</v>
      </c>
    </row>
    <row r="719" spans="1:6">
      <c r="A719">
        <v>68338951</v>
      </c>
      <c r="B719">
        <v>55805121</v>
      </c>
      <c r="C719">
        <v>0</v>
      </c>
      <c r="D719">
        <v>0</v>
      </c>
      <c r="E719">
        <v>1</v>
      </c>
      <c r="F719">
        <v>0</v>
      </c>
    </row>
    <row r="720" spans="1:6">
      <c r="A720">
        <v>68346751</v>
      </c>
      <c r="B720">
        <v>27575058</v>
      </c>
      <c r="C720">
        <v>0</v>
      </c>
      <c r="D720">
        <v>0</v>
      </c>
      <c r="E720">
        <v>0</v>
      </c>
      <c r="F720">
        <v>0</v>
      </c>
    </row>
    <row r="721" spans="1:6">
      <c r="A721">
        <v>68447831</v>
      </c>
      <c r="B721">
        <v>18000000</v>
      </c>
      <c r="C721">
        <v>0</v>
      </c>
      <c r="D721">
        <v>0</v>
      </c>
      <c r="E721">
        <v>0</v>
      </c>
      <c r="F721">
        <v>0</v>
      </c>
    </row>
    <row r="722" spans="1:6">
      <c r="A722">
        <v>69059227</v>
      </c>
      <c r="B722">
        <v>2255507</v>
      </c>
      <c r="C722">
        <v>0</v>
      </c>
      <c r="D722">
        <v>0</v>
      </c>
      <c r="E722">
        <v>1</v>
      </c>
      <c r="F722">
        <v>0</v>
      </c>
    </row>
    <row r="723" spans="1:6">
      <c r="A723">
        <v>69434988</v>
      </c>
      <c r="B723">
        <v>85747939</v>
      </c>
      <c r="C723">
        <v>0</v>
      </c>
      <c r="D723">
        <v>0</v>
      </c>
      <c r="E723">
        <v>0</v>
      </c>
      <c r="F723">
        <v>0</v>
      </c>
    </row>
    <row r="724" spans="1:6">
      <c r="A724">
        <v>69688090</v>
      </c>
      <c r="B724">
        <v>32467689</v>
      </c>
      <c r="C724">
        <v>0</v>
      </c>
      <c r="D724">
        <v>0</v>
      </c>
      <c r="E724">
        <v>0</v>
      </c>
      <c r="F724">
        <v>0</v>
      </c>
    </row>
    <row r="725" spans="1:6">
      <c r="A725">
        <v>69846769</v>
      </c>
      <c r="B725">
        <v>77547153</v>
      </c>
      <c r="C725">
        <v>1</v>
      </c>
      <c r="D725">
        <v>0</v>
      </c>
      <c r="E725">
        <v>0</v>
      </c>
      <c r="F725">
        <v>0</v>
      </c>
    </row>
    <row r="726" spans="1:6">
      <c r="A726">
        <v>69869659</v>
      </c>
      <c r="B726">
        <v>32571948</v>
      </c>
      <c r="C726">
        <v>0</v>
      </c>
      <c r="D726">
        <v>1</v>
      </c>
      <c r="E726">
        <v>0</v>
      </c>
      <c r="F726">
        <v>0</v>
      </c>
    </row>
    <row r="727" spans="1:6">
      <c r="A727">
        <v>69904916</v>
      </c>
      <c r="B727">
        <v>72561906</v>
      </c>
      <c r="C727">
        <v>0</v>
      </c>
      <c r="D727">
        <v>0</v>
      </c>
      <c r="E727">
        <v>0</v>
      </c>
      <c r="F727">
        <v>0</v>
      </c>
    </row>
    <row r="728" spans="1:6">
      <c r="A728">
        <v>70003894</v>
      </c>
      <c r="B728">
        <v>48070433</v>
      </c>
      <c r="C728">
        <v>0</v>
      </c>
      <c r="D728">
        <v>0</v>
      </c>
      <c r="E728">
        <v>1</v>
      </c>
      <c r="F728">
        <v>0</v>
      </c>
    </row>
    <row r="729" spans="1:6">
      <c r="A729">
        <v>70044851</v>
      </c>
      <c r="B729">
        <v>72561906</v>
      </c>
      <c r="C729">
        <v>0</v>
      </c>
      <c r="D729">
        <v>1</v>
      </c>
      <c r="E729">
        <v>0</v>
      </c>
      <c r="F729">
        <v>0</v>
      </c>
    </row>
    <row r="730" spans="1:6">
      <c r="A730">
        <v>70178637</v>
      </c>
      <c r="B730">
        <v>71456616</v>
      </c>
      <c r="C730">
        <v>0</v>
      </c>
      <c r="D730">
        <v>1</v>
      </c>
      <c r="E730">
        <v>0</v>
      </c>
      <c r="F730">
        <v>0</v>
      </c>
    </row>
    <row r="731" spans="1:6">
      <c r="A731">
        <v>70344622</v>
      </c>
      <c r="B731">
        <v>46231854</v>
      </c>
      <c r="C731">
        <v>0</v>
      </c>
      <c r="D731">
        <v>0</v>
      </c>
      <c r="E731">
        <v>0</v>
      </c>
      <c r="F731">
        <v>0</v>
      </c>
    </row>
    <row r="732" spans="1:6">
      <c r="A732">
        <v>70373715</v>
      </c>
      <c r="B732">
        <v>25000000</v>
      </c>
      <c r="C732">
        <v>0</v>
      </c>
      <c r="D732">
        <v>0</v>
      </c>
      <c r="E732">
        <v>0</v>
      </c>
      <c r="F732">
        <v>0</v>
      </c>
    </row>
    <row r="733" spans="1:6">
      <c r="A733">
        <v>70780525</v>
      </c>
      <c r="B733">
        <v>14386286</v>
      </c>
      <c r="C733">
        <v>0</v>
      </c>
      <c r="D733">
        <v>1</v>
      </c>
      <c r="E733">
        <v>0</v>
      </c>
      <c r="F733">
        <v>0</v>
      </c>
    </row>
    <row r="734" spans="1:6">
      <c r="A734">
        <v>71451544</v>
      </c>
      <c r="B734">
        <v>31652174</v>
      </c>
      <c r="C734">
        <v>0</v>
      </c>
      <c r="D734">
        <v>1</v>
      </c>
      <c r="E734">
        <v>0</v>
      </c>
      <c r="F734">
        <v>0</v>
      </c>
    </row>
    <row r="735" spans="1:6">
      <c r="A735">
        <v>71484662</v>
      </c>
      <c r="B735">
        <v>119303313</v>
      </c>
      <c r="C735">
        <v>0</v>
      </c>
      <c r="D735">
        <v>1</v>
      </c>
      <c r="E735">
        <v>0</v>
      </c>
      <c r="F735">
        <v>0</v>
      </c>
    </row>
    <row r="736" spans="1:6">
      <c r="A736">
        <v>71583685</v>
      </c>
      <c r="B736">
        <v>21645126</v>
      </c>
      <c r="C736">
        <v>0</v>
      </c>
      <c r="D736">
        <v>0</v>
      </c>
      <c r="E736">
        <v>0</v>
      </c>
      <c r="F736">
        <v>0</v>
      </c>
    </row>
    <row r="737" spans="1:6">
      <c r="A737">
        <v>71683430</v>
      </c>
      <c r="B737">
        <v>38141279</v>
      </c>
      <c r="C737">
        <v>0</v>
      </c>
      <c r="D737">
        <v>0</v>
      </c>
      <c r="E737">
        <v>0</v>
      </c>
      <c r="F737">
        <v>0</v>
      </c>
    </row>
    <row r="738" spans="1:6">
      <c r="A738">
        <v>71697130</v>
      </c>
      <c r="B738">
        <v>104326659</v>
      </c>
      <c r="C738">
        <v>0</v>
      </c>
      <c r="D738">
        <v>1</v>
      </c>
      <c r="E738">
        <v>0</v>
      </c>
      <c r="F738">
        <v>0</v>
      </c>
    </row>
    <row r="739" spans="1:6">
      <c r="A739">
        <v>71771007</v>
      </c>
      <c r="B739">
        <v>49717290</v>
      </c>
      <c r="C739">
        <v>0</v>
      </c>
      <c r="D739">
        <v>0</v>
      </c>
      <c r="E739">
        <v>1</v>
      </c>
      <c r="F739">
        <v>0</v>
      </c>
    </row>
    <row r="740" spans="1:6">
      <c r="A740">
        <v>71844911</v>
      </c>
      <c r="B740">
        <v>32046955</v>
      </c>
      <c r="C740">
        <v>0</v>
      </c>
      <c r="D740">
        <v>0</v>
      </c>
      <c r="E740">
        <v>0</v>
      </c>
      <c r="F740">
        <v>0</v>
      </c>
    </row>
    <row r="741" spans="1:6">
      <c r="A741">
        <v>71950493</v>
      </c>
      <c r="B741">
        <v>31116893</v>
      </c>
      <c r="C741">
        <v>0</v>
      </c>
      <c r="D741">
        <v>0</v>
      </c>
      <c r="E741">
        <v>0</v>
      </c>
      <c r="F741">
        <v>0</v>
      </c>
    </row>
    <row r="742" spans="1:6">
      <c r="A742">
        <v>72155308</v>
      </c>
      <c r="B742">
        <v>15542151</v>
      </c>
      <c r="C742">
        <v>0</v>
      </c>
      <c r="D742">
        <v>0</v>
      </c>
      <c r="E742">
        <v>1</v>
      </c>
      <c r="F742">
        <v>0</v>
      </c>
    </row>
    <row r="743" spans="1:6">
      <c r="A743">
        <v>72168247</v>
      </c>
      <c r="B743">
        <v>16853152</v>
      </c>
      <c r="C743">
        <v>0</v>
      </c>
      <c r="D743">
        <v>0</v>
      </c>
      <c r="E743">
        <v>0</v>
      </c>
      <c r="F743">
        <v>0</v>
      </c>
    </row>
    <row r="744" spans="1:6">
      <c r="A744">
        <v>72445844</v>
      </c>
      <c r="B744">
        <v>35728308</v>
      </c>
      <c r="C744">
        <v>0</v>
      </c>
      <c r="D744">
        <v>1</v>
      </c>
      <c r="E744">
        <v>0</v>
      </c>
      <c r="F744">
        <v>0</v>
      </c>
    </row>
    <row r="745" spans="1:6">
      <c r="A745">
        <v>72665044</v>
      </c>
      <c r="B745">
        <v>58049525</v>
      </c>
      <c r="C745">
        <v>0</v>
      </c>
      <c r="D745">
        <v>0</v>
      </c>
      <c r="E745">
        <v>0</v>
      </c>
      <c r="F745">
        <v>0</v>
      </c>
    </row>
    <row r="746" spans="1:6">
      <c r="A746">
        <v>72772612</v>
      </c>
      <c r="B746">
        <v>29367703</v>
      </c>
      <c r="C746">
        <v>0</v>
      </c>
      <c r="D746">
        <v>0</v>
      </c>
      <c r="E746">
        <v>0</v>
      </c>
      <c r="F746">
        <v>1</v>
      </c>
    </row>
    <row r="747" spans="1:6">
      <c r="A747">
        <v>73045727</v>
      </c>
      <c r="B747">
        <v>25903584</v>
      </c>
      <c r="C747">
        <v>0</v>
      </c>
      <c r="D747">
        <v>1</v>
      </c>
      <c r="E747">
        <v>0</v>
      </c>
      <c r="F747">
        <v>0</v>
      </c>
    </row>
    <row r="748" spans="1:6">
      <c r="A748">
        <v>73122088</v>
      </c>
      <c r="B748">
        <v>26057558</v>
      </c>
      <c r="C748">
        <v>1</v>
      </c>
      <c r="D748">
        <v>0</v>
      </c>
      <c r="E748">
        <v>0</v>
      </c>
      <c r="F748">
        <v>0</v>
      </c>
    </row>
    <row r="749" spans="1:6">
      <c r="A749">
        <v>73293915</v>
      </c>
      <c r="B749">
        <v>31070724</v>
      </c>
      <c r="C749">
        <v>0</v>
      </c>
      <c r="D749">
        <v>0</v>
      </c>
      <c r="E749">
        <v>0</v>
      </c>
      <c r="F749">
        <v>1</v>
      </c>
    </row>
    <row r="750" spans="1:6">
      <c r="A750">
        <v>73437720</v>
      </c>
      <c r="B750">
        <v>6330435</v>
      </c>
      <c r="C750">
        <v>0</v>
      </c>
      <c r="D750">
        <v>0</v>
      </c>
      <c r="E750">
        <v>0</v>
      </c>
      <c r="F750">
        <v>0</v>
      </c>
    </row>
    <row r="751" spans="1:6">
      <c r="A751">
        <v>73506419</v>
      </c>
      <c r="B751">
        <v>67825608</v>
      </c>
      <c r="C751">
        <v>0</v>
      </c>
      <c r="D751">
        <v>0</v>
      </c>
      <c r="E751">
        <v>0</v>
      </c>
      <c r="F751">
        <v>0</v>
      </c>
    </row>
    <row r="752" spans="1:6">
      <c r="A752">
        <v>73552139</v>
      </c>
      <c r="B752">
        <v>27774028</v>
      </c>
      <c r="C752">
        <v>0</v>
      </c>
      <c r="D752">
        <v>0</v>
      </c>
      <c r="E752">
        <v>0</v>
      </c>
      <c r="F752">
        <v>0</v>
      </c>
    </row>
    <row r="753" spans="1:6">
      <c r="A753">
        <v>73825215</v>
      </c>
      <c r="B753">
        <v>15542151</v>
      </c>
      <c r="C753">
        <v>0</v>
      </c>
      <c r="D753">
        <v>0</v>
      </c>
      <c r="E753">
        <v>0</v>
      </c>
      <c r="F753">
        <v>0</v>
      </c>
    </row>
    <row r="754" spans="1:6">
      <c r="A754">
        <v>73924796</v>
      </c>
      <c r="B754">
        <v>5827754</v>
      </c>
      <c r="C754">
        <v>0</v>
      </c>
      <c r="D754">
        <v>0</v>
      </c>
      <c r="E754">
        <v>0</v>
      </c>
      <c r="F754">
        <v>0</v>
      </c>
    </row>
    <row r="755" spans="1:6">
      <c r="A755">
        <v>74138215</v>
      </c>
      <c r="B755">
        <v>50107391</v>
      </c>
      <c r="C755">
        <v>0</v>
      </c>
      <c r="D755">
        <v>0</v>
      </c>
      <c r="E755">
        <v>1</v>
      </c>
      <c r="F755">
        <v>0</v>
      </c>
    </row>
    <row r="756" spans="1:6">
      <c r="A756">
        <v>74257040</v>
      </c>
      <c r="B756">
        <v>41427631</v>
      </c>
      <c r="C756">
        <v>0</v>
      </c>
      <c r="D756">
        <v>1</v>
      </c>
      <c r="E756">
        <v>0</v>
      </c>
      <c r="F756">
        <v>0</v>
      </c>
    </row>
    <row r="757" spans="1:6">
      <c r="A757">
        <v>74488288</v>
      </c>
      <c r="B757">
        <v>43537144</v>
      </c>
      <c r="C757">
        <v>0</v>
      </c>
      <c r="D757">
        <v>0</v>
      </c>
      <c r="E757">
        <v>0</v>
      </c>
      <c r="F757">
        <v>0</v>
      </c>
    </row>
    <row r="758" spans="1:6">
      <c r="A758">
        <v>74614567</v>
      </c>
      <c r="B758">
        <v>10857316</v>
      </c>
      <c r="C758">
        <v>0</v>
      </c>
      <c r="D758">
        <v>0</v>
      </c>
      <c r="E758">
        <v>0</v>
      </c>
      <c r="F758">
        <v>0</v>
      </c>
    </row>
    <row r="759" spans="1:6">
      <c r="A759">
        <v>74953449</v>
      </c>
      <c r="B759">
        <v>1922817</v>
      </c>
      <c r="C759">
        <v>0</v>
      </c>
      <c r="D759">
        <v>0</v>
      </c>
      <c r="E759">
        <v>0</v>
      </c>
      <c r="F759">
        <v>0</v>
      </c>
    </row>
    <row r="760" spans="1:6">
      <c r="A760">
        <v>75319455</v>
      </c>
      <c r="B760">
        <v>960707</v>
      </c>
      <c r="C760">
        <v>0</v>
      </c>
      <c r="D760">
        <v>1</v>
      </c>
      <c r="E760">
        <v>0</v>
      </c>
      <c r="F760">
        <v>0</v>
      </c>
    </row>
    <row r="761" spans="1:6">
      <c r="A761">
        <v>75403567</v>
      </c>
      <c r="B761">
        <v>34183419</v>
      </c>
      <c r="C761">
        <v>0</v>
      </c>
      <c r="D761">
        <v>1</v>
      </c>
      <c r="E761">
        <v>0</v>
      </c>
      <c r="F761">
        <v>0</v>
      </c>
    </row>
    <row r="762" spans="1:6">
      <c r="A762">
        <v>75452356</v>
      </c>
      <c r="B762">
        <v>21814729</v>
      </c>
      <c r="C762">
        <v>0</v>
      </c>
      <c r="D762">
        <v>0</v>
      </c>
      <c r="E762">
        <v>1</v>
      </c>
      <c r="F762">
        <v>0</v>
      </c>
    </row>
    <row r="763" spans="1:6">
      <c r="A763">
        <v>75544402</v>
      </c>
      <c r="B763">
        <v>25321739</v>
      </c>
      <c r="C763">
        <v>0</v>
      </c>
      <c r="D763">
        <v>0</v>
      </c>
      <c r="E763">
        <v>0</v>
      </c>
      <c r="F763">
        <v>1</v>
      </c>
    </row>
    <row r="764" spans="1:6">
      <c r="A764">
        <v>75578093</v>
      </c>
      <c r="B764">
        <v>34673890</v>
      </c>
      <c r="C764">
        <v>0</v>
      </c>
      <c r="D764">
        <v>0</v>
      </c>
      <c r="E764">
        <v>0</v>
      </c>
      <c r="F764">
        <v>0</v>
      </c>
    </row>
    <row r="765" spans="1:6">
      <c r="A765">
        <v>75682603</v>
      </c>
      <c r="B765">
        <v>67645419</v>
      </c>
      <c r="C765">
        <v>0</v>
      </c>
      <c r="D765">
        <v>0</v>
      </c>
      <c r="E765">
        <v>0</v>
      </c>
      <c r="F765">
        <v>0</v>
      </c>
    </row>
    <row r="766" spans="1:6">
      <c r="A766">
        <v>75811746</v>
      </c>
      <c r="B766">
        <v>55493679</v>
      </c>
      <c r="C766">
        <v>0</v>
      </c>
      <c r="D766">
        <v>0</v>
      </c>
      <c r="E766">
        <v>0</v>
      </c>
      <c r="F766">
        <v>0</v>
      </c>
    </row>
    <row r="767" spans="1:6">
      <c r="A767">
        <v>75937118</v>
      </c>
      <c r="B767">
        <v>21650558</v>
      </c>
      <c r="C767">
        <v>0</v>
      </c>
      <c r="D767">
        <v>1</v>
      </c>
      <c r="E767">
        <v>0</v>
      </c>
      <c r="F767">
        <v>0</v>
      </c>
    </row>
    <row r="768" spans="1:6">
      <c r="A768">
        <v>75965567</v>
      </c>
      <c r="B768">
        <v>60000000</v>
      </c>
      <c r="C768">
        <v>0</v>
      </c>
      <c r="D768">
        <v>0</v>
      </c>
      <c r="E768">
        <v>0</v>
      </c>
      <c r="F768">
        <v>0</v>
      </c>
    </row>
    <row r="769" spans="1:6">
      <c r="A769">
        <v>76014858</v>
      </c>
      <c r="B769">
        <v>27056408</v>
      </c>
      <c r="C769">
        <v>0</v>
      </c>
      <c r="D769">
        <v>0</v>
      </c>
      <c r="E769">
        <v>0</v>
      </c>
      <c r="F769">
        <v>0</v>
      </c>
    </row>
    <row r="770" spans="1:6">
      <c r="A770">
        <v>76047227</v>
      </c>
      <c r="B770">
        <v>10396154</v>
      </c>
      <c r="C770">
        <v>0</v>
      </c>
      <c r="D770">
        <v>0</v>
      </c>
      <c r="E770">
        <v>0</v>
      </c>
      <c r="F770">
        <v>0</v>
      </c>
    </row>
    <row r="771" spans="1:6">
      <c r="A771">
        <v>76095227</v>
      </c>
      <c r="B771">
        <v>18795888</v>
      </c>
      <c r="C771">
        <v>0</v>
      </c>
      <c r="D771">
        <v>0</v>
      </c>
      <c r="E771">
        <v>1</v>
      </c>
      <c r="F771">
        <v>0</v>
      </c>
    </row>
    <row r="772" spans="1:6">
      <c r="A772">
        <v>76325433</v>
      </c>
      <c r="B772">
        <v>18642434</v>
      </c>
      <c r="C772">
        <v>0</v>
      </c>
      <c r="D772">
        <v>1</v>
      </c>
      <c r="E772">
        <v>0</v>
      </c>
      <c r="F772">
        <v>0</v>
      </c>
    </row>
    <row r="773" spans="1:6">
      <c r="A773">
        <v>76655018</v>
      </c>
      <c r="B773">
        <v>98971875</v>
      </c>
      <c r="C773">
        <v>0</v>
      </c>
      <c r="D773">
        <v>0</v>
      </c>
      <c r="E773">
        <v>0</v>
      </c>
      <c r="F773">
        <v>1</v>
      </c>
    </row>
    <row r="774" spans="1:6">
      <c r="A774">
        <v>76693179</v>
      </c>
      <c r="B774">
        <v>42513535</v>
      </c>
      <c r="C774">
        <v>0</v>
      </c>
      <c r="D774">
        <v>0</v>
      </c>
      <c r="E774">
        <v>0</v>
      </c>
      <c r="F774">
        <v>0</v>
      </c>
    </row>
    <row r="775" spans="1:6">
      <c r="A775">
        <v>77374176</v>
      </c>
      <c r="B775">
        <v>17336945</v>
      </c>
      <c r="C775">
        <v>0</v>
      </c>
      <c r="D775">
        <v>0</v>
      </c>
      <c r="E775">
        <v>0</v>
      </c>
      <c r="F775">
        <v>0</v>
      </c>
    </row>
    <row r="776" spans="1:6">
      <c r="A776">
        <v>77554691</v>
      </c>
      <c r="B776">
        <v>13158460</v>
      </c>
      <c r="C776">
        <v>0</v>
      </c>
      <c r="D776">
        <v>0</v>
      </c>
      <c r="E776">
        <v>0</v>
      </c>
      <c r="F776">
        <v>0</v>
      </c>
    </row>
    <row r="777" spans="1:6">
      <c r="A777">
        <v>78042718</v>
      </c>
      <c r="B777">
        <v>78715541</v>
      </c>
      <c r="C777">
        <v>0</v>
      </c>
      <c r="D777">
        <v>1</v>
      </c>
      <c r="E777">
        <v>0</v>
      </c>
      <c r="F777">
        <v>0</v>
      </c>
    </row>
    <row r="778" spans="1:6">
      <c r="A778">
        <v>78073173</v>
      </c>
      <c r="B778">
        <v>90662545</v>
      </c>
      <c r="C778">
        <v>0</v>
      </c>
      <c r="D778">
        <v>1</v>
      </c>
      <c r="E778">
        <v>0</v>
      </c>
      <c r="F778">
        <v>0</v>
      </c>
    </row>
    <row r="779" spans="1:6">
      <c r="A779">
        <v>78160088</v>
      </c>
      <c r="B779">
        <v>46544021</v>
      </c>
      <c r="C779">
        <v>0</v>
      </c>
      <c r="D779">
        <v>0</v>
      </c>
      <c r="E779">
        <v>0</v>
      </c>
      <c r="F779">
        <v>1</v>
      </c>
    </row>
    <row r="780" spans="1:6">
      <c r="A780">
        <v>78295110</v>
      </c>
      <c r="B780">
        <v>32063015</v>
      </c>
      <c r="C780">
        <v>0</v>
      </c>
      <c r="D780">
        <v>1</v>
      </c>
      <c r="E780">
        <v>0</v>
      </c>
      <c r="F780">
        <v>0</v>
      </c>
    </row>
    <row r="781" spans="1:6">
      <c r="A781">
        <v>78481785</v>
      </c>
      <c r="B781">
        <v>70346660</v>
      </c>
      <c r="C781">
        <v>0</v>
      </c>
      <c r="D781">
        <v>1</v>
      </c>
      <c r="E781">
        <v>0</v>
      </c>
      <c r="F781">
        <v>0</v>
      </c>
    </row>
    <row r="782" spans="1:6">
      <c r="A782">
        <v>78588426</v>
      </c>
      <c r="B782">
        <v>23574970</v>
      </c>
      <c r="C782">
        <v>0</v>
      </c>
      <c r="D782">
        <v>0</v>
      </c>
      <c r="E782">
        <v>0</v>
      </c>
      <c r="F782">
        <v>0</v>
      </c>
    </row>
    <row r="783" spans="1:6">
      <c r="A783">
        <v>78661926</v>
      </c>
      <c r="B783">
        <v>24295249</v>
      </c>
      <c r="C783">
        <v>0</v>
      </c>
      <c r="D783">
        <v>0</v>
      </c>
      <c r="E783">
        <v>0</v>
      </c>
      <c r="F783">
        <v>0</v>
      </c>
    </row>
    <row r="784" spans="1:6">
      <c r="A784">
        <v>78834500</v>
      </c>
      <c r="B784">
        <v>108232671</v>
      </c>
      <c r="C784">
        <v>0</v>
      </c>
      <c r="D784">
        <v>1</v>
      </c>
      <c r="E784">
        <v>0</v>
      </c>
      <c r="F784">
        <v>0</v>
      </c>
    </row>
    <row r="785" spans="1:6">
      <c r="A785">
        <v>79019947</v>
      </c>
      <c r="B785">
        <v>130000000</v>
      </c>
      <c r="C785">
        <v>0</v>
      </c>
      <c r="D785">
        <v>1</v>
      </c>
      <c r="E785">
        <v>0</v>
      </c>
      <c r="F785">
        <v>0</v>
      </c>
    </row>
    <row r="786" spans="1:6">
      <c r="A786">
        <v>79072292</v>
      </c>
      <c r="B786">
        <v>44016858</v>
      </c>
      <c r="C786">
        <v>1</v>
      </c>
      <c r="D786">
        <v>0</v>
      </c>
      <c r="E786">
        <v>0</v>
      </c>
      <c r="F786">
        <v>0</v>
      </c>
    </row>
    <row r="787" spans="1:6">
      <c r="A787">
        <v>79426456</v>
      </c>
      <c r="B787">
        <v>28582646</v>
      </c>
      <c r="C787">
        <v>0</v>
      </c>
      <c r="D787">
        <v>0</v>
      </c>
      <c r="E787">
        <v>1</v>
      </c>
      <c r="F787">
        <v>0</v>
      </c>
    </row>
    <row r="788" spans="1:6">
      <c r="A788">
        <v>79468028</v>
      </c>
      <c r="B788">
        <v>15025353</v>
      </c>
      <c r="C788">
        <v>0</v>
      </c>
      <c r="D788">
        <v>1</v>
      </c>
      <c r="E788">
        <v>0</v>
      </c>
      <c r="F788">
        <v>0</v>
      </c>
    </row>
    <row r="789" spans="1:6">
      <c r="A789">
        <v>79509747</v>
      </c>
      <c r="B789">
        <v>34529401</v>
      </c>
      <c r="C789">
        <v>0</v>
      </c>
      <c r="D789">
        <v>1</v>
      </c>
      <c r="E789">
        <v>0</v>
      </c>
      <c r="F789">
        <v>0</v>
      </c>
    </row>
    <row r="790" spans="1:6">
      <c r="A790">
        <v>79964640</v>
      </c>
      <c r="B790">
        <v>53930087</v>
      </c>
      <c r="C790">
        <v>1</v>
      </c>
      <c r="D790">
        <v>0</v>
      </c>
      <c r="E790">
        <v>0</v>
      </c>
      <c r="F790">
        <v>0</v>
      </c>
    </row>
    <row r="791" spans="1:6">
      <c r="A791">
        <v>79974780</v>
      </c>
      <c r="B791">
        <v>67571504</v>
      </c>
      <c r="C791">
        <v>0</v>
      </c>
      <c r="D791">
        <v>1</v>
      </c>
      <c r="E791">
        <v>0</v>
      </c>
      <c r="F791">
        <v>0</v>
      </c>
    </row>
    <row r="792" spans="1:6">
      <c r="A792">
        <v>79978408</v>
      </c>
      <c r="B792">
        <v>36843687</v>
      </c>
      <c r="C792">
        <v>0</v>
      </c>
      <c r="D792">
        <v>0</v>
      </c>
      <c r="E792">
        <v>0</v>
      </c>
      <c r="F792">
        <v>0</v>
      </c>
    </row>
    <row r="793" spans="1:6">
      <c r="A793">
        <v>79978777</v>
      </c>
      <c r="B793">
        <v>58112153</v>
      </c>
      <c r="C793">
        <v>0</v>
      </c>
      <c r="D793">
        <v>0</v>
      </c>
      <c r="E793">
        <v>0</v>
      </c>
      <c r="F793">
        <v>1</v>
      </c>
    </row>
    <row r="794" spans="1:6">
      <c r="A794">
        <v>80163307</v>
      </c>
      <c r="B794">
        <v>23860663</v>
      </c>
      <c r="C794">
        <v>0</v>
      </c>
      <c r="D794">
        <v>0</v>
      </c>
      <c r="E794">
        <v>1</v>
      </c>
      <c r="F794">
        <v>0</v>
      </c>
    </row>
    <row r="795" spans="1:6">
      <c r="A795">
        <v>80220683</v>
      </c>
      <c r="B795">
        <v>47149941</v>
      </c>
      <c r="C795">
        <v>0</v>
      </c>
      <c r="D795">
        <v>0</v>
      </c>
      <c r="E795">
        <v>1</v>
      </c>
      <c r="F795">
        <v>0</v>
      </c>
    </row>
    <row r="796" spans="1:6">
      <c r="A796">
        <v>80270290</v>
      </c>
      <c r="B796">
        <v>87840522</v>
      </c>
      <c r="C796">
        <v>0</v>
      </c>
      <c r="D796">
        <v>0</v>
      </c>
      <c r="E796">
        <v>0</v>
      </c>
      <c r="F796">
        <v>0</v>
      </c>
    </row>
    <row r="797" spans="1:6">
      <c r="A797">
        <v>80417752</v>
      </c>
      <c r="B797">
        <v>37388114</v>
      </c>
      <c r="C797">
        <v>0</v>
      </c>
      <c r="D797">
        <v>0</v>
      </c>
      <c r="E797">
        <v>0</v>
      </c>
      <c r="F797">
        <v>0</v>
      </c>
    </row>
    <row r="798" spans="1:6">
      <c r="A798">
        <v>80840663</v>
      </c>
      <c r="B798">
        <v>15535362</v>
      </c>
      <c r="C798">
        <v>0</v>
      </c>
      <c r="D798">
        <v>0</v>
      </c>
      <c r="E798">
        <v>0</v>
      </c>
      <c r="F798">
        <v>1</v>
      </c>
    </row>
    <row r="799" spans="1:6">
      <c r="A799">
        <v>81140060</v>
      </c>
      <c r="B799">
        <v>28180748</v>
      </c>
      <c r="C799">
        <v>0</v>
      </c>
      <c r="D799">
        <v>1</v>
      </c>
      <c r="E799">
        <v>0</v>
      </c>
      <c r="F799">
        <v>0</v>
      </c>
    </row>
    <row r="800" spans="1:6">
      <c r="A800">
        <v>81275291</v>
      </c>
      <c r="B800">
        <v>26000000</v>
      </c>
      <c r="C800">
        <v>0</v>
      </c>
      <c r="D800">
        <v>1</v>
      </c>
      <c r="E800">
        <v>0</v>
      </c>
      <c r="F800">
        <v>0</v>
      </c>
    </row>
    <row r="801" spans="1:6">
      <c r="A801">
        <v>81400037</v>
      </c>
      <c r="B801">
        <v>8545855</v>
      </c>
      <c r="C801">
        <v>0</v>
      </c>
      <c r="D801">
        <v>0</v>
      </c>
      <c r="E801">
        <v>0</v>
      </c>
      <c r="F801">
        <v>0</v>
      </c>
    </row>
    <row r="802" spans="1:6">
      <c r="A802">
        <v>81415051</v>
      </c>
      <c r="B802">
        <v>50019631</v>
      </c>
      <c r="C802">
        <v>0</v>
      </c>
      <c r="D802">
        <v>1</v>
      </c>
      <c r="E802">
        <v>0</v>
      </c>
      <c r="F802">
        <v>0</v>
      </c>
    </row>
    <row r="803" spans="1:6">
      <c r="A803">
        <v>81765471</v>
      </c>
      <c r="B803">
        <v>23115927</v>
      </c>
      <c r="C803">
        <v>0</v>
      </c>
      <c r="D803">
        <v>0</v>
      </c>
      <c r="E803">
        <v>0</v>
      </c>
      <c r="F803">
        <v>0</v>
      </c>
    </row>
    <row r="804" spans="1:6">
      <c r="A804">
        <v>81832836</v>
      </c>
      <c r="B804">
        <v>38048946</v>
      </c>
      <c r="C804">
        <v>0</v>
      </c>
      <c r="D804">
        <v>0</v>
      </c>
      <c r="E804">
        <v>0</v>
      </c>
      <c r="F804">
        <v>0</v>
      </c>
    </row>
    <row r="805" spans="1:6">
      <c r="A805">
        <v>81937729</v>
      </c>
      <c r="B805">
        <v>20713816</v>
      </c>
      <c r="C805">
        <v>0</v>
      </c>
      <c r="D805">
        <v>0</v>
      </c>
      <c r="E805">
        <v>0</v>
      </c>
      <c r="F805">
        <v>1</v>
      </c>
    </row>
    <row r="806" spans="1:6">
      <c r="A806">
        <v>82205045</v>
      </c>
      <c r="B806">
        <v>16023478</v>
      </c>
      <c r="C806">
        <v>0</v>
      </c>
      <c r="D806">
        <v>0</v>
      </c>
      <c r="E806">
        <v>0</v>
      </c>
      <c r="F806">
        <v>0</v>
      </c>
    </row>
    <row r="807" spans="1:6">
      <c r="A807">
        <v>82290329</v>
      </c>
      <c r="B807">
        <v>63712942</v>
      </c>
      <c r="C807">
        <v>0</v>
      </c>
      <c r="D807">
        <v>1</v>
      </c>
      <c r="E807">
        <v>0</v>
      </c>
      <c r="F807">
        <v>0</v>
      </c>
    </row>
    <row r="808" spans="1:6">
      <c r="A808">
        <v>82329139</v>
      </c>
      <c r="B808">
        <v>82329139</v>
      </c>
      <c r="C808">
        <v>0</v>
      </c>
      <c r="D808">
        <v>1</v>
      </c>
      <c r="E808">
        <v>0</v>
      </c>
      <c r="F808">
        <v>0</v>
      </c>
    </row>
    <row r="809" spans="1:6">
      <c r="A809">
        <v>82338719</v>
      </c>
      <c r="B809">
        <v>39570904</v>
      </c>
      <c r="C809">
        <v>1</v>
      </c>
      <c r="D809">
        <v>0</v>
      </c>
      <c r="E809">
        <v>0</v>
      </c>
      <c r="F809">
        <v>0</v>
      </c>
    </row>
    <row r="810" spans="1:6">
      <c r="A810">
        <v>82607955</v>
      </c>
      <c r="B810">
        <v>54397527</v>
      </c>
      <c r="C810">
        <v>0</v>
      </c>
      <c r="D810">
        <v>0</v>
      </c>
      <c r="E810">
        <v>0</v>
      </c>
      <c r="F810">
        <v>0</v>
      </c>
    </row>
    <row r="811" spans="1:6">
      <c r="A811">
        <v>82678338</v>
      </c>
      <c r="B811">
        <v>22277474</v>
      </c>
      <c r="C811">
        <v>0</v>
      </c>
      <c r="D811">
        <v>0</v>
      </c>
      <c r="E811">
        <v>0</v>
      </c>
      <c r="F811">
        <v>0</v>
      </c>
    </row>
    <row r="812" spans="1:6">
      <c r="A812">
        <v>82827477</v>
      </c>
      <c r="B812">
        <v>59651656</v>
      </c>
      <c r="C812">
        <v>0</v>
      </c>
      <c r="D812">
        <v>1</v>
      </c>
      <c r="E812">
        <v>0</v>
      </c>
      <c r="F812">
        <v>0</v>
      </c>
    </row>
    <row r="813" spans="1:6">
      <c r="A813">
        <v>83343062</v>
      </c>
      <c r="B813">
        <v>44574385</v>
      </c>
      <c r="C813">
        <v>0</v>
      </c>
      <c r="D813">
        <v>0</v>
      </c>
      <c r="E813">
        <v>1</v>
      </c>
      <c r="F813">
        <v>0</v>
      </c>
    </row>
    <row r="814" spans="1:6">
      <c r="A814">
        <v>83345293</v>
      </c>
      <c r="B814">
        <v>22470870</v>
      </c>
      <c r="C814">
        <v>1</v>
      </c>
      <c r="D814">
        <v>0</v>
      </c>
      <c r="E814">
        <v>0</v>
      </c>
      <c r="F814">
        <v>0</v>
      </c>
    </row>
    <row r="815" spans="1:6">
      <c r="A815">
        <v>83704673</v>
      </c>
      <c r="B815">
        <v>12175663</v>
      </c>
      <c r="C815">
        <v>1</v>
      </c>
      <c r="D815">
        <v>0</v>
      </c>
      <c r="E815">
        <v>0</v>
      </c>
      <c r="F815">
        <v>0</v>
      </c>
    </row>
    <row r="816" spans="1:6">
      <c r="A816">
        <v>83966868</v>
      </c>
      <c r="B816">
        <v>58175060</v>
      </c>
      <c r="C816">
        <v>0</v>
      </c>
      <c r="D816">
        <v>0</v>
      </c>
      <c r="E816">
        <v>0</v>
      </c>
      <c r="F816">
        <v>0</v>
      </c>
    </row>
    <row r="817" spans="1:6">
      <c r="A817">
        <v>84046055</v>
      </c>
      <c r="B817">
        <v>8574794</v>
      </c>
      <c r="C817">
        <v>0</v>
      </c>
      <c r="D817">
        <v>0</v>
      </c>
      <c r="E817">
        <v>0</v>
      </c>
      <c r="F817">
        <v>0</v>
      </c>
    </row>
    <row r="818" spans="1:6">
      <c r="A818">
        <v>84062765</v>
      </c>
      <c r="B818">
        <v>10682318</v>
      </c>
      <c r="C818">
        <v>0</v>
      </c>
      <c r="D818">
        <v>0</v>
      </c>
      <c r="E818">
        <v>0</v>
      </c>
      <c r="F818">
        <v>1</v>
      </c>
    </row>
    <row r="819" spans="1:6">
      <c r="A819">
        <v>84107503</v>
      </c>
      <c r="B819">
        <v>43290252</v>
      </c>
      <c r="C819">
        <v>0</v>
      </c>
      <c r="D819">
        <v>0</v>
      </c>
      <c r="E819">
        <v>0</v>
      </c>
      <c r="F819">
        <v>0</v>
      </c>
    </row>
    <row r="820" spans="1:6">
      <c r="A820">
        <v>84124832</v>
      </c>
      <c r="B820">
        <v>86684726</v>
      </c>
      <c r="C820">
        <v>0</v>
      </c>
      <c r="D820">
        <v>0</v>
      </c>
      <c r="E820">
        <v>1</v>
      </c>
      <c r="F820">
        <v>0</v>
      </c>
    </row>
    <row r="821" spans="1:6">
      <c r="A821">
        <v>84266502</v>
      </c>
      <c r="B821">
        <v>16603472</v>
      </c>
      <c r="C821">
        <v>0</v>
      </c>
      <c r="D821">
        <v>1</v>
      </c>
      <c r="E821">
        <v>0</v>
      </c>
      <c r="F821">
        <v>0</v>
      </c>
    </row>
    <row r="822" spans="1:6">
      <c r="A822">
        <v>84359926</v>
      </c>
      <c r="B822">
        <v>21749507</v>
      </c>
      <c r="C822">
        <v>0</v>
      </c>
      <c r="D822">
        <v>1</v>
      </c>
      <c r="E822">
        <v>0</v>
      </c>
      <c r="F822">
        <v>0</v>
      </c>
    </row>
    <row r="823" spans="1:6">
      <c r="A823">
        <v>84486720</v>
      </c>
      <c r="B823">
        <v>18180006</v>
      </c>
      <c r="C823">
        <v>0</v>
      </c>
      <c r="D823">
        <v>0</v>
      </c>
      <c r="E823">
        <v>0</v>
      </c>
      <c r="F823">
        <v>0</v>
      </c>
    </row>
    <row r="824" spans="1:6">
      <c r="A824">
        <v>84535576</v>
      </c>
      <c r="B824">
        <v>32046955</v>
      </c>
      <c r="C824">
        <v>0</v>
      </c>
      <c r="D824">
        <v>0</v>
      </c>
      <c r="E824">
        <v>0</v>
      </c>
      <c r="F824">
        <v>1</v>
      </c>
    </row>
    <row r="825" spans="1:6">
      <c r="A825">
        <v>84913778</v>
      </c>
      <c r="B825">
        <v>17371706</v>
      </c>
      <c r="C825">
        <v>0</v>
      </c>
      <c r="D825">
        <v>0</v>
      </c>
      <c r="E825">
        <v>0</v>
      </c>
      <c r="F825">
        <v>0</v>
      </c>
    </row>
    <row r="826" spans="1:6">
      <c r="A826">
        <v>85001659</v>
      </c>
      <c r="B826">
        <v>30000000</v>
      </c>
      <c r="C826">
        <v>0</v>
      </c>
      <c r="D826">
        <v>0</v>
      </c>
      <c r="E826">
        <v>0</v>
      </c>
      <c r="F826">
        <v>0</v>
      </c>
    </row>
    <row r="827" spans="1:6">
      <c r="A827">
        <v>85470471</v>
      </c>
      <c r="B827">
        <v>50793334</v>
      </c>
      <c r="C827">
        <v>0</v>
      </c>
      <c r="D827">
        <v>0</v>
      </c>
      <c r="E827">
        <v>1</v>
      </c>
      <c r="F827">
        <v>0</v>
      </c>
    </row>
    <row r="828" spans="1:6">
      <c r="A828">
        <v>85574308</v>
      </c>
      <c r="B828">
        <v>25365964</v>
      </c>
      <c r="C828">
        <v>1</v>
      </c>
      <c r="D828">
        <v>0</v>
      </c>
      <c r="E828">
        <v>0</v>
      </c>
      <c r="F828">
        <v>0</v>
      </c>
    </row>
    <row r="829" spans="1:6">
      <c r="A829">
        <v>86109680</v>
      </c>
      <c r="B829">
        <v>48701534</v>
      </c>
      <c r="C829">
        <v>0</v>
      </c>
      <c r="D829">
        <v>0</v>
      </c>
      <c r="E829">
        <v>0</v>
      </c>
      <c r="F829">
        <v>0</v>
      </c>
    </row>
    <row r="830" spans="1:6">
      <c r="A830">
        <v>86283567</v>
      </c>
      <c r="B830">
        <v>174807753</v>
      </c>
      <c r="C830">
        <v>0</v>
      </c>
      <c r="D830">
        <v>0</v>
      </c>
      <c r="E830">
        <v>0</v>
      </c>
      <c r="F830">
        <v>1</v>
      </c>
    </row>
    <row r="831" spans="1:6">
      <c r="A831">
        <v>86327778</v>
      </c>
      <c r="B831">
        <v>53686491</v>
      </c>
      <c r="C831">
        <v>0</v>
      </c>
      <c r="D831">
        <v>0</v>
      </c>
      <c r="E831">
        <v>0</v>
      </c>
      <c r="F831">
        <v>0</v>
      </c>
    </row>
    <row r="832" spans="1:6">
      <c r="A832">
        <v>86407246</v>
      </c>
      <c r="B832">
        <v>23430665</v>
      </c>
      <c r="C832">
        <v>0</v>
      </c>
      <c r="D832">
        <v>0</v>
      </c>
      <c r="E832">
        <v>0</v>
      </c>
      <c r="F832">
        <v>0</v>
      </c>
    </row>
    <row r="833" spans="1:6">
      <c r="A833">
        <v>86526587</v>
      </c>
      <c r="B833">
        <v>20944279</v>
      </c>
      <c r="C833">
        <v>0</v>
      </c>
      <c r="D833">
        <v>0</v>
      </c>
      <c r="E833">
        <v>0</v>
      </c>
      <c r="F833">
        <v>0</v>
      </c>
    </row>
    <row r="834" spans="1:6">
      <c r="A834">
        <v>86562007</v>
      </c>
      <c r="B834">
        <v>47609104</v>
      </c>
      <c r="C834">
        <v>0</v>
      </c>
      <c r="D834">
        <v>1</v>
      </c>
      <c r="E834">
        <v>0</v>
      </c>
      <c r="F834">
        <v>0</v>
      </c>
    </row>
    <row r="835" spans="1:6">
      <c r="A835">
        <v>86680344</v>
      </c>
      <c r="B835">
        <v>37284868</v>
      </c>
      <c r="C835">
        <v>0</v>
      </c>
      <c r="D835">
        <v>0</v>
      </c>
      <c r="E835">
        <v>1</v>
      </c>
      <c r="F835">
        <v>0</v>
      </c>
    </row>
    <row r="836" spans="1:6">
      <c r="A836">
        <v>86747344</v>
      </c>
      <c r="B836">
        <v>28088587</v>
      </c>
      <c r="C836">
        <v>1</v>
      </c>
      <c r="D836">
        <v>0</v>
      </c>
      <c r="E836">
        <v>0</v>
      </c>
      <c r="F836">
        <v>0</v>
      </c>
    </row>
    <row r="837" spans="1:6">
      <c r="A837">
        <v>86749716</v>
      </c>
      <c r="B837">
        <v>64093910</v>
      </c>
      <c r="C837">
        <v>0</v>
      </c>
      <c r="D837">
        <v>1</v>
      </c>
      <c r="E837">
        <v>0</v>
      </c>
      <c r="F837">
        <v>0</v>
      </c>
    </row>
    <row r="838" spans="1:6">
      <c r="A838">
        <v>87051866</v>
      </c>
      <c r="B838">
        <v>17726823</v>
      </c>
      <c r="C838">
        <v>0</v>
      </c>
      <c r="D838">
        <v>0</v>
      </c>
      <c r="E838">
        <v>0</v>
      </c>
      <c r="F838">
        <v>0</v>
      </c>
    </row>
    <row r="839" spans="1:6">
      <c r="A839">
        <v>87090800</v>
      </c>
      <c r="B839">
        <v>16853152</v>
      </c>
      <c r="C839">
        <v>0</v>
      </c>
      <c r="D839">
        <v>0</v>
      </c>
      <c r="E839">
        <v>0</v>
      </c>
      <c r="F839">
        <v>0</v>
      </c>
    </row>
    <row r="840" spans="1:6">
      <c r="A840">
        <v>87157549</v>
      </c>
      <c r="B840">
        <v>62141447</v>
      </c>
      <c r="C840">
        <v>0</v>
      </c>
      <c r="D840">
        <v>1</v>
      </c>
      <c r="E840">
        <v>0</v>
      </c>
      <c r="F840">
        <v>0</v>
      </c>
    </row>
    <row r="841" spans="1:6">
      <c r="A841">
        <v>87179297</v>
      </c>
      <c r="B841">
        <v>35953391</v>
      </c>
      <c r="C841">
        <v>0</v>
      </c>
      <c r="D841">
        <v>1</v>
      </c>
      <c r="E841">
        <v>0</v>
      </c>
      <c r="F841">
        <v>0</v>
      </c>
    </row>
    <row r="842" spans="1:6">
      <c r="A842">
        <v>87182173</v>
      </c>
      <c r="B842">
        <v>77710753</v>
      </c>
      <c r="C842">
        <v>0</v>
      </c>
      <c r="D842">
        <v>1</v>
      </c>
      <c r="E842">
        <v>0</v>
      </c>
      <c r="F842">
        <v>0</v>
      </c>
    </row>
    <row r="843" spans="1:6">
      <c r="A843">
        <v>87324746</v>
      </c>
      <c r="B843">
        <v>12000000</v>
      </c>
      <c r="C843">
        <v>0</v>
      </c>
      <c r="D843">
        <v>0</v>
      </c>
      <c r="E843">
        <v>0</v>
      </c>
      <c r="F843">
        <v>0</v>
      </c>
    </row>
    <row r="844" spans="1:6">
      <c r="A844">
        <v>87840357</v>
      </c>
      <c r="B844">
        <v>39183429</v>
      </c>
      <c r="C844">
        <v>0</v>
      </c>
      <c r="D844">
        <v>0</v>
      </c>
      <c r="E844">
        <v>1</v>
      </c>
      <c r="F844">
        <v>0</v>
      </c>
    </row>
    <row r="845" spans="1:6">
      <c r="A845">
        <v>87880798</v>
      </c>
      <c r="B845">
        <v>18263820</v>
      </c>
      <c r="C845">
        <v>0</v>
      </c>
      <c r="D845">
        <v>1</v>
      </c>
      <c r="E845">
        <v>0</v>
      </c>
      <c r="F845">
        <v>0</v>
      </c>
    </row>
    <row r="846" spans="1:6">
      <c r="A846">
        <v>87887418</v>
      </c>
      <c r="B846">
        <v>38227765</v>
      </c>
      <c r="C846">
        <v>0</v>
      </c>
      <c r="D846">
        <v>0</v>
      </c>
      <c r="E846">
        <v>0</v>
      </c>
      <c r="F846">
        <v>0</v>
      </c>
    </row>
    <row r="847" spans="1:6">
      <c r="A847">
        <v>88095701</v>
      </c>
      <c r="B847">
        <v>25605411</v>
      </c>
      <c r="C847">
        <v>0</v>
      </c>
      <c r="D847">
        <v>1</v>
      </c>
      <c r="E847">
        <v>0</v>
      </c>
      <c r="F847">
        <v>0</v>
      </c>
    </row>
    <row r="848" spans="1:6">
      <c r="A848">
        <v>88542965</v>
      </c>
      <c r="B848">
        <v>5429853</v>
      </c>
      <c r="C848">
        <v>0</v>
      </c>
      <c r="D848">
        <v>0</v>
      </c>
      <c r="E848">
        <v>0</v>
      </c>
      <c r="F848">
        <v>1</v>
      </c>
    </row>
    <row r="849" spans="1:6">
      <c r="A849">
        <v>88795016</v>
      </c>
      <c r="B849">
        <v>135651216</v>
      </c>
      <c r="C849">
        <v>0</v>
      </c>
      <c r="D849">
        <v>1</v>
      </c>
      <c r="E849">
        <v>0</v>
      </c>
      <c r="F849">
        <v>0</v>
      </c>
    </row>
    <row r="850" spans="1:6">
      <c r="A850">
        <v>88886081</v>
      </c>
      <c r="B850">
        <v>128526296</v>
      </c>
      <c r="C850">
        <v>1</v>
      </c>
      <c r="D850">
        <v>0</v>
      </c>
      <c r="E850">
        <v>0</v>
      </c>
      <c r="F850">
        <v>0</v>
      </c>
    </row>
    <row r="851" spans="1:6">
      <c r="A851">
        <v>89012016</v>
      </c>
      <c r="B851">
        <v>3043916</v>
      </c>
      <c r="C851">
        <v>0</v>
      </c>
      <c r="D851">
        <v>0</v>
      </c>
      <c r="E851">
        <v>1</v>
      </c>
      <c r="F851">
        <v>0</v>
      </c>
    </row>
    <row r="852" spans="1:6">
      <c r="A852">
        <v>89420791</v>
      </c>
      <c r="B852">
        <v>81684071</v>
      </c>
      <c r="C852">
        <v>0</v>
      </c>
      <c r="D852">
        <v>1</v>
      </c>
      <c r="E852">
        <v>0</v>
      </c>
      <c r="F852">
        <v>0</v>
      </c>
    </row>
    <row r="853" spans="1:6">
      <c r="A853">
        <v>89509349</v>
      </c>
      <c r="B853">
        <v>17625825</v>
      </c>
      <c r="C853">
        <v>1</v>
      </c>
      <c r="D853">
        <v>0</v>
      </c>
      <c r="E853">
        <v>0</v>
      </c>
      <c r="F853">
        <v>0</v>
      </c>
    </row>
    <row r="854" spans="1:6">
      <c r="A854">
        <v>89737191</v>
      </c>
      <c r="B854">
        <v>110000000</v>
      </c>
      <c r="C854">
        <v>0</v>
      </c>
      <c r="D854">
        <v>0</v>
      </c>
      <c r="E854">
        <v>1</v>
      </c>
      <c r="F854">
        <v>0</v>
      </c>
    </row>
    <row r="855" spans="1:6">
      <c r="A855">
        <v>89883201</v>
      </c>
      <c r="B855">
        <v>9740307</v>
      </c>
      <c r="C855">
        <v>0</v>
      </c>
      <c r="D855">
        <v>0</v>
      </c>
      <c r="E855">
        <v>0</v>
      </c>
      <c r="F855">
        <v>1</v>
      </c>
    </row>
    <row r="856" spans="1:6">
      <c r="A856">
        <v>90014995</v>
      </c>
      <c r="B856">
        <v>24663858</v>
      </c>
      <c r="C856">
        <v>0</v>
      </c>
      <c r="D856">
        <v>0</v>
      </c>
      <c r="E856">
        <v>1</v>
      </c>
      <c r="F856">
        <v>0</v>
      </c>
    </row>
    <row r="857" spans="1:6">
      <c r="A857">
        <v>90042204</v>
      </c>
      <c r="B857">
        <v>108232671</v>
      </c>
      <c r="C857">
        <v>0</v>
      </c>
      <c r="D857">
        <v>1</v>
      </c>
      <c r="E857">
        <v>0</v>
      </c>
      <c r="F857">
        <v>0</v>
      </c>
    </row>
    <row r="858" spans="1:6">
      <c r="A858">
        <v>90093288</v>
      </c>
      <c r="B858">
        <v>25001073</v>
      </c>
      <c r="C858">
        <v>0</v>
      </c>
      <c r="D858">
        <v>1</v>
      </c>
      <c r="E858">
        <v>0</v>
      </c>
      <c r="F858">
        <v>0</v>
      </c>
    </row>
    <row r="859" spans="1:6">
      <c r="A859">
        <v>90154744</v>
      </c>
      <c r="B859">
        <v>70724911</v>
      </c>
      <c r="C859">
        <v>0</v>
      </c>
      <c r="D859">
        <v>1</v>
      </c>
      <c r="E859">
        <v>0</v>
      </c>
      <c r="F859">
        <v>0</v>
      </c>
    </row>
    <row r="860" spans="1:6">
      <c r="A860">
        <v>90184679</v>
      </c>
      <c r="B860">
        <v>51259935</v>
      </c>
      <c r="C860">
        <v>0</v>
      </c>
      <c r="D860">
        <v>0</v>
      </c>
      <c r="E860">
        <v>0</v>
      </c>
      <c r="F860">
        <v>1</v>
      </c>
    </row>
    <row r="861" spans="1:6">
      <c r="A861">
        <v>90193752</v>
      </c>
      <c r="B861">
        <v>33706305</v>
      </c>
      <c r="C861">
        <v>0</v>
      </c>
      <c r="D861">
        <v>0</v>
      </c>
      <c r="E861">
        <v>1</v>
      </c>
      <c r="F861">
        <v>0</v>
      </c>
    </row>
    <row r="862" spans="1:6">
      <c r="A862">
        <v>90255363</v>
      </c>
      <c r="B862">
        <v>41427631</v>
      </c>
      <c r="C862">
        <v>0</v>
      </c>
      <c r="D862">
        <v>1</v>
      </c>
      <c r="E862">
        <v>0</v>
      </c>
      <c r="F862">
        <v>0</v>
      </c>
    </row>
    <row r="863" spans="1:6">
      <c r="A863">
        <v>90414888</v>
      </c>
      <c r="B863">
        <v>46054609</v>
      </c>
      <c r="C863">
        <v>0</v>
      </c>
      <c r="D863">
        <v>0</v>
      </c>
      <c r="E863">
        <v>0</v>
      </c>
      <c r="F863">
        <v>1</v>
      </c>
    </row>
    <row r="864" spans="1:6">
      <c r="A864">
        <v>90538854</v>
      </c>
      <c r="B864">
        <v>56177174</v>
      </c>
      <c r="C864">
        <v>0</v>
      </c>
      <c r="D864">
        <v>1</v>
      </c>
      <c r="E864">
        <v>0</v>
      </c>
      <c r="F864">
        <v>0</v>
      </c>
    </row>
    <row r="865" spans="1:6">
      <c r="A865">
        <v>91100541</v>
      </c>
      <c r="B865">
        <v>3000000</v>
      </c>
      <c r="C865">
        <v>0</v>
      </c>
      <c r="D865">
        <v>0</v>
      </c>
      <c r="E865">
        <v>0</v>
      </c>
      <c r="F865">
        <v>1</v>
      </c>
    </row>
    <row r="866" spans="1:6">
      <c r="A866">
        <v>91112095</v>
      </c>
      <c r="B866">
        <v>40311473</v>
      </c>
      <c r="C866">
        <v>0</v>
      </c>
      <c r="D866">
        <v>0</v>
      </c>
      <c r="E866">
        <v>0</v>
      </c>
      <c r="F866">
        <v>0</v>
      </c>
    </row>
    <row r="867" spans="1:6">
      <c r="A867">
        <v>91167710</v>
      </c>
      <c r="B867">
        <v>164638572</v>
      </c>
      <c r="C867">
        <v>0</v>
      </c>
      <c r="D867">
        <v>1</v>
      </c>
      <c r="E867">
        <v>0</v>
      </c>
      <c r="F867">
        <v>0</v>
      </c>
    </row>
    <row r="868" spans="1:6">
      <c r="A868">
        <v>91380645</v>
      </c>
      <c r="B868">
        <v>72561906</v>
      </c>
      <c r="C868">
        <v>0</v>
      </c>
      <c r="D868">
        <v>0</v>
      </c>
      <c r="E868">
        <v>0</v>
      </c>
      <c r="F868">
        <v>1</v>
      </c>
    </row>
    <row r="869" spans="1:6">
      <c r="A869">
        <v>91469619</v>
      </c>
      <c r="B869">
        <v>53686491</v>
      </c>
      <c r="C869">
        <v>0</v>
      </c>
      <c r="D869">
        <v>0</v>
      </c>
      <c r="E869">
        <v>0</v>
      </c>
      <c r="F869">
        <v>0</v>
      </c>
    </row>
    <row r="870" spans="1:6">
      <c r="A870">
        <v>91525361</v>
      </c>
      <c r="B870">
        <v>22470870</v>
      </c>
      <c r="C870">
        <v>0</v>
      </c>
      <c r="D870">
        <v>0</v>
      </c>
      <c r="E870">
        <v>0</v>
      </c>
      <c r="F870">
        <v>0</v>
      </c>
    </row>
    <row r="871" spans="1:6">
      <c r="A871">
        <v>91644342</v>
      </c>
      <c r="B871">
        <v>25321739</v>
      </c>
      <c r="C871">
        <v>0</v>
      </c>
      <c r="D871">
        <v>0</v>
      </c>
      <c r="E871">
        <v>1</v>
      </c>
      <c r="F871">
        <v>0</v>
      </c>
    </row>
    <row r="872" spans="1:6">
      <c r="A872">
        <v>91841386</v>
      </c>
      <c r="B872">
        <v>17976696</v>
      </c>
      <c r="C872">
        <v>0</v>
      </c>
      <c r="D872">
        <v>1</v>
      </c>
      <c r="E872">
        <v>0</v>
      </c>
      <c r="F872">
        <v>0</v>
      </c>
    </row>
    <row r="873" spans="1:6">
      <c r="A873">
        <v>92425135</v>
      </c>
      <c r="B873">
        <v>38000000</v>
      </c>
      <c r="C873">
        <v>0</v>
      </c>
      <c r="D873">
        <v>1</v>
      </c>
      <c r="E873">
        <v>0</v>
      </c>
      <c r="F873">
        <v>0</v>
      </c>
    </row>
    <row r="874" spans="1:6">
      <c r="A874">
        <v>92718787</v>
      </c>
      <c r="B874">
        <v>73707997</v>
      </c>
      <c r="C874">
        <v>0</v>
      </c>
      <c r="D874">
        <v>1</v>
      </c>
      <c r="E874">
        <v>0</v>
      </c>
      <c r="F874">
        <v>0</v>
      </c>
    </row>
    <row r="875" spans="1:6">
      <c r="A875">
        <v>92816237</v>
      </c>
      <c r="B875">
        <v>37878971</v>
      </c>
      <c r="C875">
        <v>0</v>
      </c>
      <c r="D875">
        <v>0</v>
      </c>
      <c r="E875">
        <v>0</v>
      </c>
      <c r="F875">
        <v>0</v>
      </c>
    </row>
    <row r="876" spans="1:6">
      <c r="A876">
        <v>92961937</v>
      </c>
      <c r="B876">
        <v>77676809</v>
      </c>
      <c r="C876">
        <v>0</v>
      </c>
      <c r="D876">
        <v>0</v>
      </c>
      <c r="E876">
        <v>0</v>
      </c>
      <c r="F876">
        <v>0</v>
      </c>
    </row>
    <row r="877" spans="1:6">
      <c r="A877">
        <v>93209654</v>
      </c>
      <c r="B877">
        <v>52633838</v>
      </c>
      <c r="C877">
        <v>0</v>
      </c>
      <c r="D877">
        <v>0</v>
      </c>
      <c r="E877">
        <v>0</v>
      </c>
      <c r="F877">
        <v>0</v>
      </c>
    </row>
    <row r="878" spans="1:6">
      <c r="A878">
        <v>93343188</v>
      </c>
      <c r="B878">
        <v>63160606</v>
      </c>
      <c r="C878">
        <v>0</v>
      </c>
      <c r="D878">
        <v>0</v>
      </c>
      <c r="E878">
        <v>1</v>
      </c>
      <c r="F878">
        <v>0</v>
      </c>
    </row>
    <row r="879" spans="1:6">
      <c r="A879">
        <v>93523336</v>
      </c>
      <c r="B879">
        <v>43499013</v>
      </c>
      <c r="C879">
        <v>0</v>
      </c>
      <c r="D879">
        <v>0</v>
      </c>
      <c r="E879">
        <v>0</v>
      </c>
      <c r="F879">
        <v>0</v>
      </c>
    </row>
    <row r="880" spans="1:6">
      <c r="A880">
        <v>93590469</v>
      </c>
      <c r="B880">
        <v>20675477</v>
      </c>
      <c r="C880">
        <v>0</v>
      </c>
      <c r="D880">
        <v>1</v>
      </c>
      <c r="E880">
        <v>0</v>
      </c>
      <c r="F880">
        <v>0</v>
      </c>
    </row>
    <row r="881" spans="1:6">
      <c r="A881">
        <v>93672764</v>
      </c>
      <c r="B881">
        <v>58000000</v>
      </c>
      <c r="C881">
        <v>0</v>
      </c>
      <c r="D881">
        <v>1</v>
      </c>
      <c r="E881">
        <v>0</v>
      </c>
      <c r="F881">
        <v>0</v>
      </c>
    </row>
    <row r="882" spans="1:6">
      <c r="A882">
        <v>93847250</v>
      </c>
      <c r="B882">
        <v>2311593</v>
      </c>
      <c r="C882">
        <v>1</v>
      </c>
      <c r="D882">
        <v>0</v>
      </c>
      <c r="E882">
        <v>0</v>
      </c>
      <c r="F882">
        <v>0</v>
      </c>
    </row>
    <row r="883" spans="1:6">
      <c r="A883">
        <v>93858357</v>
      </c>
      <c r="B883">
        <v>107617391</v>
      </c>
      <c r="C883">
        <v>0</v>
      </c>
      <c r="D883">
        <v>0</v>
      </c>
      <c r="E883">
        <v>0</v>
      </c>
      <c r="F883">
        <v>0</v>
      </c>
    </row>
    <row r="884" spans="1:6">
      <c r="A884">
        <v>93902242</v>
      </c>
      <c r="B884">
        <v>37157440</v>
      </c>
      <c r="C884">
        <v>0</v>
      </c>
      <c r="D884">
        <v>0</v>
      </c>
      <c r="E884">
        <v>0</v>
      </c>
      <c r="F884">
        <v>0</v>
      </c>
    </row>
    <row r="885" spans="1:6">
      <c r="A885">
        <v>93943623</v>
      </c>
      <c r="B885">
        <v>28000000</v>
      </c>
      <c r="C885">
        <v>0</v>
      </c>
      <c r="D885">
        <v>0</v>
      </c>
      <c r="E885">
        <v>0</v>
      </c>
      <c r="F885">
        <v>0</v>
      </c>
    </row>
    <row r="886" spans="1:6">
      <c r="A886">
        <v>93992029</v>
      </c>
      <c r="B886">
        <v>36843687</v>
      </c>
      <c r="C886">
        <v>0</v>
      </c>
      <c r="D886">
        <v>0</v>
      </c>
      <c r="E886">
        <v>0</v>
      </c>
      <c r="F886">
        <v>0</v>
      </c>
    </row>
    <row r="887" spans="1:6">
      <c r="A887">
        <v>94317626</v>
      </c>
      <c r="B887">
        <v>135651216</v>
      </c>
      <c r="C887">
        <v>0</v>
      </c>
      <c r="D887">
        <v>0</v>
      </c>
      <c r="E887">
        <v>0</v>
      </c>
      <c r="F887">
        <v>0</v>
      </c>
    </row>
    <row r="888" spans="1:6">
      <c r="A888">
        <v>95020213</v>
      </c>
      <c r="B888">
        <v>40000000</v>
      </c>
      <c r="C888">
        <v>0</v>
      </c>
      <c r="D888">
        <v>0</v>
      </c>
      <c r="E888">
        <v>1</v>
      </c>
      <c r="F888">
        <v>0</v>
      </c>
    </row>
    <row r="889" spans="1:6">
      <c r="A889">
        <v>95774887</v>
      </c>
      <c r="B889">
        <v>58752751</v>
      </c>
      <c r="C889">
        <v>0</v>
      </c>
      <c r="D889">
        <v>0</v>
      </c>
      <c r="E889">
        <v>0</v>
      </c>
      <c r="F889">
        <v>0</v>
      </c>
    </row>
    <row r="890" spans="1:6">
      <c r="A890">
        <v>95814545</v>
      </c>
      <c r="B890">
        <v>30742635</v>
      </c>
      <c r="C890">
        <v>0</v>
      </c>
      <c r="D890">
        <v>1</v>
      </c>
      <c r="E890">
        <v>0</v>
      </c>
      <c r="F890">
        <v>0</v>
      </c>
    </row>
    <row r="891" spans="1:6">
      <c r="A891">
        <v>95824131</v>
      </c>
      <c r="B891">
        <v>86093913</v>
      </c>
      <c r="C891">
        <v>1</v>
      </c>
      <c r="D891">
        <v>0</v>
      </c>
      <c r="E891">
        <v>0</v>
      </c>
      <c r="F891">
        <v>0</v>
      </c>
    </row>
    <row r="892" spans="1:6">
      <c r="A892">
        <v>96197818</v>
      </c>
      <c r="B892">
        <v>10487788</v>
      </c>
      <c r="C892">
        <v>0</v>
      </c>
      <c r="D892">
        <v>1</v>
      </c>
      <c r="E892">
        <v>0</v>
      </c>
      <c r="F892">
        <v>0</v>
      </c>
    </row>
    <row r="893" spans="1:6">
      <c r="A893">
        <v>96239640</v>
      </c>
      <c r="B893">
        <v>35659508</v>
      </c>
      <c r="C893">
        <v>0</v>
      </c>
      <c r="D893">
        <v>0</v>
      </c>
      <c r="E893">
        <v>0</v>
      </c>
      <c r="F893">
        <v>0</v>
      </c>
    </row>
    <row r="894" spans="1:6">
      <c r="A894">
        <v>96313324</v>
      </c>
      <c r="B894">
        <v>74409961</v>
      </c>
      <c r="C894">
        <v>0</v>
      </c>
      <c r="D894">
        <v>1</v>
      </c>
      <c r="E894">
        <v>0</v>
      </c>
      <c r="F894">
        <v>0</v>
      </c>
    </row>
    <row r="895" spans="1:6">
      <c r="A895">
        <v>96730885</v>
      </c>
      <c r="B895">
        <v>30422345</v>
      </c>
      <c r="C895">
        <v>0</v>
      </c>
      <c r="D895">
        <v>0</v>
      </c>
      <c r="E895">
        <v>0</v>
      </c>
      <c r="F895">
        <v>0</v>
      </c>
    </row>
    <row r="896" spans="1:6">
      <c r="A896">
        <v>96846559</v>
      </c>
      <c r="B896">
        <v>19070640</v>
      </c>
      <c r="C896">
        <v>1</v>
      </c>
      <c r="D896">
        <v>0</v>
      </c>
      <c r="E896">
        <v>0</v>
      </c>
      <c r="F896">
        <v>0</v>
      </c>
    </row>
    <row r="897" spans="1:6">
      <c r="A897">
        <v>96934884</v>
      </c>
      <c r="B897">
        <v>15548943</v>
      </c>
      <c r="C897">
        <v>0</v>
      </c>
      <c r="D897">
        <v>0</v>
      </c>
      <c r="E897">
        <v>0</v>
      </c>
      <c r="F897">
        <v>0</v>
      </c>
    </row>
    <row r="898" spans="1:6">
      <c r="A898">
        <v>97066426</v>
      </c>
      <c r="B898">
        <v>103569079</v>
      </c>
      <c r="C898">
        <v>0</v>
      </c>
      <c r="D898">
        <v>0</v>
      </c>
      <c r="E898">
        <v>0</v>
      </c>
      <c r="F898">
        <v>0</v>
      </c>
    </row>
    <row r="899" spans="1:6">
      <c r="A899">
        <v>97384257</v>
      </c>
      <c r="B899">
        <v>71581988</v>
      </c>
      <c r="C899">
        <v>0</v>
      </c>
      <c r="D899">
        <v>0</v>
      </c>
      <c r="E899">
        <v>0</v>
      </c>
      <c r="F899">
        <v>0</v>
      </c>
    </row>
    <row r="900" spans="1:6">
      <c r="A900">
        <v>97402049</v>
      </c>
      <c r="B900">
        <v>17000000</v>
      </c>
      <c r="C900">
        <v>0</v>
      </c>
      <c r="D900">
        <v>0</v>
      </c>
      <c r="E900">
        <v>0</v>
      </c>
      <c r="F900">
        <v>0</v>
      </c>
    </row>
    <row r="901" spans="1:6">
      <c r="A901">
        <v>97562697</v>
      </c>
      <c r="B901">
        <v>12175663</v>
      </c>
      <c r="C901">
        <v>0</v>
      </c>
      <c r="D901">
        <v>0</v>
      </c>
      <c r="E901">
        <v>0</v>
      </c>
      <c r="F901">
        <v>0</v>
      </c>
    </row>
    <row r="902" spans="1:6">
      <c r="A902">
        <v>97650742</v>
      </c>
      <c r="B902">
        <v>62404139</v>
      </c>
      <c r="C902">
        <v>0</v>
      </c>
      <c r="D902">
        <v>0</v>
      </c>
      <c r="E902">
        <v>1</v>
      </c>
      <c r="F902">
        <v>0</v>
      </c>
    </row>
    <row r="903" spans="1:6">
      <c r="A903">
        <v>97662611</v>
      </c>
      <c r="B903">
        <v>85747939</v>
      </c>
      <c r="C903">
        <v>0</v>
      </c>
      <c r="D903">
        <v>0</v>
      </c>
      <c r="E903">
        <v>0</v>
      </c>
      <c r="F903">
        <v>0</v>
      </c>
    </row>
    <row r="904" spans="1:6">
      <c r="A904">
        <v>97696078</v>
      </c>
      <c r="B904">
        <v>42729274</v>
      </c>
      <c r="C904">
        <v>0</v>
      </c>
      <c r="D904">
        <v>1</v>
      </c>
      <c r="E904">
        <v>0</v>
      </c>
      <c r="F904">
        <v>0</v>
      </c>
    </row>
    <row r="905" spans="1:6">
      <c r="A905">
        <v>97925059</v>
      </c>
      <c r="B905">
        <v>64935379</v>
      </c>
      <c r="C905">
        <v>0</v>
      </c>
      <c r="D905">
        <v>0</v>
      </c>
      <c r="E905">
        <v>0</v>
      </c>
      <c r="F905">
        <v>0</v>
      </c>
    </row>
    <row r="906" spans="1:6">
      <c r="A906">
        <v>98116369</v>
      </c>
      <c r="B906">
        <v>5726559</v>
      </c>
      <c r="C906">
        <v>0</v>
      </c>
      <c r="D906">
        <v>1</v>
      </c>
      <c r="E906">
        <v>0</v>
      </c>
      <c r="F906">
        <v>0</v>
      </c>
    </row>
    <row r="907" spans="1:6">
      <c r="A907">
        <v>98225585</v>
      </c>
      <c r="B907">
        <v>26122286</v>
      </c>
      <c r="C907">
        <v>0</v>
      </c>
      <c r="D907">
        <v>0</v>
      </c>
      <c r="E907">
        <v>1</v>
      </c>
      <c r="F907">
        <v>0</v>
      </c>
    </row>
    <row r="908" spans="1:6">
      <c r="A908">
        <v>98564824</v>
      </c>
      <c r="B908">
        <v>12713760</v>
      </c>
      <c r="C908">
        <v>0</v>
      </c>
      <c r="D908">
        <v>1</v>
      </c>
      <c r="E908">
        <v>0</v>
      </c>
      <c r="F908">
        <v>0</v>
      </c>
    </row>
    <row r="909" spans="1:6">
      <c r="A909">
        <v>98936014</v>
      </c>
      <c r="B909">
        <v>10864486</v>
      </c>
      <c r="C909">
        <v>0</v>
      </c>
      <c r="D909">
        <v>0</v>
      </c>
      <c r="E909">
        <v>0</v>
      </c>
      <c r="F909">
        <v>0</v>
      </c>
    </row>
    <row r="910" spans="1:6">
      <c r="A910">
        <v>99006237</v>
      </c>
      <c r="B910">
        <v>18940717</v>
      </c>
      <c r="C910">
        <v>0</v>
      </c>
      <c r="D910">
        <v>0</v>
      </c>
      <c r="E910">
        <v>1</v>
      </c>
      <c r="F910">
        <v>0</v>
      </c>
    </row>
    <row r="911" spans="1:6">
      <c r="A911">
        <v>99223368</v>
      </c>
      <c r="B911">
        <v>32571948</v>
      </c>
      <c r="C911">
        <v>0</v>
      </c>
      <c r="D911">
        <v>0</v>
      </c>
      <c r="E911">
        <v>0</v>
      </c>
      <c r="F911">
        <v>0</v>
      </c>
    </row>
    <row r="912" spans="1:6">
      <c r="A912">
        <v>99285148</v>
      </c>
      <c r="B912">
        <v>65143896</v>
      </c>
      <c r="C912">
        <v>0</v>
      </c>
      <c r="D912">
        <v>0</v>
      </c>
      <c r="E912">
        <v>0</v>
      </c>
      <c r="F912">
        <v>0</v>
      </c>
    </row>
    <row r="913" spans="1:6">
      <c r="A913">
        <v>99379590</v>
      </c>
      <c r="B913">
        <v>7253004</v>
      </c>
      <c r="C913">
        <v>0</v>
      </c>
      <c r="D913">
        <v>0</v>
      </c>
      <c r="E913">
        <v>0</v>
      </c>
      <c r="F913">
        <v>0</v>
      </c>
    </row>
    <row r="914" spans="1:6">
      <c r="A914">
        <v>99475649</v>
      </c>
      <c r="B914">
        <v>38320559</v>
      </c>
      <c r="C914">
        <v>0</v>
      </c>
      <c r="D914">
        <v>0</v>
      </c>
      <c r="E914">
        <v>0</v>
      </c>
      <c r="F914">
        <v>1</v>
      </c>
    </row>
    <row r="915" spans="1:6">
      <c r="A915">
        <v>99497492</v>
      </c>
      <c r="B915">
        <v>38320559</v>
      </c>
      <c r="C915">
        <v>0</v>
      </c>
      <c r="D915">
        <v>0</v>
      </c>
      <c r="E915">
        <v>1</v>
      </c>
      <c r="F915">
        <v>0</v>
      </c>
    </row>
    <row r="916" spans="1:6">
      <c r="A916">
        <v>99562425</v>
      </c>
      <c r="B916">
        <v>18457437</v>
      </c>
      <c r="C916">
        <v>0</v>
      </c>
      <c r="D916">
        <v>0</v>
      </c>
      <c r="E916">
        <v>1</v>
      </c>
      <c r="F916">
        <v>0</v>
      </c>
    </row>
    <row r="917" spans="1:6">
      <c r="A917">
        <v>99593620</v>
      </c>
      <c r="B917">
        <v>43429264</v>
      </c>
      <c r="C917">
        <v>0</v>
      </c>
      <c r="D917">
        <v>0</v>
      </c>
      <c r="E917">
        <v>1</v>
      </c>
      <c r="F917">
        <v>0</v>
      </c>
    </row>
    <row r="918" spans="1:6">
      <c r="A918">
        <v>99847390</v>
      </c>
      <c r="B918">
        <v>25365964</v>
      </c>
      <c r="C918">
        <v>0</v>
      </c>
      <c r="D918">
        <v>0</v>
      </c>
      <c r="E918">
        <v>0</v>
      </c>
      <c r="F918">
        <v>0</v>
      </c>
    </row>
    <row r="919" spans="1:6">
      <c r="A919">
        <v>100507729</v>
      </c>
      <c r="B919">
        <v>8102957</v>
      </c>
      <c r="C919">
        <v>0</v>
      </c>
      <c r="D919">
        <v>0</v>
      </c>
      <c r="E919">
        <v>0</v>
      </c>
      <c r="F919">
        <v>0</v>
      </c>
    </row>
    <row r="920" spans="1:6">
      <c r="A920">
        <v>100602327</v>
      </c>
      <c r="B920">
        <v>18492742</v>
      </c>
      <c r="C920">
        <v>0</v>
      </c>
      <c r="D920">
        <v>0</v>
      </c>
      <c r="E920">
        <v>0</v>
      </c>
      <c r="F920">
        <v>0</v>
      </c>
    </row>
    <row r="921" spans="1:6">
      <c r="A921">
        <v>100734332</v>
      </c>
      <c r="B921">
        <v>35000000</v>
      </c>
      <c r="C921">
        <v>0</v>
      </c>
      <c r="D921">
        <v>0</v>
      </c>
      <c r="E921">
        <v>0</v>
      </c>
      <c r="F921">
        <v>0</v>
      </c>
    </row>
    <row r="922" spans="1:6">
      <c r="A922">
        <v>100905781</v>
      </c>
      <c r="B922">
        <v>40918272</v>
      </c>
      <c r="C922">
        <v>0</v>
      </c>
      <c r="D922">
        <v>0</v>
      </c>
      <c r="E922">
        <v>0</v>
      </c>
      <c r="F922">
        <v>0</v>
      </c>
    </row>
    <row r="923" spans="1:6">
      <c r="A923">
        <v>101076746</v>
      </c>
      <c r="B923">
        <v>129870757</v>
      </c>
      <c r="C923">
        <v>0</v>
      </c>
      <c r="D923">
        <v>0</v>
      </c>
      <c r="E923">
        <v>0</v>
      </c>
      <c r="F923">
        <v>0</v>
      </c>
    </row>
    <row r="924" spans="1:6">
      <c r="A924">
        <v>101301096</v>
      </c>
      <c r="B924">
        <v>123319288</v>
      </c>
      <c r="C924">
        <v>0</v>
      </c>
      <c r="D924">
        <v>0</v>
      </c>
      <c r="E924">
        <v>0</v>
      </c>
      <c r="F924">
        <v>0</v>
      </c>
    </row>
    <row r="925" spans="1:6">
      <c r="A925">
        <v>101820495</v>
      </c>
      <c r="B925">
        <v>40043484</v>
      </c>
      <c r="C925">
        <v>0</v>
      </c>
      <c r="D925">
        <v>0</v>
      </c>
      <c r="E925">
        <v>0</v>
      </c>
      <c r="F925">
        <v>0</v>
      </c>
    </row>
    <row r="926" spans="1:6">
      <c r="A926">
        <v>101954772</v>
      </c>
      <c r="B926">
        <v>131571219</v>
      </c>
      <c r="C926">
        <v>0</v>
      </c>
      <c r="D926">
        <v>0</v>
      </c>
      <c r="E926">
        <v>0</v>
      </c>
      <c r="F926">
        <v>0</v>
      </c>
    </row>
    <row r="927" spans="1:6">
      <c r="A927">
        <v>102259164</v>
      </c>
      <c r="B927">
        <v>75965217</v>
      </c>
      <c r="C927">
        <v>0</v>
      </c>
      <c r="D927">
        <v>0</v>
      </c>
      <c r="E927">
        <v>1</v>
      </c>
      <c r="F927">
        <v>0</v>
      </c>
    </row>
    <row r="928" spans="1:6">
      <c r="A928">
        <v>102295681</v>
      </c>
      <c r="B928">
        <v>28642791</v>
      </c>
      <c r="C928">
        <v>0</v>
      </c>
      <c r="D928">
        <v>0</v>
      </c>
      <c r="E928">
        <v>1</v>
      </c>
      <c r="F928">
        <v>0</v>
      </c>
    </row>
    <row r="929" spans="1:6">
      <c r="A929">
        <v>102501499</v>
      </c>
      <c r="B929">
        <v>35175618</v>
      </c>
      <c r="C929">
        <v>1</v>
      </c>
      <c r="D929">
        <v>0</v>
      </c>
      <c r="E929">
        <v>0</v>
      </c>
      <c r="F929">
        <v>0</v>
      </c>
    </row>
    <row r="930" spans="1:6">
      <c r="A930">
        <v>102531416</v>
      </c>
      <c r="B930">
        <v>57165293</v>
      </c>
      <c r="C930">
        <v>0</v>
      </c>
      <c r="D930">
        <v>1</v>
      </c>
      <c r="E930">
        <v>0</v>
      </c>
      <c r="F930">
        <v>0</v>
      </c>
    </row>
    <row r="931" spans="1:6">
      <c r="A931">
        <v>102990511</v>
      </c>
      <c r="B931">
        <v>31459218</v>
      </c>
      <c r="C931">
        <v>0</v>
      </c>
      <c r="D931">
        <v>0</v>
      </c>
      <c r="E931">
        <v>0</v>
      </c>
      <c r="F931">
        <v>0</v>
      </c>
    </row>
    <row r="932" spans="1:6">
      <c r="A932">
        <v>103029901</v>
      </c>
      <c r="B932">
        <v>103144502</v>
      </c>
      <c r="C932">
        <v>0</v>
      </c>
      <c r="D932">
        <v>0</v>
      </c>
      <c r="E932">
        <v>0</v>
      </c>
      <c r="F932">
        <v>0</v>
      </c>
    </row>
    <row r="933" spans="1:6">
      <c r="A933">
        <v>103124758</v>
      </c>
      <c r="B933">
        <v>24186884</v>
      </c>
      <c r="C933">
        <v>1</v>
      </c>
      <c r="D933">
        <v>0</v>
      </c>
      <c r="E933">
        <v>0</v>
      </c>
      <c r="F933">
        <v>0</v>
      </c>
    </row>
    <row r="934" spans="1:6">
      <c r="A934">
        <v>103248087</v>
      </c>
      <c r="B934">
        <v>1014639</v>
      </c>
      <c r="C934">
        <v>0</v>
      </c>
      <c r="D934">
        <v>0</v>
      </c>
      <c r="E934">
        <v>0</v>
      </c>
      <c r="F934">
        <v>0</v>
      </c>
    </row>
    <row r="935" spans="1:6">
      <c r="A935">
        <v>103687285</v>
      </c>
      <c r="B935">
        <v>76438973</v>
      </c>
      <c r="C935">
        <v>0</v>
      </c>
      <c r="D935">
        <v>0</v>
      </c>
      <c r="E935">
        <v>0</v>
      </c>
      <c r="F935">
        <v>0</v>
      </c>
    </row>
    <row r="936" spans="1:6">
      <c r="A936">
        <v>103714796</v>
      </c>
      <c r="B936">
        <v>20007852</v>
      </c>
      <c r="C936">
        <v>0</v>
      </c>
      <c r="D936">
        <v>0</v>
      </c>
      <c r="E936">
        <v>0</v>
      </c>
      <c r="F936">
        <v>0</v>
      </c>
    </row>
    <row r="937" spans="1:6">
      <c r="A937">
        <v>103755310</v>
      </c>
      <c r="B937">
        <v>41427631</v>
      </c>
      <c r="C937">
        <v>0</v>
      </c>
      <c r="D937">
        <v>0</v>
      </c>
      <c r="E937">
        <v>0</v>
      </c>
      <c r="F937">
        <v>0</v>
      </c>
    </row>
    <row r="938" spans="1:6">
      <c r="A938">
        <v>103813103</v>
      </c>
      <c r="B938">
        <v>70000000</v>
      </c>
      <c r="C938">
        <v>0</v>
      </c>
      <c r="D938">
        <v>0</v>
      </c>
      <c r="E938">
        <v>1</v>
      </c>
      <c r="F938">
        <v>0</v>
      </c>
    </row>
    <row r="939" spans="1:6">
      <c r="A939">
        <v>103849232</v>
      </c>
      <c r="B939">
        <v>6641389</v>
      </c>
      <c r="C939">
        <v>0</v>
      </c>
      <c r="D939">
        <v>0</v>
      </c>
      <c r="E939">
        <v>1</v>
      </c>
      <c r="F939">
        <v>0</v>
      </c>
    </row>
    <row r="940" spans="1:6">
      <c r="A940">
        <v>104051689</v>
      </c>
      <c r="B940">
        <v>35450435</v>
      </c>
      <c r="C940">
        <v>0</v>
      </c>
      <c r="D940">
        <v>1</v>
      </c>
      <c r="E940">
        <v>0</v>
      </c>
      <c r="F940">
        <v>0</v>
      </c>
    </row>
    <row r="941" spans="1:6">
      <c r="A941">
        <v>104100903</v>
      </c>
      <c r="B941">
        <v>60000000</v>
      </c>
      <c r="C941">
        <v>0</v>
      </c>
      <c r="D941">
        <v>1</v>
      </c>
      <c r="E941">
        <v>0</v>
      </c>
      <c r="F941">
        <v>0</v>
      </c>
    </row>
    <row r="942" spans="1:6">
      <c r="A942">
        <v>104177195</v>
      </c>
      <c r="B942">
        <v>106823184</v>
      </c>
      <c r="C942">
        <v>1</v>
      </c>
      <c r="D942">
        <v>0</v>
      </c>
      <c r="E942">
        <v>0</v>
      </c>
      <c r="F942">
        <v>0</v>
      </c>
    </row>
    <row r="943" spans="1:6">
      <c r="A943">
        <v>104182018</v>
      </c>
      <c r="B943">
        <v>29910492</v>
      </c>
      <c r="C943">
        <v>0</v>
      </c>
      <c r="D943">
        <v>1</v>
      </c>
      <c r="E943">
        <v>0</v>
      </c>
      <c r="F943">
        <v>0</v>
      </c>
    </row>
    <row r="944" spans="1:6">
      <c r="A944">
        <v>104472930</v>
      </c>
      <c r="B944">
        <v>37388114</v>
      </c>
      <c r="C944">
        <v>0</v>
      </c>
      <c r="D944">
        <v>0</v>
      </c>
      <c r="E944">
        <v>0</v>
      </c>
      <c r="F944">
        <v>0</v>
      </c>
    </row>
    <row r="945" spans="1:6">
      <c r="A945">
        <v>104475669</v>
      </c>
      <c r="B945">
        <v>24156185</v>
      </c>
      <c r="C945">
        <v>0</v>
      </c>
      <c r="D945">
        <v>0</v>
      </c>
      <c r="E945">
        <v>1</v>
      </c>
      <c r="F945">
        <v>0</v>
      </c>
    </row>
    <row r="946" spans="1:6">
      <c r="A946">
        <v>104764631</v>
      </c>
      <c r="B946">
        <v>50899822</v>
      </c>
      <c r="C946">
        <v>0</v>
      </c>
      <c r="D946">
        <v>0</v>
      </c>
      <c r="E946">
        <v>0</v>
      </c>
      <c r="F946">
        <v>0</v>
      </c>
    </row>
    <row r="947" spans="1:6">
      <c r="A947">
        <v>104960933</v>
      </c>
      <c r="B947">
        <v>29857619</v>
      </c>
      <c r="C947">
        <v>0</v>
      </c>
      <c r="D947">
        <v>0</v>
      </c>
      <c r="E947">
        <v>0</v>
      </c>
      <c r="F947">
        <v>0</v>
      </c>
    </row>
    <row r="948" spans="1:6">
      <c r="A948">
        <v>104974897</v>
      </c>
      <c r="B948">
        <v>17895497</v>
      </c>
      <c r="C948">
        <v>0</v>
      </c>
      <c r="D948">
        <v>0</v>
      </c>
      <c r="E948">
        <v>0</v>
      </c>
      <c r="F948">
        <v>0</v>
      </c>
    </row>
    <row r="949" spans="1:6">
      <c r="A949">
        <v>106008618</v>
      </c>
      <c r="B949">
        <v>15383082</v>
      </c>
      <c r="C949">
        <v>0</v>
      </c>
      <c r="D949">
        <v>0</v>
      </c>
      <c r="E949">
        <v>0</v>
      </c>
      <c r="F949">
        <v>0</v>
      </c>
    </row>
    <row r="950" spans="1:6">
      <c r="A950">
        <v>106399210</v>
      </c>
      <c r="B950">
        <v>77710753</v>
      </c>
      <c r="C950">
        <v>0</v>
      </c>
      <c r="D950">
        <v>1</v>
      </c>
      <c r="E950">
        <v>0</v>
      </c>
      <c r="F950">
        <v>0</v>
      </c>
    </row>
    <row r="951" spans="1:6">
      <c r="A951">
        <v>106685260</v>
      </c>
      <c r="B951">
        <v>1602348</v>
      </c>
      <c r="C951">
        <v>0</v>
      </c>
      <c r="D951">
        <v>0</v>
      </c>
      <c r="E951">
        <v>0</v>
      </c>
      <c r="F951">
        <v>0</v>
      </c>
    </row>
    <row r="952" spans="1:6">
      <c r="A952">
        <v>107125483</v>
      </c>
      <c r="B952">
        <v>42343532</v>
      </c>
      <c r="C952">
        <v>0</v>
      </c>
      <c r="D952">
        <v>0</v>
      </c>
      <c r="E952">
        <v>0</v>
      </c>
      <c r="F952">
        <v>1</v>
      </c>
    </row>
    <row r="953" spans="1:6">
      <c r="A953">
        <v>107442412</v>
      </c>
      <c r="B953">
        <v>10361434</v>
      </c>
      <c r="C953">
        <v>0</v>
      </c>
      <c r="D953">
        <v>0</v>
      </c>
      <c r="E953">
        <v>0</v>
      </c>
      <c r="F953">
        <v>0</v>
      </c>
    </row>
    <row r="954" spans="1:6">
      <c r="A954">
        <v>107527136</v>
      </c>
      <c r="B954">
        <v>67412609</v>
      </c>
      <c r="C954">
        <v>0</v>
      </c>
      <c r="D954">
        <v>1</v>
      </c>
      <c r="E954">
        <v>0</v>
      </c>
      <c r="F954">
        <v>0</v>
      </c>
    </row>
    <row r="955" spans="1:6">
      <c r="A955">
        <v>107621685</v>
      </c>
      <c r="B955">
        <v>108573160</v>
      </c>
      <c r="C955">
        <v>0</v>
      </c>
      <c r="D955">
        <v>1</v>
      </c>
      <c r="E955">
        <v>0</v>
      </c>
      <c r="F955">
        <v>0</v>
      </c>
    </row>
    <row r="956" spans="1:6">
      <c r="A956">
        <v>107968055</v>
      </c>
      <c r="B956">
        <v>39324022</v>
      </c>
      <c r="C956">
        <v>0</v>
      </c>
      <c r="D956">
        <v>1</v>
      </c>
      <c r="E956">
        <v>0</v>
      </c>
      <c r="F956">
        <v>0</v>
      </c>
    </row>
    <row r="957" spans="1:6">
      <c r="A957">
        <v>108447385</v>
      </c>
      <c r="B957">
        <v>17414858</v>
      </c>
      <c r="C957">
        <v>0</v>
      </c>
      <c r="D957">
        <v>0</v>
      </c>
      <c r="E957">
        <v>0</v>
      </c>
      <c r="F957">
        <v>0</v>
      </c>
    </row>
    <row r="958" spans="1:6">
      <c r="A958">
        <v>109310929</v>
      </c>
      <c r="B958">
        <v>46357360</v>
      </c>
      <c r="C958">
        <v>0</v>
      </c>
      <c r="D958">
        <v>0</v>
      </c>
      <c r="E958">
        <v>0</v>
      </c>
      <c r="F958">
        <v>0</v>
      </c>
    </row>
    <row r="959" spans="1:6">
      <c r="A959">
        <v>109586673</v>
      </c>
      <c r="B959">
        <v>39475379</v>
      </c>
      <c r="C959">
        <v>0</v>
      </c>
      <c r="D959">
        <v>1</v>
      </c>
      <c r="E959">
        <v>0</v>
      </c>
      <c r="F959">
        <v>0</v>
      </c>
    </row>
    <row r="960" spans="1:6">
      <c r="A960">
        <v>109728398</v>
      </c>
      <c r="B960">
        <v>32046955</v>
      </c>
      <c r="C960">
        <v>0</v>
      </c>
      <c r="D960">
        <v>0</v>
      </c>
      <c r="E960">
        <v>1</v>
      </c>
      <c r="F960">
        <v>0</v>
      </c>
    </row>
    <row r="961" spans="1:6">
      <c r="A961">
        <v>109742304</v>
      </c>
      <c r="B961">
        <v>60878314</v>
      </c>
      <c r="C961">
        <v>0</v>
      </c>
      <c r="D961">
        <v>1</v>
      </c>
      <c r="E961">
        <v>0</v>
      </c>
      <c r="F961">
        <v>0</v>
      </c>
    </row>
    <row r="962" spans="1:6">
      <c r="A962">
        <v>109871622</v>
      </c>
      <c r="B962">
        <v>11930331</v>
      </c>
      <c r="C962">
        <v>0</v>
      </c>
      <c r="D962">
        <v>1</v>
      </c>
      <c r="E962">
        <v>0</v>
      </c>
      <c r="F962">
        <v>0</v>
      </c>
    </row>
    <row r="963" spans="1:6">
      <c r="A963">
        <v>109902346</v>
      </c>
      <c r="B963">
        <v>28138664</v>
      </c>
      <c r="C963">
        <v>0</v>
      </c>
      <c r="D963">
        <v>0</v>
      </c>
      <c r="E963">
        <v>1</v>
      </c>
      <c r="F963">
        <v>0</v>
      </c>
    </row>
    <row r="964" spans="1:6">
      <c r="A964">
        <v>110065560</v>
      </c>
      <c r="B964">
        <v>47721325</v>
      </c>
      <c r="C964">
        <v>0</v>
      </c>
      <c r="D964">
        <v>0</v>
      </c>
      <c r="E964">
        <v>0</v>
      </c>
      <c r="F964">
        <v>0</v>
      </c>
    </row>
    <row r="965" spans="1:6">
      <c r="A965">
        <v>110092382</v>
      </c>
      <c r="B965">
        <v>38855376</v>
      </c>
      <c r="C965">
        <v>0</v>
      </c>
      <c r="D965">
        <v>0</v>
      </c>
      <c r="E965">
        <v>0</v>
      </c>
      <c r="F965">
        <v>0</v>
      </c>
    </row>
    <row r="966" spans="1:6">
      <c r="A966">
        <v>110205951</v>
      </c>
      <c r="B966">
        <v>30829822</v>
      </c>
      <c r="C966">
        <v>0</v>
      </c>
      <c r="D966">
        <v>0</v>
      </c>
      <c r="E966">
        <v>1</v>
      </c>
      <c r="F966">
        <v>0</v>
      </c>
    </row>
    <row r="967" spans="1:6">
      <c r="A967">
        <v>110847172</v>
      </c>
      <c r="B967">
        <v>68598351</v>
      </c>
      <c r="C967">
        <v>0</v>
      </c>
      <c r="D967">
        <v>0</v>
      </c>
      <c r="E967">
        <v>1</v>
      </c>
      <c r="F967">
        <v>0</v>
      </c>
    </row>
    <row r="968" spans="1:6">
      <c r="A968">
        <v>110889898</v>
      </c>
      <c r="B968">
        <v>69734584</v>
      </c>
      <c r="C968">
        <v>0</v>
      </c>
      <c r="D968">
        <v>1</v>
      </c>
      <c r="E968">
        <v>0</v>
      </c>
      <c r="F968">
        <v>0</v>
      </c>
    </row>
    <row r="969" spans="1:6">
      <c r="A969">
        <v>111001503</v>
      </c>
      <c r="B969">
        <v>25623266</v>
      </c>
      <c r="C969">
        <v>0</v>
      </c>
      <c r="D969">
        <v>0</v>
      </c>
      <c r="E969">
        <v>0</v>
      </c>
      <c r="F969">
        <v>0</v>
      </c>
    </row>
    <row r="970" spans="1:6">
      <c r="A970">
        <v>111046165</v>
      </c>
      <c r="B970">
        <v>16990118</v>
      </c>
      <c r="C970">
        <v>1</v>
      </c>
      <c r="D970">
        <v>0</v>
      </c>
      <c r="E970">
        <v>0</v>
      </c>
      <c r="F970">
        <v>0</v>
      </c>
    </row>
    <row r="971" spans="1:6">
      <c r="A971">
        <v>111564348</v>
      </c>
      <c r="B971">
        <v>15200242</v>
      </c>
      <c r="C971">
        <v>0</v>
      </c>
      <c r="D971">
        <v>0</v>
      </c>
      <c r="E971">
        <v>1</v>
      </c>
      <c r="F971">
        <v>0</v>
      </c>
    </row>
    <row r="972" spans="1:6">
      <c r="A972">
        <v>111816793</v>
      </c>
      <c r="B972">
        <v>63304348</v>
      </c>
      <c r="C972">
        <v>0</v>
      </c>
      <c r="D972">
        <v>1</v>
      </c>
      <c r="E972">
        <v>0</v>
      </c>
      <c r="F972">
        <v>0</v>
      </c>
    </row>
    <row r="973" spans="1:6">
      <c r="A973">
        <v>112315914</v>
      </c>
      <c r="B973">
        <v>19662011</v>
      </c>
      <c r="C973">
        <v>1</v>
      </c>
      <c r="D973">
        <v>0</v>
      </c>
      <c r="E973">
        <v>0</v>
      </c>
      <c r="F973">
        <v>0</v>
      </c>
    </row>
    <row r="974" spans="1:6">
      <c r="A974">
        <v>112914167</v>
      </c>
      <c r="B974">
        <v>28000000</v>
      </c>
      <c r="C974">
        <v>0</v>
      </c>
      <c r="D974">
        <v>1</v>
      </c>
      <c r="E974">
        <v>0</v>
      </c>
      <c r="F974">
        <v>0</v>
      </c>
    </row>
    <row r="975" spans="1:6">
      <c r="A975">
        <v>113093815</v>
      </c>
      <c r="B975">
        <v>13529084</v>
      </c>
      <c r="C975">
        <v>1</v>
      </c>
      <c r="D975">
        <v>0</v>
      </c>
      <c r="E975">
        <v>0</v>
      </c>
      <c r="F975">
        <v>0</v>
      </c>
    </row>
    <row r="976" spans="1:6">
      <c r="A976">
        <v>113100998</v>
      </c>
      <c r="B976">
        <v>17316101</v>
      </c>
      <c r="C976">
        <v>0</v>
      </c>
      <c r="D976">
        <v>0</v>
      </c>
      <c r="E976">
        <v>0</v>
      </c>
      <c r="F976">
        <v>0</v>
      </c>
    </row>
    <row r="977" spans="1:6">
      <c r="A977">
        <v>113402302</v>
      </c>
      <c r="B977">
        <v>46000000</v>
      </c>
      <c r="C977">
        <v>0</v>
      </c>
      <c r="D977">
        <v>0</v>
      </c>
      <c r="E977">
        <v>0</v>
      </c>
      <c r="F977">
        <v>0</v>
      </c>
    </row>
    <row r="978" spans="1:6">
      <c r="A978">
        <v>113591309</v>
      </c>
      <c r="B978">
        <v>49327715</v>
      </c>
      <c r="C978">
        <v>0</v>
      </c>
      <c r="D978">
        <v>1</v>
      </c>
      <c r="E978">
        <v>0</v>
      </c>
      <c r="F978">
        <v>0</v>
      </c>
    </row>
    <row r="979" spans="1:6">
      <c r="A979">
        <v>113824188</v>
      </c>
      <c r="B979">
        <v>32467689</v>
      </c>
      <c r="C979">
        <v>0</v>
      </c>
      <c r="D979">
        <v>0</v>
      </c>
      <c r="E979">
        <v>0</v>
      </c>
      <c r="F979">
        <v>0</v>
      </c>
    </row>
    <row r="980" spans="1:6">
      <c r="A980">
        <v>114001241</v>
      </c>
      <c r="B980">
        <v>31018861</v>
      </c>
      <c r="C980">
        <v>0</v>
      </c>
      <c r="D980">
        <v>0</v>
      </c>
      <c r="E980">
        <v>0</v>
      </c>
      <c r="F980">
        <v>0</v>
      </c>
    </row>
    <row r="981" spans="1:6">
      <c r="A981">
        <v>114334580</v>
      </c>
      <c r="B981">
        <v>23541900</v>
      </c>
      <c r="C981">
        <v>0</v>
      </c>
      <c r="D981">
        <v>0</v>
      </c>
      <c r="E981">
        <v>1</v>
      </c>
      <c r="F981">
        <v>0</v>
      </c>
    </row>
    <row r="982" spans="1:6">
      <c r="A982">
        <v>114450037</v>
      </c>
      <c r="B982">
        <v>32918261</v>
      </c>
      <c r="C982">
        <v>0</v>
      </c>
      <c r="D982">
        <v>0</v>
      </c>
      <c r="E982">
        <v>0</v>
      </c>
      <c r="F982">
        <v>0</v>
      </c>
    </row>
    <row r="983" spans="1:6">
      <c r="A983">
        <v>114766488</v>
      </c>
      <c r="B983">
        <v>36985483</v>
      </c>
      <c r="C983">
        <v>1</v>
      </c>
      <c r="D983">
        <v>0</v>
      </c>
      <c r="E983">
        <v>0</v>
      </c>
      <c r="F983">
        <v>0</v>
      </c>
    </row>
    <row r="984" spans="1:6">
      <c r="A984">
        <v>115142275</v>
      </c>
      <c r="B984">
        <v>51784539</v>
      </c>
      <c r="C984">
        <v>0</v>
      </c>
      <c r="D984">
        <v>1</v>
      </c>
      <c r="E984">
        <v>0</v>
      </c>
      <c r="F984">
        <v>0</v>
      </c>
    </row>
    <row r="985" spans="1:6">
      <c r="A985">
        <v>115313044</v>
      </c>
      <c r="B985">
        <v>43290252</v>
      </c>
      <c r="C985">
        <v>0</v>
      </c>
      <c r="D985">
        <v>0</v>
      </c>
      <c r="E985">
        <v>1</v>
      </c>
      <c r="F985">
        <v>0</v>
      </c>
    </row>
    <row r="986" spans="1:6">
      <c r="A986">
        <v>115559561</v>
      </c>
      <c r="B986">
        <v>57789817</v>
      </c>
      <c r="C986">
        <v>0</v>
      </c>
      <c r="D986">
        <v>0</v>
      </c>
      <c r="E986">
        <v>0</v>
      </c>
      <c r="F986">
        <v>0</v>
      </c>
    </row>
    <row r="987" spans="1:6">
      <c r="A987">
        <v>115645570</v>
      </c>
      <c r="B987">
        <v>4091827</v>
      </c>
      <c r="C987">
        <v>0</v>
      </c>
      <c r="D987">
        <v>1</v>
      </c>
      <c r="E987">
        <v>0</v>
      </c>
      <c r="F987">
        <v>0</v>
      </c>
    </row>
    <row r="988" spans="1:6">
      <c r="A988">
        <v>115661627</v>
      </c>
      <c r="B988">
        <v>85898385</v>
      </c>
      <c r="C988">
        <v>1</v>
      </c>
      <c r="D988">
        <v>0</v>
      </c>
      <c r="E988">
        <v>0</v>
      </c>
      <c r="F988">
        <v>0</v>
      </c>
    </row>
    <row r="989" spans="1:6">
      <c r="A989">
        <v>115711368</v>
      </c>
      <c r="B989">
        <v>32469801</v>
      </c>
      <c r="C989">
        <v>0</v>
      </c>
      <c r="D989">
        <v>0</v>
      </c>
      <c r="E989">
        <v>0</v>
      </c>
      <c r="F989">
        <v>0</v>
      </c>
    </row>
    <row r="990" spans="1:6">
      <c r="A990">
        <v>116216452</v>
      </c>
      <c r="B990">
        <v>9246371</v>
      </c>
      <c r="C990">
        <v>0</v>
      </c>
      <c r="D990">
        <v>0</v>
      </c>
      <c r="E990">
        <v>0</v>
      </c>
      <c r="F990">
        <v>0</v>
      </c>
    </row>
    <row r="991" spans="1:6">
      <c r="A991">
        <v>116230018</v>
      </c>
      <c r="B991">
        <v>47351793</v>
      </c>
      <c r="C991">
        <v>0</v>
      </c>
      <c r="D991">
        <v>0</v>
      </c>
      <c r="E991">
        <v>1</v>
      </c>
      <c r="F991">
        <v>0</v>
      </c>
    </row>
    <row r="992" spans="1:6">
      <c r="A992">
        <v>116494634</v>
      </c>
      <c r="B992">
        <v>40345992</v>
      </c>
      <c r="C992">
        <v>0</v>
      </c>
      <c r="D992">
        <v>0</v>
      </c>
      <c r="E992">
        <v>0</v>
      </c>
      <c r="F992">
        <v>0</v>
      </c>
    </row>
    <row r="993" spans="1:6">
      <c r="A993">
        <v>116515728</v>
      </c>
      <c r="B993">
        <v>42873969</v>
      </c>
      <c r="C993">
        <v>0</v>
      </c>
      <c r="D993">
        <v>0</v>
      </c>
      <c r="E993">
        <v>0</v>
      </c>
      <c r="F993">
        <v>0</v>
      </c>
    </row>
    <row r="994" spans="1:6">
      <c r="A994">
        <v>116643610</v>
      </c>
      <c r="B994">
        <v>30000000</v>
      </c>
      <c r="C994">
        <v>0</v>
      </c>
      <c r="D994">
        <v>0</v>
      </c>
      <c r="E994">
        <v>1</v>
      </c>
      <c r="F994">
        <v>0</v>
      </c>
    </row>
    <row r="995" spans="1:6">
      <c r="A995">
        <v>116804318</v>
      </c>
      <c r="B995">
        <v>68488103</v>
      </c>
      <c r="C995">
        <v>0</v>
      </c>
      <c r="D995">
        <v>0</v>
      </c>
      <c r="E995">
        <v>0</v>
      </c>
      <c r="F995">
        <v>1</v>
      </c>
    </row>
    <row r="996" spans="1:6">
      <c r="A996">
        <v>117019460</v>
      </c>
      <c r="B996">
        <v>17248856</v>
      </c>
      <c r="C996">
        <v>0</v>
      </c>
      <c r="D996">
        <v>0</v>
      </c>
      <c r="E996">
        <v>0</v>
      </c>
      <c r="F996">
        <v>0</v>
      </c>
    </row>
    <row r="997" spans="1:6">
      <c r="A997">
        <v>117404137</v>
      </c>
      <c r="B997">
        <v>35728308</v>
      </c>
      <c r="C997">
        <v>0</v>
      </c>
      <c r="D997">
        <v>0</v>
      </c>
      <c r="E997">
        <v>0</v>
      </c>
      <c r="F997">
        <v>0</v>
      </c>
    </row>
    <row r="998" spans="1:6">
      <c r="A998">
        <v>118340524</v>
      </c>
      <c r="B998">
        <v>65143896</v>
      </c>
      <c r="C998">
        <v>0</v>
      </c>
      <c r="D998">
        <v>1</v>
      </c>
      <c r="E998">
        <v>0</v>
      </c>
      <c r="F998">
        <v>0</v>
      </c>
    </row>
    <row r="999" spans="1:6">
      <c r="A999">
        <v>118444284</v>
      </c>
      <c r="B999">
        <v>16031507</v>
      </c>
      <c r="C999">
        <v>0</v>
      </c>
      <c r="D999">
        <v>0</v>
      </c>
      <c r="E999">
        <v>1</v>
      </c>
      <c r="F999">
        <v>0</v>
      </c>
    </row>
    <row r="1000" spans="1:6">
      <c r="A1000">
        <v>118660249</v>
      </c>
      <c r="B1000">
        <v>123319288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118825964</v>
      </c>
      <c r="B1001">
        <v>63028704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118897452</v>
      </c>
      <c r="B1002">
        <v>129517922</v>
      </c>
      <c r="C1002">
        <v>0</v>
      </c>
      <c r="D1002">
        <v>1</v>
      </c>
      <c r="E1002">
        <v>0</v>
      </c>
      <c r="F1002">
        <v>0</v>
      </c>
    </row>
    <row r="1003" spans="1:6">
      <c r="A1003">
        <v>118928779</v>
      </c>
      <c r="B1003">
        <v>36995786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118960872</v>
      </c>
      <c r="B1004">
        <v>26705796</v>
      </c>
      <c r="C1004">
        <v>1</v>
      </c>
      <c r="D1004">
        <v>0</v>
      </c>
      <c r="E1004">
        <v>0</v>
      </c>
      <c r="F1004">
        <v>0</v>
      </c>
    </row>
    <row r="1005" spans="1:6">
      <c r="A1005">
        <v>119379800</v>
      </c>
      <c r="B1005">
        <v>13066697</v>
      </c>
      <c r="C1005">
        <v>0</v>
      </c>
      <c r="D1005">
        <v>1</v>
      </c>
      <c r="E1005">
        <v>0</v>
      </c>
      <c r="F1005">
        <v>0</v>
      </c>
    </row>
    <row r="1006" spans="1:6">
      <c r="A1006">
        <v>119717677</v>
      </c>
      <c r="B1006">
        <v>14499671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120123026</v>
      </c>
      <c r="B1007">
        <v>69195921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120601727</v>
      </c>
      <c r="B1008">
        <v>126608696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120627912</v>
      </c>
      <c r="B1009">
        <v>90900032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120952557</v>
      </c>
      <c r="B1010">
        <v>71581988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121175229</v>
      </c>
      <c r="B1011">
        <v>27853913</v>
      </c>
      <c r="C1011">
        <v>0</v>
      </c>
      <c r="D1011">
        <v>0</v>
      </c>
      <c r="E1011">
        <v>0</v>
      </c>
      <c r="F1011">
        <v>1</v>
      </c>
    </row>
    <row r="1012" spans="1:6">
      <c r="A1012">
        <v>121927729</v>
      </c>
      <c r="B1012">
        <v>25365964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122315840</v>
      </c>
      <c r="B1013">
        <v>35173330</v>
      </c>
      <c r="C1013">
        <v>0</v>
      </c>
      <c r="D1013">
        <v>1</v>
      </c>
      <c r="E1013">
        <v>0</v>
      </c>
      <c r="F1013">
        <v>0</v>
      </c>
    </row>
    <row r="1014" spans="1:6">
      <c r="A1014">
        <v>122375366</v>
      </c>
      <c r="B1014">
        <v>13529084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123102194</v>
      </c>
      <c r="B1015">
        <v>73991573</v>
      </c>
      <c r="C1015">
        <v>0</v>
      </c>
      <c r="D1015">
        <v>1</v>
      </c>
      <c r="E1015">
        <v>0</v>
      </c>
      <c r="F1015">
        <v>0</v>
      </c>
    </row>
    <row r="1016" spans="1:6">
      <c r="A1016">
        <v>123164396</v>
      </c>
      <c r="B1016">
        <v>33822710</v>
      </c>
      <c r="C1016">
        <v>1</v>
      </c>
      <c r="D1016">
        <v>0</v>
      </c>
      <c r="E1016">
        <v>0</v>
      </c>
      <c r="F1016">
        <v>0</v>
      </c>
    </row>
    <row r="1017" spans="1:6">
      <c r="A1017">
        <v>123166807</v>
      </c>
      <c r="B1017">
        <v>59524097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123169061</v>
      </c>
      <c r="B1018">
        <v>51784539</v>
      </c>
      <c r="C1018">
        <v>0</v>
      </c>
      <c r="D1018">
        <v>0</v>
      </c>
      <c r="E1018">
        <v>1</v>
      </c>
      <c r="F1018">
        <v>0</v>
      </c>
    </row>
    <row r="1019" spans="1:6">
      <c r="A1019">
        <v>123355241</v>
      </c>
      <c r="B1019">
        <v>4208591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124098247</v>
      </c>
      <c r="B1020">
        <v>53686491</v>
      </c>
      <c r="C1020">
        <v>0</v>
      </c>
      <c r="D1020">
        <v>1</v>
      </c>
      <c r="E1020">
        <v>0</v>
      </c>
      <c r="F1020">
        <v>0</v>
      </c>
    </row>
    <row r="1021" spans="1:6">
      <c r="A1021">
        <v>124470916</v>
      </c>
      <c r="B1021">
        <v>53727589</v>
      </c>
      <c r="C1021">
        <v>0</v>
      </c>
      <c r="D1021">
        <v>0</v>
      </c>
      <c r="E1021">
        <v>1</v>
      </c>
      <c r="F1021">
        <v>0</v>
      </c>
    </row>
    <row r="1022" spans="1:6">
      <c r="A1022">
        <v>124558238</v>
      </c>
      <c r="B1022">
        <v>24663858</v>
      </c>
      <c r="C1022">
        <v>1</v>
      </c>
      <c r="D1022">
        <v>0</v>
      </c>
      <c r="E1022">
        <v>0</v>
      </c>
      <c r="F1022">
        <v>0</v>
      </c>
    </row>
    <row r="1023" spans="1:6">
      <c r="A1023">
        <v>124648152</v>
      </c>
      <c r="B1023">
        <v>36843687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124705810</v>
      </c>
      <c r="B1024">
        <v>46231854</v>
      </c>
      <c r="C1024">
        <v>0</v>
      </c>
      <c r="D1024">
        <v>1</v>
      </c>
      <c r="E1024">
        <v>0</v>
      </c>
      <c r="F1024">
        <v>0</v>
      </c>
    </row>
    <row r="1025" spans="1:6">
      <c r="A1025">
        <v>124765870</v>
      </c>
      <c r="B1025">
        <v>9006109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124857587</v>
      </c>
      <c r="B1026">
        <v>55805121</v>
      </c>
      <c r="C1026">
        <v>0</v>
      </c>
      <c r="D1026">
        <v>1</v>
      </c>
      <c r="E1026">
        <v>0</v>
      </c>
      <c r="F1026">
        <v>0</v>
      </c>
    </row>
    <row r="1027" spans="1:6">
      <c r="A1027">
        <v>125022454</v>
      </c>
      <c r="B1027">
        <v>32571948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125520924</v>
      </c>
      <c r="B1028">
        <v>661322</v>
      </c>
      <c r="C1028">
        <v>0</v>
      </c>
      <c r="D1028">
        <v>1</v>
      </c>
      <c r="E1028">
        <v>0</v>
      </c>
      <c r="F1028">
        <v>0</v>
      </c>
    </row>
    <row r="1029" spans="1:6">
      <c r="A1029">
        <v>125520924</v>
      </c>
      <c r="B1029">
        <v>661322</v>
      </c>
      <c r="C1029">
        <v>0</v>
      </c>
      <c r="D1029">
        <v>1</v>
      </c>
      <c r="E1029">
        <v>0</v>
      </c>
      <c r="F1029">
        <v>0</v>
      </c>
    </row>
    <row r="1030" spans="1:6">
      <c r="A1030">
        <v>125671845</v>
      </c>
      <c r="B1030">
        <v>32379480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126127005</v>
      </c>
      <c r="B1031">
        <v>36995786</v>
      </c>
      <c r="C1031">
        <v>0</v>
      </c>
      <c r="D1031">
        <v>0</v>
      </c>
      <c r="E1031">
        <v>0</v>
      </c>
      <c r="F1031">
        <v>1</v>
      </c>
    </row>
    <row r="1032" spans="1:6">
      <c r="A1032">
        <v>126294264</v>
      </c>
      <c r="B1032">
        <v>32000000</v>
      </c>
      <c r="C1032">
        <v>0</v>
      </c>
      <c r="D1032">
        <v>1</v>
      </c>
      <c r="E1032">
        <v>0</v>
      </c>
      <c r="F1032">
        <v>0</v>
      </c>
    </row>
    <row r="1033" spans="1:6">
      <c r="A1033">
        <v>126593993</v>
      </c>
      <c r="B1033">
        <v>62930791</v>
      </c>
      <c r="C1033">
        <v>0</v>
      </c>
      <c r="D1033">
        <v>1</v>
      </c>
      <c r="E1033">
        <v>0</v>
      </c>
      <c r="F1033">
        <v>0</v>
      </c>
    </row>
    <row r="1034" spans="1:6">
      <c r="A1034">
        <v>126716628</v>
      </c>
      <c r="B1034">
        <v>14246971</v>
      </c>
      <c r="C1034">
        <v>0</v>
      </c>
      <c r="D1034">
        <v>1</v>
      </c>
      <c r="E1034">
        <v>0</v>
      </c>
      <c r="F1034">
        <v>0</v>
      </c>
    </row>
    <row r="1035" spans="1:6">
      <c r="A1035">
        <v>127137678</v>
      </c>
      <c r="B1035">
        <v>1479831</v>
      </c>
      <c r="C1035">
        <v>0</v>
      </c>
      <c r="D1035">
        <v>0</v>
      </c>
      <c r="E1035">
        <v>1</v>
      </c>
      <c r="F1035">
        <v>0</v>
      </c>
    </row>
    <row r="1036" spans="1:6">
      <c r="A1036">
        <v>127356911</v>
      </c>
      <c r="B1036">
        <v>76438973</v>
      </c>
      <c r="C1036">
        <v>0</v>
      </c>
      <c r="D1036">
        <v>1</v>
      </c>
      <c r="E1036">
        <v>0</v>
      </c>
      <c r="F1036">
        <v>0</v>
      </c>
    </row>
    <row r="1037" spans="1:6">
      <c r="A1037">
        <v>127577349</v>
      </c>
      <c r="B1037">
        <v>34529401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127636188</v>
      </c>
      <c r="B1038">
        <v>58049525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127863295</v>
      </c>
      <c r="B1039">
        <v>103493134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128935373</v>
      </c>
      <c r="B1040">
        <v>12175663</v>
      </c>
      <c r="C1040">
        <v>0</v>
      </c>
      <c r="D1040">
        <v>1</v>
      </c>
      <c r="E1040">
        <v>0</v>
      </c>
      <c r="F1040">
        <v>0</v>
      </c>
    </row>
    <row r="1041" spans="1:6">
      <c r="A1041">
        <v>129402834</v>
      </c>
      <c r="B1041">
        <v>105267677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129491710</v>
      </c>
      <c r="B1042">
        <v>104986915</v>
      </c>
      <c r="C1042">
        <v>0</v>
      </c>
      <c r="D1042">
        <v>0</v>
      </c>
      <c r="E1042">
        <v>1</v>
      </c>
      <c r="F1042">
        <v>0</v>
      </c>
    </row>
    <row r="1043" spans="1:6">
      <c r="A1043">
        <v>129927709</v>
      </c>
      <c r="B1043">
        <v>86858528</v>
      </c>
      <c r="C1043">
        <v>0</v>
      </c>
      <c r="D1043">
        <v>1</v>
      </c>
      <c r="E1043">
        <v>0</v>
      </c>
      <c r="F1043">
        <v>0</v>
      </c>
    </row>
    <row r="1044" spans="1:6">
      <c r="A1044">
        <v>130250195</v>
      </c>
      <c r="B1044">
        <v>22071113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130371575</v>
      </c>
      <c r="B1045">
        <v>28894909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130843627</v>
      </c>
      <c r="B1046">
        <v>15219578</v>
      </c>
      <c r="C1046">
        <v>0</v>
      </c>
      <c r="D1046">
        <v>1</v>
      </c>
      <c r="E1046">
        <v>0</v>
      </c>
      <c r="F1046">
        <v>0</v>
      </c>
    </row>
    <row r="1047" spans="1:6">
      <c r="A1047">
        <v>131046803</v>
      </c>
      <c r="B1047">
        <v>20878080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131947137</v>
      </c>
      <c r="B1048">
        <v>56387665</v>
      </c>
      <c r="C1048">
        <v>0</v>
      </c>
      <c r="D1048">
        <v>1</v>
      </c>
      <c r="E1048">
        <v>0</v>
      </c>
      <c r="F1048">
        <v>0</v>
      </c>
    </row>
    <row r="1049" spans="1:6">
      <c r="A1049">
        <v>132098426</v>
      </c>
      <c r="B1049">
        <v>22470870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132214001</v>
      </c>
      <c r="B1050">
        <v>147983145</v>
      </c>
      <c r="C1050">
        <v>0</v>
      </c>
      <c r="D1050">
        <v>0</v>
      </c>
      <c r="E1050">
        <v>1</v>
      </c>
      <c r="F1050">
        <v>0</v>
      </c>
    </row>
    <row r="1051" spans="1:6">
      <c r="A1051">
        <v>132261912</v>
      </c>
      <c r="B1051">
        <v>94299882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132354553</v>
      </c>
      <c r="B1052">
        <v>51991677</v>
      </c>
      <c r="C1052">
        <v>0</v>
      </c>
      <c r="D1052">
        <v>0</v>
      </c>
      <c r="E1052">
        <v>0</v>
      </c>
      <c r="F1052">
        <v>1</v>
      </c>
    </row>
    <row r="1053" spans="1:6">
      <c r="A1053">
        <v>132403823</v>
      </c>
      <c r="B1053">
        <v>53949684</v>
      </c>
      <c r="C1053">
        <v>0</v>
      </c>
      <c r="D1053">
        <v>0</v>
      </c>
      <c r="E1053">
        <v>1</v>
      </c>
      <c r="F1053">
        <v>0</v>
      </c>
    </row>
    <row r="1054" spans="1:6">
      <c r="A1054">
        <v>132493015</v>
      </c>
      <c r="B1054">
        <v>61000000</v>
      </c>
      <c r="C1054">
        <v>0</v>
      </c>
      <c r="D1054">
        <v>1</v>
      </c>
      <c r="E1054">
        <v>0</v>
      </c>
      <c r="F1054">
        <v>0</v>
      </c>
    </row>
    <row r="1055" spans="1:6">
      <c r="A1055">
        <v>132720223</v>
      </c>
      <c r="B1055">
        <v>46231854</v>
      </c>
      <c r="C1055">
        <v>0</v>
      </c>
      <c r="D1055">
        <v>0</v>
      </c>
      <c r="E1055">
        <v>0</v>
      </c>
      <c r="F1055">
        <v>1</v>
      </c>
    </row>
    <row r="1056" spans="1:6">
      <c r="A1056">
        <v>132834295</v>
      </c>
      <c r="B1056">
        <v>16571053</v>
      </c>
      <c r="C1056">
        <v>0</v>
      </c>
      <c r="D1056">
        <v>1</v>
      </c>
      <c r="E1056">
        <v>0</v>
      </c>
      <c r="F1056">
        <v>0</v>
      </c>
    </row>
    <row r="1057" spans="1:6">
      <c r="A1057">
        <v>133156691</v>
      </c>
      <c r="B1057">
        <v>88669209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134277795</v>
      </c>
      <c r="B1058">
        <v>84265761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134423285</v>
      </c>
      <c r="B1059">
        <v>45331273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134569251</v>
      </c>
      <c r="B1060">
        <v>42771009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134810098</v>
      </c>
      <c r="B1061">
        <v>55938481</v>
      </c>
      <c r="C1061">
        <v>0</v>
      </c>
      <c r="D1061">
        <v>1</v>
      </c>
      <c r="E1061">
        <v>0</v>
      </c>
      <c r="F1061">
        <v>0</v>
      </c>
    </row>
    <row r="1062" spans="1:6">
      <c r="A1062">
        <v>135164207</v>
      </c>
      <c r="B1062">
        <v>53200848</v>
      </c>
      <c r="C1062">
        <v>0</v>
      </c>
      <c r="D1062">
        <v>1</v>
      </c>
      <c r="E1062">
        <v>0</v>
      </c>
      <c r="F1062">
        <v>0</v>
      </c>
    </row>
    <row r="1063" spans="1:6">
      <c r="A1063">
        <v>135255080</v>
      </c>
      <c r="B1063">
        <v>77710753</v>
      </c>
      <c r="C1063">
        <v>1</v>
      </c>
      <c r="D1063">
        <v>0</v>
      </c>
      <c r="E1063">
        <v>0</v>
      </c>
      <c r="F1063">
        <v>0</v>
      </c>
    </row>
    <row r="1064" spans="1:6">
      <c r="A1064">
        <v>135496025</v>
      </c>
      <c r="B1064">
        <v>20964279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135915826</v>
      </c>
      <c r="B1065">
        <v>42729274</v>
      </c>
      <c r="C1065">
        <v>1</v>
      </c>
      <c r="D1065">
        <v>0</v>
      </c>
      <c r="E1065">
        <v>0</v>
      </c>
      <c r="F1065">
        <v>0</v>
      </c>
    </row>
    <row r="1066" spans="1:6">
      <c r="A1066">
        <v>136842415</v>
      </c>
      <c r="B1066">
        <v>65143896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136925192</v>
      </c>
      <c r="B1067">
        <v>35790994</v>
      </c>
      <c r="C1067">
        <v>0</v>
      </c>
      <c r="D1067">
        <v>0</v>
      </c>
      <c r="E1067">
        <v>0</v>
      </c>
      <c r="F1067">
        <v>1</v>
      </c>
    </row>
    <row r="1068" spans="1:6">
      <c r="A1068">
        <v>137060380</v>
      </c>
      <c r="B1068">
        <v>38855376</v>
      </c>
      <c r="C1068">
        <v>0</v>
      </c>
      <c r="D1068">
        <v>1</v>
      </c>
      <c r="E1068">
        <v>0</v>
      </c>
      <c r="F1068">
        <v>0</v>
      </c>
    </row>
    <row r="1069" spans="1:6">
      <c r="A1069">
        <v>137162560</v>
      </c>
      <c r="B1069">
        <v>84000000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137438109</v>
      </c>
      <c r="B1070">
        <v>24663858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137490616</v>
      </c>
      <c r="B1071">
        <v>65792298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137503693</v>
      </c>
      <c r="B1072">
        <v>43429264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137512958</v>
      </c>
      <c r="B1073">
        <v>59213068</v>
      </c>
      <c r="C1073">
        <v>0</v>
      </c>
      <c r="D1073">
        <v>1</v>
      </c>
      <c r="E1073">
        <v>0</v>
      </c>
      <c r="F1073">
        <v>0</v>
      </c>
    </row>
    <row r="1074" spans="1:6">
      <c r="A1074">
        <v>137956416</v>
      </c>
      <c r="B1074">
        <v>103614337</v>
      </c>
      <c r="C1074">
        <v>1</v>
      </c>
      <c r="D1074">
        <v>0</v>
      </c>
      <c r="E1074">
        <v>0</v>
      </c>
      <c r="F1074">
        <v>0</v>
      </c>
    </row>
    <row r="1075" spans="1:6">
      <c r="A1075">
        <v>138082199</v>
      </c>
      <c r="B1075">
        <v>11750550</v>
      </c>
      <c r="C1075">
        <v>0</v>
      </c>
      <c r="D1075">
        <v>0</v>
      </c>
      <c r="E1075">
        <v>1</v>
      </c>
      <c r="F1075">
        <v>0</v>
      </c>
    </row>
    <row r="1076" spans="1:6">
      <c r="A1076">
        <v>138373157</v>
      </c>
      <c r="B1076">
        <v>36843687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139036162</v>
      </c>
      <c r="B1077">
        <v>70346660</v>
      </c>
      <c r="C1077">
        <v>0</v>
      </c>
      <c r="D1077">
        <v>1</v>
      </c>
      <c r="E1077">
        <v>0</v>
      </c>
      <c r="F1077">
        <v>0</v>
      </c>
    </row>
    <row r="1078" spans="1:6">
      <c r="A1078">
        <v>139537943</v>
      </c>
      <c r="B1078">
        <v>10356908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139692526</v>
      </c>
      <c r="B1079">
        <v>59524097</v>
      </c>
      <c r="C1079">
        <v>0</v>
      </c>
      <c r="D1079">
        <v>1</v>
      </c>
      <c r="E1079">
        <v>0</v>
      </c>
      <c r="F1079">
        <v>0</v>
      </c>
    </row>
    <row r="1080" spans="1:6">
      <c r="A1080">
        <v>139734889</v>
      </c>
      <c r="B1080">
        <v>40587251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139736750</v>
      </c>
      <c r="B1081">
        <v>53268525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140245796</v>
      </c>
      <c r="B1082">
        <v>91234849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140313263</v>
      </c>
      <c r="B1083">
        <v>17931552</v>
      </c>
      <c r="C1083">
        <v>0</v>
      </c>
      <c r="D1083">
        <v>1</v>
      </c>
      <c r="E1083">
        <v>0</v>
      </c>
      <c r="F1083">
        <v>0</v>
      </c>
    </row>
    <row r="1084" spans="1:6">
      <c r="A1084">
        <v>141040144</v>
      </c>
      <c r="B1084">
        <v>90900032</v>
      </c>
      <c r="C1084">
        <v>0</v>
      </c>
      <c r="D1084">
        <v>1</v>
      </c>
      <c r="E1084">
        <v>0</v>
      </c>
      <c r="F1084">
        <v>0</v>
      </c>
    </row>
    <row r="1085" spans="1:6">
      <c r="A1085">
        <v>141861709</v>
      </c>
      <c r="B1085">
        <v>30829822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142000928</v>
      </c>
      <c r="B1086">
        <v>45600727</v>
      </c>
      <c r="C1086">
        <v>1</v>
      </c>
      <c r="D1086">
        <v>0</v>
      </c>
      <c r="E1086">
        <v>0</v>
      </c>
      <c r="F1086">
        <v>0</v>
      </c>
    </row>
    <row r="1087" spans="1:6">
      <c r="A1087">
        <v>142404318</v>
      </c>
      <c r="B1087">
        <v>57543775</v>
      </c>
      <c r="C1087">
        <v>0</v>
      </c>
      <c r="D1087">
        <v>1</v>
      </c>
      <c r="E1087">
        <v>0</v>
      </c>
      <c r="F1087">
        <v>0</v>
      </c>
    </row>
    <row r="1088" spans="1:6">
      <c r="A1088">
        <v>142404808</v>
      </c>
      <c r="B1088">
        <v>43161751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142460919</v>
      </c>
      <c r="B1089">
        <v>62141447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142498954</v>
      </c>
      <c r="B1090">
        <v>5064348</v>
      </c>
      <c r="C1090">
        <v>0</v>
      </c>
      <c r="D1090">
        <v>0</v>
      </c>
      <c r="E1090">
        <v>0</v>
      </c>
      <c r="F1090">
        <v>1</v>
      </c>
    </row>
    <row r="1091" spans="1:6">
      <c r="A1091">
        <v>143408288</v>
      </c>
      <c r="B1091">
        <v>121761754</v>
      </c>
      <c r="C1091">
        <v>0</v>
      </c>
      <c r="D1091">
        <v>1</v>
      </c>
      <c r="E1091">
        <v>0</v>
      </c>
      <c r="F1091">
        <v>0</v>
      </c>
    </row>
    <row r="1092" spans="1:6">
      <c r="A1092">
        <v>144259786</v>
      </c>
      <c r="B1092">
        <v>33404928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144427648</v>
      </c>
      <c r="B1093">
        <v>29544705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144870266</v>
      </c>
      <c r="B1094">
        <v>93212171</v>
      </c>
      <c r="C1094">
        <v>0</v>
      </c>
      <c r="D1094">
        <v>0</v>
      </c>
      <c r="E1094">
        <v>1</v>
      </c>
      <c r="F1094">
        <v>0</v>
      </c>
    </row>
    <row r="1095" spans="1:6">
      <c r="A1095">
        <v>144884139</v>
      </c>
      <c r="B1095">
        <v>5073193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145440503</v>
      </c>
      <c r="B1096">
        <v>33142105</v>
      </c>
      <c r="C1096">
        <v>0</v>
      </c>
      <c r="D1096">
        <v>1</v>
      </c>
      <c r="E1096">
        <v>0</v>
      </c>
      <c r="F1096">
        <v>0</v>
      </c>
    </row>
    <row r="1097" spans="1:6">
      <c r="A1097">
        <v>145803842</v>
      </c>
      <c r="B1097">
        <v>225000000</v>
      </c>
      <c r="C1097">
        <v>0</v>
      </c>
      <c r="D1097">
        <v>0</v>
      </c>
      <c r="E1097">
        <v>1</v>
      </c>
      <c r="F1097">
        <v>0</v>
      </c>
    </row>
    <row r="1098" spans="1:6">
      <c r="A1098">
        <v>146285687</v>
      </c>
      <c r="B1098">
        <v>33706305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146808831</v>
      </c>
      <c r="B1099">
        <v>74776229</v>
      </c>
      <c r="C1099">
        <v>0</v>
      </c>
      <c r="D1099">
        <v>0</v>
      </c>
      <c r="E1099">
        <v>0</v>
      </c>
      <c r="F1099">
        <v>1</v>
      </c>
    </row>
    <row r="1100" spans="1:6">
      <c r="A1100">
        <v>146862958</v>
      </c>
      <c r="B1100">
        <v>29825828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147005823</v>
      </c>
      <c r="B1101">
        <v>15372585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147102287</v>
      </c>
      <c r="B1102">
        <v>34829715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147161499</v>
      </c>
      <c r="B1103">
        <v>59578244</v>
      </c>
      <c r="C1103">
        <v>0</v>
      </c>
      <c r="D1103">
        <v>1</v>
      </c>
      <c r="E1103">
        <v>0</v>
      </c>
      <c r="F1103">
        <v>0</v>
      </c>
    </row>
    <row r="1104" spans="1:6">
      <c r="A1104">
        <v>147473116</v>
      </c>
      <c r="B1104">
        <v>122754817</v>
      </c>
      <c r="C1104">
        <v>0</v>
      </c>
      <c r="D1104">
        <v>1</v>
      </c>
      <c r="E1104">
        <v>0</v>
      </c>
      <c r="F1104">
        <v>0</v>
      </c>
    </row>
    <row r="1105" spans="1:6">
      <c r="A1105">
        <v>147480104</v>
      </c>
      <c r="B1105">
        <v>25279728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147846184</v>
      </c>
      <c r="B1106">
        <v>6764542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147901939</v>
      </c>
      <c r="B1107">
        <v>18004040</v>
      </c>
      <c r="C1107">
        <v>0</v>
      </c>
      <c r="D1107">
        <v>1</v>
      </c>
      <c r="E1107">
        <v>0</v>
      </c>
      <c r="F1107">
        <v>0</v>
      </c>
    </row>
    <row r="1108" spans="1:6">
      <c r="A1108">
        <v>148041253</v>
      </c>
      <c r="B1108">
        <v>15000000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148502998</v>
      </c>
      <c r="B1109">
        <v>90662545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148724056</v>
      </c>
      <c r="B1110">
        <v>39349328</v>
      </c>
      <c r="C1110">
        <v>0</v>
      </c>
      <c r="D1110">
        <v>1</v>
      </c>
      <c r="E1110">
        <v>0</v>
      </c>
      <c r="F1110">
        <v>0</v>
      </c>
    </row>
    <row r="1111" spans="1:6">
      <c r="A1111">
        <v>148791377</v>
      </c>
      <c r="B1111">
        <v>26927960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148965821</v>
      </c>
      <c r="B1112">
        <v>17336945</v>
      </c>
      <c r="C1112">
        <v>0</v>
      </c>
      <c r="D1112">
        <v>0</v>
      </c>
      <c r="E1112">
        <v>0</v>
      </c>
      <c r="F1112">
        <v>1</v>
      </c>
    </row>
    <row r="1113" spans="1:6">
      <c r="A1113">
        <v>150537624</v>
      </c>
      <c r="B1113">
        <v>55493679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150552679</v>
      </c>
      <c r="B1114">
        <v>118813194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150562164</v>
      </c>
      <c r="B1115">
        <v>70000000</v>
      </c>
      <c r="C1115">
        <v>0</v>
      </c>
      <c r="D1115">
        <v>1</v>
      </c>
      <c r="E1115">
        <v>0</v>
      </c>
      <c r="F1115">
        <v>0</v>
      </c>
    </row>
    <row r="1116" spans="1:6">
      <c r="A1116">
        <v>150718167</v>
      </c>
      <c r="B1116">
        <v>62413003</v>
      </c>
      <c r="C1116">
        <v>0</v>
      </c>
      <c r="D1116">
        <v>1</v>
      </c>
      <c r="E1116">
        <v>0</v>
      </c>
      <c r="F1116">
        <v>0</v>
      </c>
    </row>
    <row r="1117" spans="1:6">
      <c r="A1117">
        <v>151193038</v>
      </c>
      <c r="B1117">
        <v>51784539</v>
      </c>
      <c r="C1117">
        <v>0</v>
      </c>
      <c r="D1117">
        <v>1</v>
      </c>
      <c r="E1117">
        <v>0</v>
      </c>
      <c r="F1117">
        <v>0</v>
      </c>
    </row>
    <row r="1118" spans="1:6">
      <c r="A1118">
        <v>151403896</v>
      </c>
      <c r="B1118">
        <v>41445735</v>
      </c>
      <c r="C1118">
        <v>0</v>
      </c>
      <c r="D1118">
        <v>1</v>
      </c>
      <c r="E1118">
        <v>0</v>
      </c>
      <c r="F1118">
        <v>0</v>
      </c>
    </row>
    <row r="1119" spans="1:6">
      <c r="A1119">
        <v>151432312</v>
      </c>
      <c r="B1119">
        <v>43429264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151513429</v>
      </c>
      <c r="B1120">
        <v>30000000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151575620</v>
      </c>
      <c r="B1121">
        <v>31116893</v>
      </c>
      <c r="C1121">
        <v>0</v>
      </c>
      <c r="D1121">
        <v>1</v>
      </c>
      <c r="E1121">
        <v>0</v>
      </c>
      <c r="F1121">
        <v>0</v>
      </c>
    </row>
    <row r="1122" spans="1:6">
      <c r="A1122">
        <v>152303819</v>
      </c>
      <c r="B1122">
        <v>78648044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152366563</v>
      </c>
      <c r="B1123">
        <v>160234776</v>
      </c>
      <c r="C1123">
        <v>0</v>
      </c>
      <c r="D1123">
        <v>1</v>
      </c>
      <c r="E1123">
        <v>0</v>
      </c>
      <c r="F1123">
        <v>0</v>
      </c>
    </row>
    <row r="1124" spans="1:6">
      <c r="A1124">
        <v>152713266</v>
      </c>
      <c r="B1124">
        <v>69802752</v>
      </c>
      <c r="C1124">
        <v>0</v>
      </c>
      <c r="D1124">
        <v>1</v>
      </c>
      <c r="E1124">
        <v>0</v>
      </c>
      <c r="F1124">
        <v>0</v>
      </c>
    </row>
    <row r="1125" spans="1:6">
      <c r="A1125">
        <v>152893489</v>
      </c>
      <c r="B1125">
        <v>88033717</v>
      </c>
      <c r="C1125">
        <v>0</v>
      </c>
      <c r="D1125">
        <v>1</v>
      </c>
      <c r="E1125">
        <v>0</v>
      </c>
      <c r="F1125">
        <v>0</v>
      </c>
    </row>
    <row r="1126" spans="1:6">
      <c r="A1126">
        <v>153093346</v>
      </c>
      <c r="B1126">
        <v>35450435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153930950</v>
      </c>
      <c r="B1127">
        <v>49327715</v>
      </c>
      <c r="C1127">
        <v>0</v>
      </c>
      <c r="D1127">
        <v>0</v>
      </c>
      <c r="E1127">
        <v>0</v>
      </c>
      <c r="F1127">
        <v>1</v>
      </c>
    </row>
    <row r="1128" spans="1:6">
      <c r="A1128">
        <v>154177511</v>
      </c>
      <c r="B1128">
        <v>59651656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154418394</v>
      </c>
      <c r="B1129">
        <v>73624227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154554145</v>
      </c>
      <c r="B1130">
        <v>25892270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154998762</v>
      </c>
      <c r="B1131">
        <v>84654401</v>
      </c>
      <c r="C1131">
        <v>0</v>
      </c>
      <c r="D1131">
        <v>0</v>
      </c>
      <c r="E1131">
        <v>1</v>
      </c>
      <c r="F1131">
        <v>0</v>
      </c>
    </row>
    <row r="1132" spans="1:6">
      <c r="A1132">
        <v>155031909</v>
      </c>
      <c r="B1132">
        <v>28088587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155060534</v>
      </c>
      <c r="B1133">
        <v>49216810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155427270</v>
      </c>
      <c r="B1134">
        <v>89477485</v>
      </c>
      <c r="C1134">
        <v>0</v>
      </c>
      <c r="D1134">
        <v>1</v>
      </c>
      <c r="E1134">
        <v>0</v>
      </c>
      <c r="F1134">
        <v>0</v>
      </c>
    </row>
    <row r="1135" spans="1:6">
      <c r="A1135">
        <v>156259619</v>
      </c>
      <c r="B1135">
        <v>55008264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156276743</v>
      </c>
      <c r="B1136">
        <v>88626087</v>
      </c>
      <c r="C1136">
        <v>0</v>
      </c>
      <c r="D1136">
        <v>1</v>
      </c>
      <c r="E1136">
        <v>0</v>
      </c>
      <c r="F1136">
        <v>0</v>
      </c>
    </row>
    <row r="1137" spans="1:6">
      <c r="A1137">
        <v>156477397</v>
      </c>
      <c r="B1137">
        <v>95442650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156648214</v>
      </c>
      <c r="B1138">
        <v>60880877</v>
      </c>
      <c r="C1138">
        <v>0</v>
      </c>
      <c r="D1138">
        <v>0</v>
      </c>
      <c r="E1138">
        <v>1</v>
      </c>
      <c r="F1138">
        <v>0</v>
      </c>
    </row>
    <row r="1139" spans="1:6">
      <c r="A1139">
        <v>158607035</v>
      </c>
      <c r="B1139">
        <v>20000000</v>
      </c>
      <c r="C1139">
        <v>0</v>
      </c>
      <c r="D1139">
        <v>1</v>
      </c>
      <c r="E1139">
        <v>0</v>
      </c>
      <c r="F1139">
        <v>0</v>
      </c>
    </row>
    <row r="1140" spans="1:6">
      <c r="A1140">
        <v>158690184</v>
      </c>
      <c r="B1140">
        <v>31652174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158947830</v>
      </c>
      <c r="B1141">
        <v>88033717</v>
      </c>
      <c r="C1141">
        <v>0</v>
      </c>
      <c r="D1141">
        <v>1</v>
      </c>
      <c r="E1141">
        <v>0</v>
      </c>
      <c r="F1141">
        <v>0</v>
      </c>
    </row>
    <row r="1142" spans="1:6">
      <c r="A1142">
        <v>159007986</v>
      </c>
      <c r="B1142">
        <v>61659644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160342190</v>
      </c>
      <c r="B1143">
        <v>31070724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160394011</v>
      </c>
      <c r="B1144">
        <v>44006612</v>
      </c>
      <c r="C1144">
        <v>0</v>
      </c>
      <c r="D1144">
        <v>1</v>
      </c>
      <c r="E1144">
        <v>0</v>
      </c>
      <c r="F1144">
        <v>0</v>
      </c>
    </row>
    <row r="1145" spans="1:6">
      <c r="A1145">
        <v>160514159</v>
      </c>
      <c r="B1145">
        <v>50793334</v>
      </c>
      <c r="C1145">
        <v>0</v>
      </c>
      <c r="D1145">
        <v>1</v>
      </c>
      <c r="E1145">
        <v>0</v>
      </c>
      <c r="F1145">
        <v>0</v>
      </c>
    </row>
    <row r="1146" spans="1:6">
      <c r="A1146">
        <v>160749995</v>
      </c>
      <c r="B1146">
        <v>59089410</v>
      </c>
      <c r="C1146">
        <v>0</v>
      </c>
      <c r="D1146">
        <v>0</v>
      </c>
      <c r="E1146">
        <v>1</v>
      </c>
      <c r="F1146">
        <v>0</v>
      </c>
    </row>
    <row r="1147" spans="1:6">
      <c r="A1147">
        <v>161457571</v>
      </c>
      <c r="B1147">
        <v>24226658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161490339</v>
      </c>
      <c r="B1148">
        <v>22197472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161832844</v>
      </c>
      <c r="B1149">
        <v>76349732</v>
      </c>
      <c r="C1149">
        <v>0</v>
      </c>
      <c r="D1149">
        <v>1</v>
      </c>
      <c r="E1149">
        <v>0</v>
      </c>
      <c r="F1149">
        <v>0</v>
      </c>
    </row>
    <row r="1150" spans="1:6">
      <c r="A1150">
        <v>161911222</v>
      </c>
      <c r="B1150">
        <v>5000000</v>
      </c>
      <c r="C1150">
        <v>0</v>
      </c>
      <c r="D1150">
        <v>0</v>
      </c>
      <c r="E1150">
        <v>1</v>
      </c>
      <c r="F1150">
        <v>0</v>
      </c>
    </row>
    <row r="1151" spans="1:6">
      <c r="A1151">
        <v>162412399</v>
      </c>
      <c r="B1151">
        <v>72498355</v>
      </c>
      <c r="C1151">
        <v>0</v>
      </c>
      <c r="D1151">
        <v>1</v>
      </c>
      <c r="E1151">
        <v>0</v>
      </c>
      <c r="F1151">
        <v>0</v>
      </c>
    </row>
    <row r="1152" spans="1:6">
      <c r="A1152">
        <v>162658630</v>
      </c>
      <c r="B1152">
        <v>58752751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162727662</v>
      </c>
      <c r="B1153">
        <v>71024700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162937935</v>
      </c>
      <c r="B1154">
        <v>44941739</v>
      </c>
      <c r="C1154">
        <v>0</v>
      </c>
      <c r="D1154">
        <v>0</v>
      </c>
      <c r="E1154">
        <v>1</v>
      </c>
      <c r="F1154">
        <v>0</v>
      </c>
    </row>
    <row r="1155" spans="1:6">
      <c r="A1155">
        <v>162976800</v>
      </c>
      <c r="B1155">
        <v>39524578</v>
      </c>
      <c r="C1155">
        <v>0</v>
      </c>
      <c r="D1155">
        <v>1</v>
      </c>
      <c r="E1155">
        <v>0</v>
      </c>
      <c r="F1155">
        <v>0</v>
      </c>
    </row>
    <row r="1156" spans="1:6">
      <c r="A1156">
        <v>163276310</v>
      </c>
      <c r="B1156">
        <v>86684726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163522777</v>
      </c>
      <c r="B1157">
        <v>41427631</v>
      </c>
      <c r="C1157">
        <v>0</v>
      </c>
      <c r="D1157">
        <v>0</v>
      </c>
      <c r="E1157">
        <v>1</v>
      </c>
      <c r="F1157">
        <v>0</v>
      </c>
    </row>
    <row r="1158" spans="1:6">
      <c r="A1158">
        <v>163581806</v>
      </c>
      <c r="B1158">
        <v>68536152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164140491</v>
      </c>
      <c r="B1159">
        <v>31453796</v>
      </c>
      <c r="C1159">
        <v>0</v>
      </c>
      <c r="D1159">
        <v>0</v>
      </c>
      <c r="E1159">
        <v>0</v>
      </c>
      <c r="F1159">
        <v>1</v>
      </c>
    </row>
    <row r="1160" spans="1:6">
      <c r="A1160">
        <v>164220396</v>
      </c>
      <c r="B1160">
        <v>50559457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164246788</v>
      </c>
      <c r="B1161">
        <v>50344633</v>
      </c>
      <c r="C1161">
        <v>0</v>
      </c>
      <c r="D1161">
        <v>1</v>
      </c>
      <c r="E1161">
        <v>0</v>
      </c>
      <c r="F1161">
        <v>0</v>
      </c>
    </row>
    <row r="1162" spans="1:6">
      <c r="A1162">
        <v>164837302</v>
      </c>
      <c r="B1162">
        <v>94784326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165426811</v>
      </c>
      <c r="B1163">
        <v>119430476</v>
      </c>
      <c r="C1163">
        <v>1</v>
      </c>
      <c r="D1163">
        <v>0</v>
      </c>
      <c r="E1163">
        <v>0</v>
      </c>
      <c r="F1163">
        <v>0</v>
      </c>
    </row>
    <row r="1164" spans="1:6">
      <c r="A1164">
        <v>165780431</v>
      </c>
      <c r="B1164">
        <v>46192690</v>
      </c>
      <c r="C1164">
        <v>0</v>
      </c>
      <c r="D1164">
        <v>0</v>
      </c>
      <c r="E1164">
        <v>1</v>
      </c>
      <c r="F1164">
        <v>0</v>
      </c>
    </row>
    <row r="1165" spans="1:6">
      <c r="A1165">
        <v>166061455</v>
      </c>
      <c r="B1165">
        <v>25321739</v>
      </c>
      <c r="C1165">
        <v>0</v>
      </c>
      <c r="D1165">
        <v>0</v>
      </c>
      <c r="E1165">
        <v>0</v>
      </c>
      <c r="F1165">
        <v>1</v>
      </c>
    </row>
    <row r="1166" spans="1:6">
      <c r="A1166">
        <v>166717137</v>
      </c>
      <c r="B1166">
        <v>46606085</v>
      </c>
      <c r="C1166">
        <v>0</v>
      </c>
      <c r="D1166">
        <v>1</v>
      </c>
      <c r="E1166">
        <v>0</v>
      </c>
      <c r="F1166">
        <v>0</v>
      </c>
    </row>
    <row r="1167" spans="1:6">
      <c r="A1167">
        <v>167975738</v>
      </c>
      <c r="B1167">
        <v>33483073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168208730</v>
      </c>
      <c r="B1168">
        <v>49471994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168283656</v>
      </c>
      <c r="B1169">
        <v>74258246</v>
      </c>
      <c r="C1169">
        <v>0</v>
      </c>
      <c r="D1169">
        <v>0</v>
      </c>
      <c r="E1169">
        <v>0</v>
      </c>
      <c r="F1169">
        <v>1</v>
      </c>
    </row>
    <row r="1170" spans="1:6">
      <c r="A1170">
        <v>168351786</v>
      </c>
      <c r="B1170">
        <v>100039262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168509796</v>
      </c>
      <c r="B1171">
        <v>18859976</v>
      </c>
      <c r="C1171">
        <v>0</v>
      </c>
      <c r="D1171">
        <v>0</v>
      </c>
      <c r="E1171">
        <v>1</v>
      </c>
      <c r="F1171">
        <v>0</v>
      </c>
    </row>
    <row r="1172" spans="1:6">
      <c r="A1172">
        <v>168777252</v>
      </c>
      <c r="B1172">
        <v>79496532</v>
      </c>
      <c r="C1172">
        <v>0</v>
      </c>
      <c r="D1172">
        <v>0</v>
      </c>
      <c r="E1172">
        <v>1</v>
      </c>
      <c r="F1172">
        <v>0</v>
      </c>
    </row>
    <row r="1173" spans="1:6">
      <c r="A1173">
        <v>168784763</v>
      </c>
      <c r="B1173">
        <v>95442650</v>
      </c>
      <c r="C1173">
        <v>0</v>
      </c>
      <c r="D1173">
        <v>1</v>
      </c>
      <c r="E1173">
        <v>0</v>
      </c>
      <c r="F1173">
        <v>0</v>
      </c>
    </row>
    <row r="1174" spans="1:6">
      <c r="A1174">
        <v>168963355</v>
      </c>
      <c r="B1174">
        <v>33633148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170412210</v>
      </c>
      <c r="B1175">
        <v>46606085</v>
      </c>
      <c r="C1175">
        <v>0</v>
      </c>
      <c r="D1175">
        <v>0</v>
      </c>
      <c r="E1175">
        <v>0</v>
      </c>
      <c r="F1175">
        <v>1</v>
      </c>
    </row>
    <row r="1176" spans="1:6">
      <c r="A1176">
        <v>170836899</v>
      </c>
      <c r="B1176">
        <v>37878971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171080229</v>
      </c>
      <c r="B1177">
        <v>86244278</v>
      </c>
      <c r="C1177">
        <v>0</v>
      </c>
      <c r="D1177">
        <v>0</v>
      </c>
      <c r="E1177">
        <v>0</v>
      </c>
      <c r="F1177">
        <v>1</v>
      </c>
    </row>
    <row r="1178" spans="1:6">
      <c r="A1178">
        <v>171812557</v>
      </c>
      <c r="B1178">
        <v>25321739</v>
      </c>
      <c r="C1178">
        <v>1</v>
      </c>
      <c r="D1178">
        <v>0</v>
      </c>
      <c r="E1178">
        <v>0</v>
      </c>
      <c r="F1178">
        <v>0</v>
      </c>
    </row>
    <row r="1179" spans="1:6">
      <c r="A1179">
        <v>171928818</v>
      </c>
      <c r="B1179">
        <v>59651656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172073169</v>
      </c>
      <c r="B1180">
        <v>40585543</v>
      </c>
      <c r="C1180">
        <v>0</v>
      </c>
      <c r="D1180">
        <v>0</v>
      </c>
      <c r="E1180">
        <v>1</v>
      </c>
      <c r="F1180">
        <v>0</v>
      </c>
    </row>
    <row r="1181" spans="1:6">
      <c r="A1181">
        <v>172497916</v>
      </c>
      <c r="B1181">
        <v>21474596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173215693</v>
      </c>
      <c r="B1182">
        <v>17105997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173293953</v>
      </c>
      <c r="B1183">
        <v>53507281</v>
      </c>
      <c r="C1183">
        <v>0</v>
      </c>
      <c r="D1183">
        <v>0</v>
      </c>
      <c r="E1183">
        <v>0</v>
      </c>
      <c r="F1183">
        <v>1</v>
      </c>
    </row>
    <row r="1184" spans="1:6">
      <c r="A1184">
        <v>173580993</v>
      </c>
      <c r="B1184">
        <v>89286146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174127177</v>
      </c>
      <c r="B1185">
        <v>28072261</v>
      </c>
      <c r="C1185">
        <v>0</v>
      </c>
      <c r="D1185">
        <v>1</v>
      </c>
      <c r="E1185">
        <v>0</v>
      </c>
      <c r="F1185">
        <v>0</v>
      </c>
    </row>
    <row r="1186" spans="1:6">
      <c r="A1186">
        <v>174293699</v>
      </c>
      <c r="B1186">
        <v>130611431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174875289</v>
      </c>
      <c r="B1187">
        <v>14345242</v>
      </c>
      <c r="C1187">
        <v>0</v>
      </c>
      <c r="D1187">
        <v>0</v>
      </c>
      <c r="E1187">
        <v>1</v>
      </c>
      <c r="F1187">
        <v>0</v>
      </c>
    </row>
    <row r="1188" spans="1:6">
      <c r="A1188">
        <v>175744937</v>
      </c>
      <c r="B1188">
        <v>145123812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175797590</v>
      </c>
      <c r="B1189">
        <v>27963651</v>
      </c>
      <c r="C1189">
        <v>0</v>
      </c>
      <c r="D1189">
        <v>1</v>
      </c>
      <c r="E1189">
        <v>0</v>
      </c>
      <c r="F1189">
        <v>0</v>
      </c>
    </row>
    <row r="1190" spans="1:6">
      <c r="A1190">
        <v>176134406</v>
      </c>
      <c r="B1190">
        <v>36249178</v>
      </c>
      <c r="C1190">
        <v>0</v>
      </c>
      <c r="D1190">
        <v>1</v>
      </c>
      <c r="E1190">
        <v>0</v>
      </c>
      <c r="F1190">
        <v>0</v>
      </c>
    </row>
    <row r="1191" spans="1:6">
      <c r="A1191">
        <v>176269721</v>
      </c>
      <c r="B1191">
        <v>35000000</v>
      </c>
      <c r="C1191">
        <v>0</v>
      </c>
      <c r="D1191">
        <v>0</v>
      </c>
      <c r="E1191">
        <v>1</v>
      </c>
      <c r="F1191">
        <v>0</v>
      </c>
    </row>
    <row r="1192" spans="1:6">
      <c r="A1192">
        <v>176857711</v>
      </c>
      <c r="B1192">
        <v>40043484</v>
      </c>
      <c r="C1192">
        <v>0</v>
      </c>
      <c r="D1192">
        <v>1</v>
      </c>
      <c r="E1192">
        <v>0</v>
      </c>
      <c r="F1192">
        <v>0</v>
      </c>
    </row>
    <row r="1193" spans="1:6">
      <c r="A1193">
        <v>176998734</v>
      </c>
      <c r="B1193">
        <v>86580505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178535299</v>
      </c>
      <c r="B1194">
        <v>53560590</v>
      </c>
      <c r="C1194">
        <v>0</v>
      </c>
      <c r="D1194">
        <v>1</v>
      </c>
      <c r="E1194">
        <v>0</v>
      </c>
      <c r="F1194">
        <v>0</v>
      </c>
    </row>
    <row r="1195" spans="1:6">
      <c r="A1195">
        <v>178778023</v>
      </c>
      <c r="B1195">
        <v>82295652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180110910</v>
      </c>
      <c r="B1196">
        <v>55938481</v>
      </c>
      <c r="C1196">
        <v>0</v>
      </c>
      <c r="D1196">
        <v>0</v>
      </c>
      <c r="E1196">
        <v>0</v>
      </c>
      <c r="F1196">
        <v>1</v>
      </c>
    </row>
    <row r="1197" spans="1:6">
      <c r="A1197">
        <v>180322655</v>
      </c>
      <c r="B1197">
        <v>58441841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181077698</v>
      </c>
      <c r="B1198">
        <v>101482025</v>
      </c>
      <c r="C1198">
        <v>0</v>
      </c>
      <c r="D1198">
        <v>0</v>
      </c>
      <c r="E1198">
        <v>0</v>
      </c>
      <c r="F1198">
        <v>1</v>
      </c>
    </row>
    <row r="1199" spans="1:6">
      <c r="A1199">
        <v>181146433</v>
      </c>
      <c r="B1199">
        <v>32571948</v>
      </c>
      <c r="C1199">
        <v>0</v>
      </c>
      <c r="D1199">
        <v>0</v>
      </c>
      <c r="E1199">
        <v>1</v>
      </c>
      <c r="F1199">
        <v>0</v>
      </c>
    </row>
    <row r="1200" spans="1:6">
      <c r="A1200">
        <v>181217915</v>
      </c>
      <c r="B1200">
        <v>40587251</v>
      </c>
      <c r="C1200">
        <v>0</v>
      </c>
      <c r="D1200">
        <v>0</v>
      </c>
      <c r="E1200">
        <v>1</v>
      </c>
      <c r="F1200">
        <v>0</v>
      </c>
    </row>
    <row r="1201" spans="1:6">
      <c r="A1201">
        <v>181767707</v>
      </c>
      <c r="B1201">
        <v>24671048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182002774</v>
      </c>
      <c r="B1202">
        <v>10086498</v>
      </c>
      <c r="C1202">
        <v>0</v>
      </c>
      <c r="D1202">
        <v>0</v>
      </c>
      <c r="E1202">
        <v>0</v>
      </c>
      <c r="F1202">
        <v>1</v>
      </c>
    </row>
    <row r="1203" spans="1:6">
      <c r="A1203">
        <v>182005391</v>
      </c>
      <c r="B1203">
        <v>65951507</v>
      </c>
      <c r="C1203">
        <v>0</v>
      </c>
      <c r="D1203">
        <v>1</v>
      </c>
      <c r="E1203">
        <v>0</v>
      </c>
      <c r="F1203">
        <v>0</v>
      </c>
    </row>
    <row r="1204" spans="1:6">
      <c r="A1204">
        <v>182188693</v>
      </c>
      <c r="B1204">
        <v>168817598</v>
      </c>
      <c r="C1204">
        <v>0</v>
      </c>
      <c r="D1204">
        <v>1</v>
      </c>
      <c r="E1204">
        <v>0</v>
      </c>
      <c r="F1204">
        <v>0</v>
      </c>
    </row>
    <row r="1205" spans="1:6">
      <c r="A1205">
        <v>182444702</v>
      </c>
      <c r="B1205">
        <v>5965166</v>
      </c>
      <c r="C1205">
        <v>0</v>
      </c>
      <c r="D1205">
        <v>0</v>
      </c>
      <c r="E1205">
        <v>0</v>
      </c>
      <c r="F1205">
        <v>1</v>
      </c>
    </row>
    <row r="1206" spans="1:6">
      <c r="A1206">
        <v>182599780</v>
      </c>
      <c r="B1206">
        <v>106823184</v>
      </c>
      <c r="C1206">
        <v>1</v>
      </c>
      <c r="D1206">
        <v>0</v>
      </c>
      <c r="E1206">
        <v>0</v>
      </c>
      <c r="F1206">
        <v>0</v>
      </c>
    </row>
    <row r="1207" spans="1:6">
      <c r="A1207">
        <v>184318713</v>
      </c>
      <c r="B1207">
        <v>28088587</v>
      </c>
      <c r="C1207">
        <v>0</v>
      </c>
      <c r="D1207">
        <v>0</v>
      </c>
      <c r="E1207">
        <v>0</v>
      </c>
      <c r="F1207">
        <v>1</v>
      </c>
    </row>
    <row r="1208" spans="1:6">
      <c r="A1208">
        <v>184810452</v>
      </c>
      <c r="B1208">
        <v>27056408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184851675</v>
      </c>
      <c r="B1209">
        <v>70724911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184857731</v>
      </c>
      <c r="B1210">
        <v>42805825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184951617</v>
      </c>
      <c r="B1211">
        <v>40587251</v>
      </c>
      <c r="C1211">
        <v>0</v>
      </c>
      <c r="D1211">
        <v>1</v>
      </c>
      <c r="E1211">
        <v>0</v>
      </c>
      <c r="F1211">
        <v>0</v>
      </c>
    </row>
    <row r="1212" spans="1:6">
      <c r="A1212">
        <v>186599109</v>
      </c>
      <c r="B1212">
        <v>23685227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186714768</v>
      </c>
      <c r="B1213">
        <v>30575589</v>
      </c>
      <c r="C1213">
        <v>0</v>
      </c>
      <c r="D1213">
        <v>1</v>
      </c>
      <c r="E1213">
        <v>0</v>
      </c>
      <c r="F1213">
        <v>0</v>
      </c>
    </row>
    <row r="1214" spans="1:6">
      <c r="A1214">
        <v>187312473</v>
      </c>
      <c r="B1214">
        <v>78583235</v>
      </c>
      <c r="C1214">
        <v>1</v>
      </c>
      <c r="D1214">
        <v>0</v>
      </c>
      <c r="E1214">
        <v>0</v>
      </c>
      <c r="F1214">
        <v>0</v>
      </c>
    </row>
    <row r="1215" spans="1:6">
      <c r="A1215">
        <v>187556021</v>
      </c>
      <c r="B1215">
        <v>64310954</v>
      </c>
      <c r="C1215">
        <v>0</v>
      </c>
      <c r="D1215">
        <v>1</v>
      </c>
      <c r="E1215">
        <v>0</v>
      </c>
      <c r="F1215">
        <v>0</v>
      </c>
    </row>
    <row r="1216" spans="1:6">
      <c r="A1216">
        <v>189334662</v>
      </c>
      <c r="B1216">
        <v>117505503</v>
      </c>
      <c r="C1216">
        <v>1</v>
      </c>
      <c r="D1216">
        <v>0</v>
      </c>
      <c r="E1216">
        <v>0</v>
      </c>
      <c r="F1216">
        <v>0</v>
      </c>
    </row>
    <row r="1217" spans="1:6">
      <c r="A1217">
        <v>189398567</v>
      </c>
      <c r="B1217">
        <v>47721325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189624005</v>
      </c>
      <c r="B1218">
        <v>3204696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190848721</v>
      </c>
      <c r="B1219">
        <v>19662011</v>
      </c>
      <c r="C1219">
        <v>0</v>
      </c>
      <c r="D1219">
        <v>1</v>
      </c>
      <c r="E1219">
        <v>0</v>
      </c>
      <c r="F1219">
        <v>0</v>
      </c>
    </row>
    <row r="1220" spans="1:6">
      <c r="A1220">
        <v>190923490</v>
      </c>
      <c r="B1220">
        <v>48265360</v>
      </c>
      <c r="C1220">
        <v>0</v>
      </c>
      <c r="D1220">
        <v>1</v>
      </c>
      <c r="E1220">
        <v>0</v>
      </c>
      <c r="F1220">
        <v>0</v>
      </c>
    </row>
    <row r="1221" spans="1:6">
      <c r="A1221">
        <v>191524428</v>
      </c>
      <c r="B1221">
        <v>65248520</v>
      </c>
      <c r="C1221">
        <v>0</v>
      </c>
      <c r="D1221">
        <v>0</v>
      </c>
      <c r="E1221">
        <v>1</v>
      </c>
      <c r="F1221">
        <v>0</v>
      </c>
    </row>
    <row r="1222" spans="1:6">
      <c r="A1222">
        <v>191637196</v>
      </c>
      <c r="B1222">
        <v>186424342</v>
      </c>
      <c r="C1222">
        <v>0</v>
      </c>
      <c r="D1222">
        <v>0</v>
      </c>
      <c r="E1222">
        <v>0</v>
      </c>
      <c r="F1222">
        <v>1</v>
      </c>
    </row>
    <row r="1223" spans="1:6">
      <c r="A1223">
        <v>192687798</v>
      </c>
      <c r="B1223">
        <v>101407816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192713668</v>
      </c>
      <c r="B1224">
        <v>86580505</v>
      </c>
      <c r="C1224">
        <v>0</v>
      </c>
      <c r="D1224">
        <v>1</v>
      </c>
      <c r="E1224">
        <v>0</v>
      </c>
      <c r="F1224">
        <v>0</v>
      </c>
    </row>
    <row r="1225" spans="1:6">
      <c r="A1225">
        <v>192822510</v>
      </c>
      <c r="B1225">
        <v>89109896</v>
      </c>
      <c r="C1225">
        <v>0</v>
      </c>
      <c r="D1225">
        <v>1</v>
      </c>
      <c r="E1225">
        <v>0</v>
      </c>
      <c r="F1225">
        <v>0</v>
      </c>
    </row>
    <row r="1226" spans="1:6">
      <c r="A1226">
        <v>193201845</v>
      </c>
      <c r="B1226">
        <v>59651656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193683923</v>
      </c>
      <c r="B1227">
        <v>43429264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194429617</v>
      </c>
      <c r="B1228">
        <v>114330585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194486964</v>
      </c>
      <c r="B1229">
        <v>143163975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195005629</v>
      </c>
      <c r="B1230">
        <v>40345992</v>
      </c>
      <c r="C1230">
        <v>0</v>
      </c>
      <c r="D1230">
        <v>1</v>
      </c>
      <c r="E1230">
        <v>0</v>
      </c>
      <c r="F1230">
        <v>0</v>
      </c>
    </row>
    <row r="1231" spans="1:6">
      <c r="A1231">
        <v>195122925</v>
      </c>
      <c r="B1231">
        <v>67825608</v>
      </c>
      <c r="C1231">
        <v>0</v>
      </c>
      <c r="D1231">
        <v>0</v>
      </c>
      <c r="E1231">
        <v>1</v>
      </c>
      <c r="F1231">
        <v>0</v>
      </c>
    </row>
    <row r="1232" spans="1:6">
      <c r="A1232">
        <v>195231833</v>
      </c>
      <c r="B1232">
        <v>99921804</v>
      </c>
      <c r="C1232">
        <v>0</v>
      </c>
      <c r="D1232">
        <v>1</v>
      </c>
      <c r="E1232">
        <v>0</v>
      </c>
      <c r="F1232">
        <v>0</v>
      </c>
    </row>
    <row r="1233" spans="1:6">
      <c r="A1233">
        <v>195845194</v>
      </c>
      <c r="B1233">
        <v>50559457</v>
      </c>
      <c r="C1233">
        <v>0</v>
      </c>
      <c r="D1233">
        <v>1</v>
      </c>
      <c r="E1233">
        <v>0</v>
      </c>
      <c r="F1233">
        <v>0</v>
      </c>
    </row>
    <row r="1234" spans="1:6">
      <c r="A1234">
        <v>196392298</v>
      </c>
      <c r="B1234">
        <v>56962993</v>
      </c>
      <c r="C1234">
        <v>0</v>
      </c>
      <c r="D1234">
        <v>1</v>
      </c>
      <c r="E1234">
        <v>0</v>
      </c>
      <c r="F1234">
        <v>0</v>
      </c>
    </row>
    <row r="1235" spans="1:6">
      <c r="A1235">
        <v>196496696</v>
      </c>
      <c r="B1235">
        <v>56973913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197387603</v>
      </c>
      <c r="B1236">
        <v>195000000</v>
      </c>
      <c r="C1236">
        <v>1</v>
      </c>
      <c r="D1236">
        <v>0</v>
      </c>
      <c r="E1236">
        <v>0</v>
      </c>
      <c r="F1236">
        <v>0</v>
      </c>
    </row>
    <row r="1237" spans="1:6">
      <c r="A1237">
        <v>197512086</v>
      </c>
      <c r="B1237">
        <v>42416518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198077969</v>
      </c>
      <c r="B1238">
        <v>115579635</v>
      </c>
      <c r="C1238">
        <v>0</v>
      </c>
      <c r="D1238">
        <v>1</v>
      </c>
      <c r="E1238">
        <v>0</v>
      </c>
      <c r="F1238">
        <v>0</v>
      </c>
    </row>
    <row r="1239" spans="1:6">
      <c r="A1239">
        <v>198084062</v>
      </c>
      <c r="B1239">
        <v>113947826</v>
      </c>
      <c r="C1239">
        <v>1</v>
      </c>
      <c r="D1239">
        <v>0</v>
      </c>
      <c r="E1239">
        <v>0</v>
      </c>
      <c r="F1239">
        <v>0</v>
      </c>
    </row>
    <row r="1240" spans="1:6">
      <c r="A1240">
        <v>198566990</v>
      </c>
      <c r="B1240">
        <v>37982609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199848831</v>
      </c>
      <c r="B1241">
        <v>149830960</v>
      </c>
      <c r="C1241">
        <v>0</v>
      </c>
      <c r="D1241">
        <v>0</v>
      </c>
      <c r="E1241">
        <v>1</v>
      </c>
      <c r="F1241">
        <v>0</v>
      </c>
    </row>
    <row r="1242" spans="1:6">
      <c r="A1242">
        <v>199896148</v>
      </c>
      <c r="B1242">
        <v>69939678</v>
      </c>
      <c r="C1242">
        <v>0</v>
      </c>
      <c r="D1242">
        <v>1</v>
      </c>
      <c r="E1242">
        <v>0</v>
      </c>
      <c r="F1242">
        <v>0</v>
      </c>
    </row>
    <row r="1243" spans="1:6">
      <c r="A1243">
        <v>200511006</v>
      </c>
      <c r="B1243">
        <v>8866236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200859554</v>
      </c>
      <c r="B1244">
        <v>90000000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201487544</v>
      </c>
      <c r="B1245">
        <v>36907153</v>
      </c>
      <c r="C1245">
        <v>1</v>
      </c>
      <c r="D1245">
        <v>0</v>
      </c>
      <c r="E1245">
        <v>0</v>
      </c>
      <c r="F1245">
        <v>0</v>
      </c>
    </row>
    <row r="1246" spans="1:6">
      <c r="A1246">
        <v>201523449</v>
      </c>
      <c r="B1246">
        <v>126829821</v>
      </c>
      <c r="C1246">
        <v>0</v>
      </c>
      <c r="D1246">
        <v>1</v>
      </c>
      <c r="E1246">
        <v>0</v>
      </c>
      <c r="F1246">
        <v>0</v>
      </c>
    </row>
    <row r="1247" spans="1:6">
      <c r="A1247">
        <v>202626921</v>
      </c>
      <c r="B1247">
        <v>32475836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202885136</v>
      </c>
      <c r="B1248">
        <v>76915621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203449410</v>
      </c>
      <c r="B1249">
        <v>43429264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203615191</v>
      </c>
      <c r="B1250">
        <v>32918261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203641087</v>
      </c>
      <c r="B1251">
        <v>97403068</v>
      </c>
      <c r="C1251">
        <v>1</v>
      </c>
      <c r="D1251">
        <v>0</v>
      </c>
      <c r="E1251">
        <v>0</v>
      </c>
      <c r="F1251">
        <v>0</v>
      </c>
    </row>
    <row r="1252" spans="1:6">
      <c r="A1252">
        <v>203964063</v>
      </c>
      <c r="B1252">
        <v>54286580</v>
      </c>
      <c r="C1252">
        <v>0</v>
      </c>
      <c r="D1252">
        <v>1</v>
      </c>
      <c r="E1252">
        <v>0</v>
      </c>
      <c r="F1252">
        <v>0</v>
      </c>
    </row>
    <row r="1253" spans="1:6">
      <c r="A1253">
        <v>204640944</v>
      </c>
      <c r="B1253">
        <v>101286957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205345335</v>
      </c>
      <c r="B1254">
        <v>172213656</v>
      </c>
      <c r="C1254">
        <v>1</v>
      </c>
      <c r="D1254">
        <v>0</v>
      </c>
      <c r="E1254">
        <v>0</v>
      </c>
      <c r="F1254">
        <v>0</v>
      </c>
    </row>
    <row r="1255" spans="1:6">
      <c r="A1255">
        <v>205440387</v>
      </c>
      <c r="B1255">
        <v>150000000</v>
      </c>
      <c r="C1255">
        <v>0</v>
      </c>
      <c r="D1255">
        <v>0</v>
      </c>
      <c r="E1255">
        <v>1</v>
      </c>
      <c r="F1255">
        <v>0</v>
      </c>
    </row>
    <row r="1256" spans="1:6">
      <c r="A1256">
        <v>206318992</v>
      </c>
      <c r="B1256">
        <v>33822710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206375709</v>
      </c>
      <c r="B1257">
        <v>25224861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206919534</v>
      </c>
      <c r="B1258">
        <v>36995786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207213175</v>
      </c>
      <c r="B1259">
        <v>116099050</v>
      </c>
      <c r="C1259">
        <v>0</v>
      </c>
      <c r="D1259">
        <v>0</v>
      </c>
      <c r="E1259">
        <v>1</v>
      </c>
      <c r="F1259">
        <v>0</v>
      </c>
    </row>
    <row r="1260" spans="1:6">
      <c r="A1260">
        <v>207704444</v>
      </c>
      <c r="B1260">
        <v>16583160</v>
      </c>
      <c r="C1260">
        <v>0</v>
      </c>
      <c r="D1260">
        <v>1</v>
      </c>
      <c r="E1260">
        <v>0</v>
      </c>
      <c r="F1260">
        <v>0</v>
      </c>
    </row>
    <row r="1261" spans="1:6">
      <c r="A1261">
        <v>207999839</v>
      </c>
      <c r="B1261">
        <v>75965217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209843135</v>
      </c>
      <c r="B1262">
        <v>64093910</v>
      </c>
      <c r="C1262">
        <v>0</v>
      </c>
      <c r="D1262">
        <v>0</v>
      </c>
      <c r="E1262">
        <v>1</v>
      </c>
      <c r="F1262">
        <v>0</v>
      </c>
    </row>
    <row r="1263" spans="1:6">
      <c r="A1263">
        <v>209979090</v>
      </c>
      <c r="B1263">
        <v>184927415</v>
      </c>
      <c r="C1263">
        <v>0</v>
      </c>
      <c r="D1263">
        <v>0</v>
      </c>
      <c r="E1263">
        <v>1</v>
      </c>
      <c r="F1263">
        <v>0</v>
      </c>
    </row>
    <row r="1264" spans="1:6">
      <c r="A1264">
        <v>210128869</v>
      </c>
      <c r="B1264">
        <v>125005366</v>
      </c>
      <c r="C1264">
        <v>1</v>
      </c>
      <c r="D1264">
        <v>0</v>
      </c>
      <c r="E1264">
        <v>0</v>
      </c>
      <c r="F1264">
        <v>0</v>
      </c>
    </row>
    <row r="1265" spans="1:6">
      <c r="A1265">
        <v>211596412</v>
      </c>
      <c r="B1265">
        <v>31018861</v>
      </c>
      <c r="C1265">
        <v>0</v>
      </c>
      <c r="D1265">
        <v>0</v>
      </c>
      <c r="E1265">
        <v>1</v>
      </c>
      <c r="F1265">
        <v>0</v>
      </c>
    </row>
    <row r="1266" spans="1:6">
      <c r="A1266">
        <v>212199853</v>
      </c>
      <c r="B1266">
        <v>71234857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212515222</v>
      </c>
      <c r="B1267">
        <v>50643478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212779439</v>
      </c>
      <c r="B1268">
        <v>86323501</v>
      </c>
      <c r="C1268">
        <v>0</v>
      </c>
      <c r="D1268">
        <v>0</v>
      </c>
      <c r="E1268">
        <v>0</v>
      </c>
      <c r="F1268">
        <v>1</v>
      </c>
    </row>
    <row r="1269" spans="1:6">
      <c r="A1269">
        <v>213399577</v>
      </c>
      <c r="B1269">
        <v>57789817</v>
      </c>
      <c r="C1269">
        <v>0</v>
      </c>
      <c r="D1269">
        <v>0</v>
      </c>
      <c r="E1269">
        <v>0</v>
      </c>
      <c r="F1269">
        <v>1</v>
      </c>
    </row>
    <row r="1270" spans="1:6">
      <c r="A1270">
        <v>214429259</v>
      </c>
      <c r="B1270">
        <v>5178454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216086548</v>
      </c>
      <c r="B1271">
        <v>85458547</v>
      </c>
      <c r="C1271">
        <v>1</v>
      </c>
      <c r="D1271">
        <v>0</v>
      </c>
      <c r="E1271">
        <v>0</v>
      </c>
      <c r="F1271">
        <v>0</v>
      </c>
    </row>
    <row r="1272" spans="1:6">
      <c r="A1272">
        <v>217555094</v>
      </c>
      <c r="B1272">
        <v>39475379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217684336</v>
      </c>
      <c r="B1273">
        <v>30742635</v>
      </c>
      <c r="C1273">
        <v>1</v>
      </c>
      <c r="D1273">
        <v>0</v>
      </c>
      <c r="E1273">
        <v>0</v>
      </c>
      <c r="F1273">
        <v>0</v>
      </c>
    </row>
    <row r="1274" spans="1:6">
      <c r="A1274">
        <v>218173082</v>
      </c>
      <c r="B1274">
        <v>505595</v>
      </c>
      <c r="C1274">
        <v>0</v>
      </c>
      <c r="D1274">
        <v>0</v>
      </c>
      <c r="E1274">
        <v>0</v>
      </c>
      <c r="F1274">
        <v>1</v>
      </c>
    </row>
    <row r="1275" spans="1:6">
      <c r="A1275">
        <v>218193652</v>
      </c>
      <c r="B1275">
        <v>29024763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218743570</v>
      </c>
      <c r="B1276">
        <v>55000000</v>
      </c>
      <c r="C1276">
        <v>0</v>
      </c>
      <c r="D1276">
        <v>1</v>
      </c>
      <c r="E1276">
        <v>0</v>
      </c>
      <c r="F1276">
        <v>0</v>
      </c>
    </row>
    <row r="1277" spans="1:6">
      <c r="A1277">
        <v>218952089</v>
      </c>
      <c r="B1277">
        <v>54116335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219085603</v>
      </c>
      <c r="B1278">
        <v>168531522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219113265</v>
      </c>
      <c r="B1279">
        <v>77676809</v>
      </c>
      <c r="C1279">
        <v>0</v>
      </c>
      <c r="D1279">
        <v>0</v>
      </c>
      <c r="E1279">
        <v>1</v>
      </c>
      <c r="F1279">
        <v>0</v>
      </c>
    </row>
    <row r="1280" spans="1:6">
      <c r="A1280">
        <v>219124769</v>
      </c>
      <c r="B1280">
        <v>21534891</v>
      </c>
      <c r="C1280">
        <v>0</v>
      </c>
      <c r="D1280">
        <v>0</v>
      </c>
      <c r="E1280">
        <v>0</v>
      </c>
      <c r="F1280">
        <v>1</v>
      </c>
    </row>
    <row r="1281" spans="1:6">
      <c r="A1281">
        <v>219487695</v>
      </c>
      <c r="B1281">
        <v>98242689</v>
      </c>
      <c r="C1281">
        <v>0</v>
      </c>
      <c r="D1281">
        <v>1</v>
      </c>
      <c r="E1281">
        <v>0</v>
      </c>
      <c r="F1281">
        <v>0</v>
      </c>
    </row>
    <row r="1282" spans="1:6">
      <c r="A1282">
        <v>219571833</v>
      </c>
      <c r="B1282">
        <v>72498355</v>
      </c>
      <c r="C1282">
        <v>0</v>
      </c>
      <c r="D1282">
        <v>1</v>
      </c>
      <c r="E1282">
        <v>0</v>
      </c>
      <c r="F1282">
        <v>0</v>
      </c>
    </row>
    <row r="1283" spans="1:6">
      <c r="A1283">
        <v>219892171</v>
      </c>
      <c r="B1283">
        <v>64093910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219896498</v>
      </c>
      <c r="B1284">
        <v>66413889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220318272</v>
      </c>
      <c r="B1285">
        <v>96535720</v>
      </c>
      <c r="C1285">
        <v>1</v>
      </c>
      <c r="D1285">
        <v>0</v>
      </c>
      <c r="E1285">
        <v>0</v>
      </c>
      <c r="F1285">
        <v>0</v>
      </c>
    </row>
    <row r="1286" spans="1:6">
      <c r="A1286">
        <v>220444178</v>
      </c>
      <c r="B1286">
        <v>50899822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220552732</v>
      </c>
      <c r="B1287">
        <v>60878314</v>
      </c>
      <c r="C1287">
        <v>0</v>
      </c>
      <c r="D1287">
        <v>1</v>
      </c>
      <c r="E1287">
        <v>0</v>
      </c>
      <c r="F1287">
        <v>0</v>
      </c>
    </row>
    <row r="1288" spans="1:6">
      <c r="A1288">
        <v>220674342</v>
      </c>
      <c r="B1288">
        <v>97403068</v>
      </c>
      <c r="C1288">
        <v>0</v>
      </c>
      <c r="D1288">
        <v>1</v>
      </c>
      <c r="E1288">
        <v>0</v>
      </c>
      <c r="F1288">
        <v>0</v>
      </c>
    </row>
    <row r="1289" spans="1:6">
      <c r="A1289">
        <v>220726425</v>
      </c>
      <c r="B1289">
        <v>25892270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221824742</v>
      </c>
      <c r="B1290">
        <v>64758961</v>
      </c>
      <c r="C1290">
        <v>0</v>
      </c>
      <c r="D1290">
        <v>0</v>
      </c>
      <c r="E1290">
        <v>1</v>
      </c>
      <c r="F1290">
        <v>0</v>
      </c>
    </row>
    <row r="1291" spans="1:6">
      <c r="A1291">
        <v>222050207</v>
      </c>
      <c r="B1291">
        <v>82720573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222195609</v>
      </c>
      <c r="B1292">
        <v>36249178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222200929</v>
      </c>
      <c r="B1293">
        <v>36796715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222647578</v>
      </c>
      <c r="B1294">
        <v>82855263</v>
      </c>
      <c r="C1294">
        <v>0</v>
      </c>
      <c r="D1294">
        <v>0</v>
      </c>
      <c r="E1294">
        <v>0</v>
      </c>
      <c r="F1294">
        <v>1</v>
      </c>
    </row>
    <row r="1295" spans="1:6">
      <c r="A1295">
        <v>222774739</v>
      </c>
      <c r="B1295">
        <v>68317587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222824741</v>
      </c>
      <c r="B1296">
        <v>41257801</v>
      </c>
      <c r="C1296">
        <v>0</v>
      </c>
      <c r="D1296">
        <v>0</v>
      </c>
      <c r="E1296">
        <v>1</v>
      </c>
      <c r="F1296">
        <v>0</v>
      </c>
    </row>
    <row r="1297" spans="1:6">
      <c r="A1297">
        <v>223164081</v>
      </c>
      <c r="B1297">
        <v>75965217</v>
      </c>
      <c r="C1297">
        <v>0</v>
      </c>
      <c r="D1297">
        <v>1</v>
      </c>
      <c r="E1297">
        <v>0</v>
      </c>
      <c r="F1297">
        <v>0</v>
      </c>
    </row>
    <row r="1298" spans="1:6">
      <c r="A1298">
        <v>223840454</v>
      </c>
      <c r="B1298">
        <v>84186649</v>
      </c>
      <c r="C1298">
        <v>0</v>
      </c>
      <c r="D1298">
        <v>1</v>
      </c>
      <c r="E1298">
        <v>0</v>
      </c>
      <c r="F1298">
        <v>0</v>
      </c>
    </row>
    <row r="1299" spans="1:6">
      <c r="A1299">
        <v>223941260</v>
      </c>
      <c r="B1299">
        <v>34597961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224136189</v>
      </c>
      <c r="B1300">
        <v>19678125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224198644</v>
      </c>
      <c r="B1301">
        <v>63304348</v>
      </c>
      <c r="C1301">
        <v>0</v>
      </c>
      <c r="D1301">
        <v>0</v>
      </c>
      <c r="E1301">
        <v>1</v>
      </c>
      <c r="F1301">
        <v>0</v>
      </c>
    </row>
    <row r="1302" spans="1:6">
      <c r="A1302">
        <v>224540219</v>
      </c>
      <c r="B1302">
        <v>45151416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225703475</v>
      </c>
      <c r="B1303">
        <v>50000000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226027993</v>
      </c>
      <c r="B1304">
        <v>69923101</v>
      </c>
      <c r="C1304">
        <v>0</v>
      </c>
      <c r="D1304">
        <v>1</v>
      </c>
      <c r="E1304">
        <v>0</v>
      </c>
      <c r="F1304">
        <v>0</v>
      </c>
    </row>
    <row r="1305" spans="1:6">
      <c r="A1305">
        <v>226186388</v>
      </c>
      <c r="B1305">
        <v>69435070</v>
      </c>
      <c r="C1305">
        <v>0</v>
      </c>
      <c r="D1305">
        <v>1</v>
      </c>
      <c r="E1305">
        <v>0</v>
      </c>
      <c r="F1305">
        <v>0</v>
      </c>
    </row>
    <row r="1306" spans="1:6">
      <c r="A1306">
        <v>226965337</v>
      </c>
      <c r="B1306">
        <v>98754783</v>
      </c>
      <c r="C1306">
        <v>1</v>
      </c>
      <c r="D1306">
        <v>0</v>
      </c>
      <c r="E1306">
        <v>0</v>
      </c>
      <c r="F1306">
        <v>0</v>
      </c>
    </row>
    <row r="1307" spans="1:6">
      <c r="A1307">
        <v>227935344</v>
      </c>
      <c r="B1307">
        <v>84265761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228019903</v>
      </c>
      <c r="B1308">
        <v>69634783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228297140</v>
      </c>
      <c r="B1309">
        <v>71456616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228416195</v>
      </c>
      <c r="B1310">
        <v>111287489</v>
      </c>
      <c r="C1310">
        <v>0</v>
      </c>
      <c r="D1310">
        <v>1</v>
      </c>
      <c r="E1310">
        <v>0</v>
      </c>
      <c r="F1310">
        <v>0</v>
      </c>
    </row>
    <row r="1311" spans="1:6">
      <c r="A1311">
        <v>228850846</v>
      </c>
      <c r="B1311">
        <v>41953861</v>
      </c>
      <c r="C1311">
        <v>0</v>
      </c>
      <c r="D1311">
        <v>1</v>
      </c>
      <c r="E1311">
        <v>0</v>
      </c>
      <c r="F1311">
        <v>0</v>
      </c>
    </row>
    <row r="1312" spans="1:6">
      <c r="A1312">
        <v>229042753</v>
      </c>
      <c r="B1312">
        <v>135290838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229831139</v>
      </c>
      <c r="B1313">
        <v>170917095</v>
      </c>
      <c r="C1313">
        <v>0</v>
      </c>
      <c r="D1313">
        <v>1</v>
      </c>
      <c r="E1313">
        <v>0</v>
      </c>
      <c r="F1313">
        <v>0</v>
      </c>
    </row>
    <row r="1314" spans="1:6">
      <c r="A1314">
        <v>230644998</v>
      </c>
      <c r="B1314">
        <v>21307410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230781587</v>
      </c>
      <c r="B1315">
        <v>43000000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230953737</v>
      </c>
      <c r="B1316">
        <v>12331929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231418562</v>
      </c>
      <c r="B1317">
        <v>101286957</v>
      </c>
      <c r="C1317">
        <v>1</v>
      </c>
      <c r="D1317">
        <v>0</v>
      </c>
      <c r="E1317">
        <v>0</v>
      </c>
      <c r="F1317">
        <v>0</v>
      </c>
    </row>
    <row r="1318" spans="1:6">
      <c r="A1318">
        <v>231722738</v>
      </c>
      <c r="B1318">
        <v>94740909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232408620</v>
      </c>
      <c r="B1319">
        <v>76438973</v>
      </c>
      <c r="C1319">
        <v>1</v>
      </c>
      <c r="D1319">
        <v>0</v>
      </c>
      <c r="E1319">
        <v>0</v>
      </c>
      <c r="F1319">
        <v>0</v>
      </c>
    </row>
    <row r="1320" spans="1:6">
      <c r="A1320">
        <v>232414484</v>
      </c>
      <c r="B1320">
        <v>55548056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232772564</v>
      </c>
      <c r="B1321">
        <v>140693320</v>
      </c>
      <c r="C1321">
        <v>0</v>
      </c>
      <c r="D1321">
        <v>0</v>
      </c>
      <c r="E1321">
        <v>1</v>
      </c>
      <c r="F1321">
        <v>0</v>
      </c>
    </row>
    <row r="1322" spans="1:6">
      <c r="A1322">
        <v>233213967</v>
      </c>
      <c r="B1322">
        <v>87074287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233604343</v>
      </c>
      <c r="B1323">
        <v>28959216</v>
      </c>
      <c r="C1323">
        <v>0</v>
      </c>
      <c r="D1323">
        <v>0</v>
      </c>
      <c r="E1323">
        <v>0</v>
      </c>
      <c r="F1323">
        <v>1</v>
      </c>
    </row>
    <row r="1324" spans="1:6">
      <c r="A1324">
        <v>233645777</v>
      </c>
      <c r="B1324">
        <v>32571948</v>
      </c>
      <c r="C1324">
        <v>0</v>
      </c>
      <c r="D1324">
        <v>1</v>
      </c>
      <c r="E1324">
        <v>0</v>
      </c>
      <c r="F1324">
        <v>0</v>
      </c>
    </row>
    <row r="1325" spans="1:6">
      <c r="A1325">
        <v>234562168</v>
      </c>
      <c r="B1325">
        <v>60101410</v>
      </c>
      <c r="C1325">
        <v>0</v>
      </c>
      <c r="D1325">
        <v>1</v>
      </c>
      <c r="E1325">
        <v>0</v>
      </c>
      <c r="F1325">
        <v>0</v>
      </c>
    </row>
    <row r="1326" spans="1:6">
      <c r="A1326">
        <v>235521005</v>
      </c>
      <c r="B1326">
        <v>114330585</v>
      </c>
      <c r="C1326">
        <v>0</v>
      </c>
      <c r="D1326">
        <v>1</v>
      </c>
      <c r="E1326">
        <v>0</v>
      </c>
      <c r="F1326">
        <v>0</v>
      </c>
    </row>
    <row r="1327" spans="1:6">
      <c r="A1327">
        <v>235816959</v>
      </c>
      <c r="B1327">
        <v>69739836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235987236</v>
      </c>
      <c r="B1328">
        <v>9897188</v>
      </c>
      <c r="C1328">
        <v>0</v>
      </c>
      <c r="D1328">
        <v>0</v>
      </c>
      <c r="E1328">
        <v>0</v>
      </c>
      <c r="F1328">
        <v>1</v>
      </c>
    </row>
    <row r="1329" spans="1:6">
      <c r="A1329">
        <v>236120048</v>
      </c>
      <c r="B1329">
        <v>113925987</v>
      </c>
      <c r="C1329">
        <v>0</v>
      </c>
      <c r="D1329">
        <v>1</v>
      </c>
      <c r="E1329">
        <v>0</v>
      </c>
      <c r="F1329">
        <v>0</v>
      </c>
    </row>
    <row r="1330" spans="1:6">
      <c r="A1330">
        <v>236319281</v>
      </c>
      <c r="B1330">
        <v>86580505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236511649</v>
      </c>
      <c r="B1331">
        <v>37878971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236848653</v>
      </c>
      <c r="B1332">
        <v>12659931</v>
      </c>
      <c r="C1332">
        <v>0</v>
      </c>
      <c r="D1332">
        <v>1</v>
      </c>
      <c r="E1332">
        <v>0</v>
      </c>
      <c r="F1332">
        <v>0</v>
      </c>
    </row>
    <row r="1333" spans="1:6">
      <c r="A1333">
        <v>237158227</v>
      </c>
      <c r="B1333">
        <v>98242689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239452924</v>
      </c>
      <c r="B1334">
        <v>207138157</v>
      </c>
      <c r="C1334">
        <v>0</v>
      </c>
      <c r="D1334">
        <v>1</v>
      </c>
      <c r="E1334">
        <v>0</v>
      </c>
      <c r="F1334">
        <v>0</v>
      </c>
    </row>
    <row r="1335" spans="1:6">
      <c r="A1335">
        <v>240268986</v>
      </c>
      <c r="B1335">
        <v>42729274</v>
      </c>
      <c r="C1335">
        <v>0</v>
      </c>
      <c r="D1335">
        <v>1</v>
      </c>
      <c r="E1335">
        <v>0</v>
      </c>
      <c r="F1335">
        <v>0</v>
      </c>
    </row>
    <row r="1336" spans="1:6">
      <c r="A1336">
        <v>240751838</v>
      </c>
      <c r="B1336">
        <v>167024638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240760405</v>
      </c>
      <c r="B1337">
        <v>130611431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241465674</v>
      </c>
      <c r="B1338">
        <v>89286146</v>
      </c>
      <c r="C1338">
        <v>0</v>
      </c>
      <c r="D1338">
        <v>1</v>
      </c>
      <c r="E1338">
        <v>0</v>
      </c>
      <c r="F1338">
        <v>0</v>
      </c>
    </row>
    <row r="1339" spans="1:6">
      <c r="A1339">
        <v>241492267</v>
      </c>
      <c r="B1339">
        <v>93212171</v>
      </c>
      <c r="C1339">
        <v>0</v>
      </c>
      <c r="D1339">
        <v>1</v>
      </c>
      <c r="E1339">
        <v>0</v>
      </c>
      <c r="F1339">
        <v>0</v>
      </c>
    </row>
    <row r="1340" spans="1:6">
      <c r="A1340">
        <v>241919399</v>
      </c>
      <c r="B1340">
        <v>101482025</v>
      </c>
      <c r="C1340">
        <v>0</v>
      </c>
      <c r="D1340">
        <v>0</v>
      </c>
      <c r="E1340">
        <v>0</v>
      </c>
      <c r="F1340">
        <v>1</v>
      </c>
    </row>
    <row r="1341" spans="1:6">
      <c r="A1341">
        <v>242105970</v>
      </c>
      <c r="B1341">
        <v>92489466</v>
      </c>
      <c r="C1341">
        <v>0</v>
      </c>
      <c r="D1341">
        <v>0</v>
      </c>
      <c r="E1341">
        <v>1</v>
      </c>
      <c r="F1341">
        <v>0</v>
      </c>
    </row>
    <row r="1342" spans="1:6">
      <c r="A1342">
        <v>243871325</v>
      </c>
      <c r="B1342">
        <v>92287186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244373198</v>
      </c>
      <c r="B1343">
        <v>130000000</v>
      </c>
      <c r="C1343">
        <v>0</v>
      </c>
      <c r="D1343">
        <v>1</v>
      </c>
      <c r="E1343">
        <v>0</v>
      </c>
      <c r="F1343">
        <v>0</v>
      </c>
    </row>
    <row r="1344" spans="1:6">
      <c r="A1344">
        <v>244580160</v>
      </c>
      <c r="B1344">
        <v>54112816</v>
      </c>
      <c r="C1344">
        <v>0</v>
      </c>
      <c r="D1344">
        <v>1</v>
      </c>
      <c r="E1344">
        <v>0</v>
      </c>
      <c r="F1344">
        <v>0</v>
      </c>
    </row>
    <row r="1345" spans="1:6">
      <c r="A1345">
        <v>244811851</v>
      </c>
      <c r="B1345">
        <v>118426136</v>
      </c>
      <c r="C1345">
        <v>0</v>
      </c>
      <c r="D1345">
        <v>1</v>
      </c>
      <c r="E1345">
        <v>0</v>
      </c>
      <c r="F1345">
        <v>0</v>
      </c>
    </row>
    <row r="1346" spans="1:6">
      <c r="A1346">
        <v>245608963</v>
      </c>
      <c r="B1346">
        <v>27056408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246229599</v>
      </c>
      <c r="B1347">
        <v>30897446</v>
      </c>
      <c r="C1347">
        <v>0</v>
      </c>
      <c r="D1347">
        <v>0</v>
      </c>
      <c r="E1347">
        <v>0</v>
      </c>
      <c r="F1347">
        <v>0</v>
      </c>
    </row>
    <row r="1348" spans="1:6">
      <c r="A1348">
        <v>246442080</v>
      </c>
      <c r="B1348">
        <v>30755961</v>
      </c>
      <c r="C1348">
        <v>0</v>
      </c>
      <c r="D1348">
        <v>1</v>
      </c>
      <c r="E1348">
        <v>0</v>
      </c>
      <c r="F1348">
        <v>0</v>
      </c>
    </row>
    <row r="1349" spans="1:6">
      <c r="A1349">
        <v>246602123</v>
      </c>
      <c r="B1349">
        <v>125632384</v>
      </c>
      <c r="C1349">
        <v>0</v>
      </c>
      <c r="D1349">
        <v>1</v>
      </c>
      <c r="E1349">
        <v>0</v>
      </c>
      <c r="F1349">
        <v>0</v>
      </c>
    </row>
    <row r="1350" spans="1:6">
      <c r="A1350">
        <v>247023808</v>
      </c>
      <c r="B1350">
        <v>80000000</v>
      </c>
      <c r="C1350">
        <v>0</v>
      </c>
      <c r="D1350">
        <v>0</v>
      </c>
      <c r="E1350">
        <v>1</v>
      </c>
      <c r="F1350">
        <v>0</v>
      </c>
    </row>
    <row r="1351" spans="1:6">
      <c r="A1351">
        <v>247367876</v>
      </c>
      <c r="B1351">
        <v>41953861</v>
      </c>
      <c r="C1351">
        <v>0</v>
      </c>
      <c r="D1351">
        <v>1</v>
      </c>
      <c r="E1351">
        <v>0</v>
      </c>
      <c r="F1351">
        <v>0</v>
      </c>
    </row>
    <row r="1352" spans="1:6">
      <c r="A1352">
        <v>247429345</v>
      </c>
      <c r="B1352">
        <v>91319098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248645124</v>
      </c>
      <c r="B1353">
        <v>123319288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249484909</v>
      </c>
      <c r="B1354">
        <v>40000000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250021852</v>
      </c>
      <c r="B1355">
        <v>22574425</v>
      </c>
      <c r="C1355">
        <v>0</v>
      </c>
      <c r="D1355">
        <v>1</v>
      </c>
      <c r="E1355">
        <v>0</v>
      </c>
      <c r="F1355">
        <v>0</v>
      </c>
    </row>
    <row r="1356" spans="1:6">
      <c r="A1356">
        <v>251987342</v>
      </c>
      <c r="B1356">
        <v>111876962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252238208</v>
      </c>
      <c r="B1357">
        <v>86580505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252256228</v>
      </c>
      <c r="B1358">
        <v>47149941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252913878</v>
      </c>
      <c r="B1359">
        <v>101101360</v>
      </c>
      <c r="C1359">
        <v>1</v>
      </c>
      <c r="D1359">
        <v>0</v>
      </c>
      <c r="E1359">
        <v>0</v>
      </c>
      <c r="F1359">
        <v>0</v>
      </c>
    </row>
    <row r="1360" spans="1:6">
      <c r="A1360">
        <v>253160295</v>
      </c>
      <c r="B1360">
        <v>97715844</v>
      </c>
      <c r="C1360">
        <v>0</v>
      </c>
      <c r="D1360">
        <v>0</v>
      </c>
      <c r="E1360">
        <v>0</v>
      </c>
      <c r="F1360">
        <v>1</v>
      </c>
    </row>
    <row r="1361" spans="1:6">
      <c r="A1361">
        <v>253187730</v>
      </c>
      <c r="B1361">
        <v>79818097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254090104</v>
      </c>
      <c r="B1362">
        <v>26655166</v>
      </c>
      <c r="C1362">
        <v>0</v>
      </c>
      <c r="D1362">
        <v>1</v>
      </c>
      <c r="E1362">
        <v>0</v>
      </c>
      <c r="F1362">
        <v>0</v>
      </c>
    </row>
    <row r="1363" spans="1:6">
      <c r="A1363">
        <v>254254517</v>
      </c>
      <c r="B1363">
        <v>62168602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254266825</v>
      </c>
      <c r="B1364">
        <v>139818256</v>
      </c>
      <c r="C1364">
        <v>0</v>
      </c>
      <c r="D1364">
        <v>1</v>
      </c>
      <c r="E1364">
        <v>0</v>
      </c>
      <c r="F1364">
        <v>0</v>
      </c>
    </row>
    <row r="1365" spans="1:6">
      <c r="A1365">
        <v>257002834</v>
      </c>
      <c r="B1365">
        <v>22277474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257131292</v>
      </c>
      <c r="B1366">
        <v>108573160</v>
      </c>
      <c r="C1366">
        <v>0</v>
      </c>
      <c r="D1366">
        <v>1</v>
      </c>
      <c r="E1366">
        <v>0</v>
      </c>
      <c r="F1366">
        <v>0</v>
      </c>
    </row>
    <row r="1367" spans="1:6">
      <c r="A1367">
        <v>257796757</v>
      </c>
      <c r="B1367">
        <v>77710753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258121354</v>
      </c>
      <c r="B1368">
        <v>44334604</v>
      </c>
      <c r="C1368">
        <v>0</v>
      </c>
      <c r="D1368">
        <v>1</v>
      </c>
      <c r="E1368">
        <v>0</v>
      </c>
      <c r="F1368">
        <v>0</v>
      </c>
    </row>
    <row r="1369" spans="1:6">
      <c r="A1369">
        <v>258311390</v>
      </c>
      <c r="B1369">
        <v>116099050</v>
      </c>
      <c r="C1369">
        <v>0</v>
      </c>
      <c r="D1369">
        <v>0</v>
      </c>
      <c r="E1369">
        <v>1</v>
      </c>
      <c r="F1369">
        <v>0</v>
      </c>
    </row>
    <row r="1370" spans="1:6">
      <c r="A1370">
        <v>258676083</v>
      </c>
      <c r="B1370">
        <v>121761754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259308493</v>
      </c>
      <c r="B1371">
        <v>48072054</v>
      </c>
      <c r="C1371">
        <v>0</v>
      </c>
      <c r="D1371">
        <v>0</v>
      </c>
      <c r="E1371">
        <v>1</v>
      </c>
      <c r="F1371">
        <v>0</v>
      </c>
    </row>
    <row r="1372" spans="1:6">
      <c r="A1372">
        <v>259989910</v>
      </c>
      <c r="B1372">
        <v>275000000</v>
      </c>
      <c r="C1372">
        <v>0</v>
      </c>
      <c r="D1372">
        <v>1</v>
      </c>
      <c r="E1372">
        <v>0</v>
      </c>
      <c r="F1372">
        <v>0</v>
      </c>
    </row>
    <row r="1373" spans="1:6">
      <c r="A1373">
        <v>260044254</v>
      </c>
      <c r="B1373">
        <v>7864804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260132301</v>
      </c>
      <c r="B1374">
        <v>46054609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260720275</v>
      </c>
      <c r="B1375">
        <v>48701534</v>
      </c>
      <c r="C1375">
        <v>0</v>
      </c>
      <c r="D1375">
        <v>1</v>
      </c>
      <c r="E1375">
        <v>0</v>
      </c>
      <c r="F1375">
        <v>0</v>
      </c>
    </row>
    <row r="1376" spans="1:6">
      <c r="A1376">
        <v>261099301</v>
      </c>
      <c r="B1376">
        <v>131233644</v>
      </c>
      <c r="C1376">
        <v>1</v>
      </c>
      <c r="D1376">
        <v>0</v>
      </c>
      <c r="E1376">
        <v>0</v>
      </c>
      <c r="F1376">
        <v>0</v>
      </c>
    </row>
    <row r="1377" spans="1:6">
      <c r="A1377">
        <v>262275924</v>
      </c>
      <c r="B1377">
        <v>88626087</v>
      </c>
      <c r="C1377">
        <v>0</v>
      </c>
      <c r="D1377">
        <v>0</v>
      </c>
      <c r="E1377">
        <v>0</v>
      </c>
      <c r="F1377">
        <v>0</v>
      </c>
    </row>
    <row r="1378" spans="1:6">
      <c r="A1378">
        <v>263165037</v>
      </c>
      <c r="B1378">
        <v>91319098</v>
      </c>
      <c r="C1378">
        <v>1</v>
      </c>
      <c r="D1378">
        <v>0</v>
      </c>
      <c r="E1378">
        <v>0</v>
      </c>
      <c r="F1378">
        <v>0</v>
      </c>
    </row>
    <row r="1379" spans="1:6">
      <c r="A1379">
        <v>263884353</v>
      </c>
      <c r="B1379">
        <v>78450540</v>
      </c>
      <c r="C1379">
        <v>0</v>
      </c>
      <c r="D1379">
        <v>0</v>
      </c>
      <c r="E1379">
        <v>1</v>
      </c>
      <c r="F1379">
        <v>0</v>
      </c>
    </row>
    <row r="1380" spans="1:6">
      <c r="A1380">
        <v>264234708</v>
      </c>
      <c r="B1380">
        <v>9653072</v>
      </c>
      <c r="C1380">
        <v>0</v>
      </c>
      <c r="D1380">
        <v>0</v>
      </c>
      <c r="E1380">
        <v>1</v>
      </c>
      <c r="F1380">
        <v>0</v>
      </c>
    </row>
    <row r="1381" spans="1:6">
      <c r="A1381">
        <v>264654077</v>
      </c>
      <c r="B1381">
        <v>135651216</v>
      </c>
      <c r="C1381">
        <v>0</v>
      </c>
      <c r="D1381">
        <v>1</v>
      </c>
      <c r="E1381">
        <v>0</v>
      </c>
      <c r="F1381">
        <v>0</v>
      </c>
    </row>
    <row r="1382" spans="1:6">
      <c r="A1382">
        <v>266756984</v>
      </c>
      <c r="B1382">
        <v>92109217</v>
      </c>
      <c r="C1382">
        <v>0</v>
      </c>
      <c r="D1382">
        <v>1</v>
      </c>
      <c r="E1382">
        <v>0</v>
      </c>
      <c r="F1382">
        <v>0</v>
      </c>
    </row>
    <row r="1383" spans="1:6">
      <c r="A1383">
        <v>267396769</v>
      </c>
      <c r="B1383">
        <v>101023979</v>
      </c>
      <c r="C1383">
        <v>0</v>
      </c>
      <c r="D1383">
        <v>1</v>
      </c>
      <c r="E1383">
        <v>0</v>
      </c>
      <c r="F1383">
        <v>0</v>
      </c>
    </row>
    <row r="1384" spans="1:6">
      <c r="A1384">
        <v>268326198</v>
      </c>
      <c r="B1384">
        <v>33633148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268418682</v>
      </c>
      <c r="B1385">
        <v>100000000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268429281</v>
      </c>
      <c r="B1386">
        <v>73991573</v>
      </c>
      <c r="C1386">
        <v>1</v>
      </c>
      <c r="D1386">
        <v>0</v>
      </c>
      <c r="E1386">
        <v>0</v>
      </c>
      <c r="F1386">
        <v>0</v>
      </c>
    </row>
    <row r="1387" spans="1:6">
      <c r="A1387">
        <v>269275914</v>
      </c>
      <c r="B1387">
        <v>65616822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269379017</v>
      </c>
      <c r="B1388">
        <v>51784539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269490247</v>
      </c>
      <c r="B1389">
        <v>37388114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269541399</v>
      </c>
      <c r="B1390">
        <v>44554948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269565280</v>
      </c>
      <c r="B1391">
        <v>170921739</v>
      </c>
      <c r="C1391">
        <v>1</v>
      </c>
      <c r="D1391">
        <v>0</v>
      </c>
      <c r="E1391">
        <v>0</v>
      </c>
      <c r="F1391">
        <v>0</v>
      </c>
    </row>
    <row r="1392" spans="1:6">
      <c r="A1392">
        <v>269667169</v>
      </c>
      <c r="B1392">
        <v>92489466</v>
      </c>
      <c r="C1392">
        <v>0</v>
      </c>
      <c r="D1392">
        <v>1</v>
      </c>
      <c r="E1392">
        <v>0</v>
      </c>
      <c r="F1392">
        <v>0</v>
      </c>
    </row>
    <row r="1393" spans="1:6">
      <c r="A1393">
        <v>270000119</v>
      </c>
      <c r="B1393">
        <v>37000000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270669505</v>
      </c>
      <c r="B1394">
        <v>61408439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271725448</v>
      </c>
      <c r="B1395">
        <v>78000000</v>
      </c>
      <c r="C1395">
        <v>1</v>
      </c>
      <c r="D1395">
        <v>0</v>
      </c>
      <c r="E1395">
        <v>0</v>
      </c>
      <c r="F1395">
        <v>0</v>
      </c>
    </row>
    <row r="1396" spans="1:6">
      <c r="A1396">
        <v>271738388</v>
      </c>
      <c r="B1396">
        <v>50002146</v>
      </c>
      <c r="C1396">
        <v>0</v>
      </c>
      <c r="D1396">
        <v>1</v>
      </c>
      <c r="E1396">
        <v>0</v>
      </c>
      <c r="F1396">
        <v>0</v>
      </c>
    </row>
    <row r="1397" spans="1:6">
      <c r="A1397">
        <v>273996307</v>
      </c>
      <c r="B1397">
        <v>55150116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275453129</v>
      </c>
      <c r="B1398">
        <v>89477485</v>
      </c>
      <c r="C1398">
        <v>0</v>
      </c>
      <c r="D1398">
        <v>1</v>
      </c>
      <c r="E1398">
        <v>0</v>
      </c>
      <c r="F1398">
        <v>0</v>
      </c>
    </row>
    <row r="1399" spans="1:6">
      <c r="A1399">
        <v>276257960</v>
      </c>
      <c r="B1399">
        <v>22369381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276261727</v>
      </c>
      <c r="B1400">
        <v>77710753</v>
      </c>
      <c r="C1400">
        <v>0</v>
      </c>
      <c r="D1400">
        <v>1</v>
      </c>
      <c r="E1400">
        <v>0</v>
      </c>
      <c r="F1400">
        <v>0</v>
      </c>
    </row>
    <row r="1401" spans="1:6">
      <c r="A1401">
        <v>276781136</v>
      </c>
      <c r="B1401">
        <v>53560590</v>
      </c>
      <c r="C1401">
        <v>0</v>
      </c>
      <c r="D1401">
        <v>0</v>
      </c>
      <c r="E1401">
        <v>0</v>
      </c>
      <c r="F1401">
        <v>1</v>
      </c>
    </row>
    <row r="1402" spans="1:6">
      <c r="A1402">
        <v>276997302</v>
      </c>
      <c r="B1402">
        <v>65951507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280028482</v>
      </c>
      <c r="B1403">
        <v>124983125</v>
      </c>
      <c r="C1403">
        <v>0</v>
      </c>
      <c r="D1403">
        <v>0</v>
      </c>
      <c r="E1403">
        <v>1</v>
      </c>
      <c r="F1403">
        <v>0</v>
      </c>
    </row>
    <row r="1404" spans="1:6">
      <c r="A1404">
        <v>283828130</v>
      </c>
      <c r="B1404">
        <v>135000000</v>
      </c>
      <c r="C1404">
        <v>0</v>
      </c>
      <c r="D1404">
        <v>0</v>
      </c>
      <c r="E1404">
        <v>0</v>
      </c>
      <c r="F1404">
        <v>1</v>
      </c>
    </row>
    <row r="1405" spans="1:6">
      <c r="A1405">
        <v>284285677</v>
      </c>
      <c r="B1405">
        <v>202237827</v>
      </c>
      <c r="C1405">
        <v>0</v>
      </c>
      <c r="D1405">
        <v>1</v>
      </c>
      <c r="E1405">
        <v>0</v>
      </c>
      <c r="F1405">
        <v>0</v>
      </c>
    </row>
    <row r="1406" spans="1:6">
      <c r="A1406">
        <v>285085699</v>
      </c>
      <c r="B1406">
        <v>148810243</v>
      </c>
      <c r="C1406">
        <v>0</v>
      </c>
      <c r="D1406">
        <v>1</v>
      </c>
      <c r="E1406">
        <v>0</v>
      </c>
      <c r="F1406">
        <v>0</v>
      </c>
    </row>
    <row r="1407" spans="1:6">
      <c r="A1407">
        <v>286120974</v>
      </c>
      <c r="B1407">
        <v>36995786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286192091</v>
      </c>
      <c r="B1408">
        <v>120000000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286572606</v>
      </c>
      <c r="B1409">
        <v>87595011</v>
      </c>
      <c r="C1409">
        <v>0</v>
      </c>
      <c r="D1409">
        <v>1</v>
      </c>
      <c r="E1409">
        <v>0</v>
      </c>
      <c r="F1409">
        <v>0</v>
      </c>
    </row>
    <row r="1410" spans="1:6">
      <c r="A1410">
        <v>286917566</v>
      </c>
      <c r="B1410">
        <v>279025606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287537983</v>
      </c>
      <c r="B1411">
        <v>120000000</v>
      </c>
      <c r="C1411">
        <v>0</v>
      </c>
      <c r="D1411">
        <v>0</v>
      </c>
      <c r="E1411">
        <v>1</v>
      </c>
      <c r="F1411">
        <v>0</v>
      </c>
    </row>
    <row r="1412" spans="1:6">
      <c r="A1412">
        <v>287654957</v>
      </c>
      <c r="B1412">
        <v>151930435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288357452</v>
      </c>
      <c r="B1413">
        <v>115579635</v>
      </c>
      <c r="C1413">
        <v>0</v>
      </c>
      <c r="D1413">
        <v>1</v>
      </c>
      <c r="E1413">
        <v>0</v>
      </c>
      <c r="F1413">
        <v>0</v>
      </c>
    </row>
    <row r="1414" spans="1:6">
      <c r="A1414">
        <v>288440067</v>
      </c>
      <c r="B1414">
        <v>20293626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288738993</v>
      </c>
      <c r="B1415">
        <v>60880877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288845939</v>
      </c>
      <c r="B1416">
        <v>101468129</v>
      </c>
      <c r="C1416">
        <v>0</v>
      </c>
      <c r="D1416">
        <v>1</v>
      </c>
      <c r="E1416">
        <v>0</v>
      </c>
      <c r="F1416">
        <v>0</v>
      </c>
    </row>
    <row r="1417" spans="1:6">
      <c r="A1417">
        <v>289577211</v>
      </c>
      <c r="B1417">
        <v>97892342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290797736</v>
      </c>
      <c r="B1418">
        <v>80117388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291281175</v>
      </c>
      <c r="B1419">
        <v>148819922</v>
      </c>
      <c r="C1419">
        <v>0</v>
      </c>
      <c r="D1419">
        <v>0</v>
      </c>
      <c r="E1419">
        <v>0</v>
      </c>
      <c r="F1419">
        <v>1</v>
      </c>
    </row>
    <row r="1420" spans="1:6">
      <c r="A1420">
        <v>293001649</v>
      </c>
      <c r="B1420">
        <v>12742588</v>
      </c>
      <c r="C1420">
        <v>1</v>
      </c>
      <c r="D1420">
        <v>0</v>
      </c>
      <c r="E1420">
        <v>0</v>
      </c>
      <c r="F1420">
        <v>0</v>
      </c>
    </row>
    <row r="1421" spans="1:6">
      <c r="A1421">
        <v>293529779</v>
      </c>
      <c r="B1421">
        <v>78942731</v>
      </c>
      <c r="C1421">
        <v>0</v>
      </c>
      <c r="D1421">
        <v>0</v>
      </c>
      <c r="E1421">
        <v>1</v>
      </c>
      <c r="F1421">
        <v>0</v>
      </c>
    </row>
    <row r="1422" spans="1:6">
      <c r="A1422">
        <v>293709241</v>
      </c>
      <c r="B1422">
        <v>25821968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294230416</v>
      </c>
      <c r="B1423">
        <v>114001818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296963426</v>
      </c>
      <c r="B1424">
        <v>11904819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297125986</v>
      </c>
      <c r="B1425">
        <v>27056408</v>
      </c>
      <c r="C1425">
        <v>0</v>
      </c>
      <c r="D1425">
        <v>0</v>
      </c>
      <c r="E1425">
        <v>1</v>
      </c>
      <c r="F1425">
        <v>0</v>
      </c>
    </row>
    <row r="1426" spans="1:6">
      <c r="A1426">
        <v>297749724</v>
      </c>
      <c r="B1426">
        <v>106823184</v>
      </c>
      <c r="C1426">
        <v>1</v>
      </c>
      <c r="D1426">
        <v>0</v>
      </c>
      <c r="E1426">
        <v>0</v>
      </c>
      <c r="F1426">
        <v>0</v>
      </c>
    </row>
    <row r="1427" spans="1:6">
      <c r="A1427">
        <v>298301960</v>
      </c>
      <c r="B1427">
        <v>34576623</v>
      </c>
      <c r="C1427">
        <v>0</v>
      </c>
      <c r="D1427">
        <v>1</v>
      </c>
      <c r="E1427">
        <v>0</v>
      </c>
      <c r="F1427">
        <v>0</v>
      </c>
    </row>
    <row r="1428" spans="1:6">
      <c r="A1428">
        <v>299075134</v>
      </c>
      <c r="B1428">
        <v>96222609</v>
      </c>
      <c r="C1428">
        <v>0</v>
      </c>
      <c r="D1428">
        <v>1</v>
      </c>
      <c r="E1428">
        <v>0</v>
      </c>
      <c r="F1428">
        <v>0</v>
      </c>
    </row>
    <row r="1429" spans="1:6">
      <c r="A1429">
        <v>299587165</v>
      </c>
      <c r="B1429">
        <v>33659951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302172295</v>
      </c>
      <c r="B1430">
        <v>33785752</v>
      </c>
      <c r="C1430">
        <v>1</v>
      </c>
      <c r="D1430">
        <v>0</v>
      </c>
      <c r="E1430">
        <v>0</v>
      </c>
      <c r="F1430">
        <v>0</v>
      </c>
    </row>
    <row r="1431" spans="1:6">
      <c r="A1431">
        <v>302324822</v>
      </c>
      <c r="B1431">
        <v>20804334</v>
      </c>
      <c r="C1431">
        <v>0</v>
      </c>
      <c r="D1431">
        <v>1</v>
      </c>
      <c r="E1431">
        <v>0</v>
      </c>
      <c r="F1431">
        <v>0</v>
      </c>
    </row>
    <row r="1432" spans="1:6">
      <c r="A1432">
        <v>303703179</v>
      </c>
      <c r="B1432">
        <v>113925987</v>
      </c>
      <c r="C1432">
        <v>0</v>
      </c>
      <c r="D1432">
        <v>1</v>
      </c>
      <c r="E1432">
        <v>0</v>
      </c>
      <c r="F1432">
        <v>0</v>
      </c>
    </row>
    <row r="1433" spans="1:6">
      <c r="A1433">
        <v>304005134</v>
      </c>
      <c r="B1433">
        <v>33206945</v>
      </c>
      <c r="C1433">
        <v>0</v>
      </c>
      <c r="D1433">
        <v>1</v>
      </c>
      <c r="E1433">
        <v>0</v>
      </c>
      <c r="F1433">
        <v>0</v>
      </c>
    </row>
    <row r="1434" spans="1:6">
      <c r="A1434">
        <v>304249198</v>
      </c>
      <c r="B1434">
        <v>92000000</v>
      </c>
      <c r="C1434">
        <v>0</v>
      </c>
      <c r="D1434">
        <v>1</v>
      </c>
      <c r="E1434">
        <v>0</v>
      </c>
      <c r="F1434">
        <v>0</v>
      </c>
    </row>
    <row r="1435" spans="1:6">
      <c r="A1435">
        <v>305924063</v>
      </c>
      <c r="B1435">
        <v>152699465</v>
      </c>
      <c r="C1435">
        <v>0</v>
      </c>
      <c r="D1435">
        <v>0</v>
      </c>
      <c r="E1435">
        <v>0</v>
      </c>
      <c r="F1435">
        <v>1</v>
      </c>
    </row>
    <row r="1436" spans="1:6">
      <c r="A1436">
        <v>306390492</v>
      </c>
      <c r="B1436">
        <v>152195785</v>
      </c>
      <c r="C1436">
        <v>0</v>
      </c>
      <c r="D1436">
        <v>1</v>
      </c>
      <c r="E1436">
        <v>0</v>
      </c>
      <c r="F1436">
        <v>0</v>
      </c>
    </row>
    <row r="1437" spans="1:6">
      <c r="A1437">
        <v>308184297</v>
      </c>
      <c r="B1437">
        <v>56822152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308594933</v>
      </c>
      <c r="B1438">
        <v>212059460</v>
      </c>
      <c r="C1438">
        <v>0</v>
      </c>
      <c r="D1438">
        <v>1</v>
      </c>
      <c r="E1438">
        <v>0</v>
      </c>
      <c r="F1438">
        <v>0</v>
      </c>
    </row>
    <row r="1439" spans="1:6">
      <c r="A1439">
        <v>308935323</v>
      </c>
      <c r="B1439">
        <v>86441558</v>
      </c>
      <c r="C1439">
        <v>0</v>
      </c>
      <c r="D1439">
        <v>1</v>
      </c>
      <c r="E1439">
        <v>0</v>
      </c>
      <c r="F1439">
        <v>0</v>
      </c>
    </row>
    <row r="1440" spans="1:6">
      <c r="A1440">
        <v>309380824</v>
      </c>
      <c r="B1440">
        <v>244730855</v>
      </c>
      <c r="C1440">
        <v>0</v>
      </c>
      <c r="D1440">
        <v>0</v>
      </c>
      <c r="E1440">
        <v>1</v>
      </c>
      <c r="F1440">
        <v>0</v>
      </c>
    </row>
    <row r="1441" spans="1:6">
      <c r="A1441">
        <v>310408061</v>
      </c>
      <c r="B1441">
        <v>118426136</v>
      </c>
      <c r="C1441">
        <v>0</v>
      </c>
      <c r="D1441">
        <v>1</v>
      </c>
      <c r="E1441">
        <v>0</v>
      </c>
      <c r="F1441">
        <v>0</v>
      </c>
    </row>
    <row r="1442" spans="1:6">
      <c r="A1442">
        <v>310481535</v>
      </c>
      <c r="B1442">
        <v>173453913</v>
      </c>
      <c r="C1442">
        <v>0</v>
      </c>
      <c r="D1442">
        <v>1</v>
      </c>
      <c r="E1442">
        <v>0</v>
      </c>
      <c r="F1442">
        <v>0</v>
      </c>
    </row>
    <row r="1443" spans="1:6">
      <c r="A1443">
        <v>311023751</v>
      </c>
      <c r="B1443">
        <v>95442650</v>
      </c>
      <c r="C1443">
        <v>0</v>
      </c>
      <c r="D1443">
        <v>1</v>
      </c>
      <c r="E1443">
        <v>0</v>
      </c>
      <c r="F1443">
        <v>0</v>
      </c>
    </row>
    <row r="1444" spans="1:6">
      <c r="A1444">
        <v>311393491</v>
      </c>
      <c r="B1444">
        <v>147122592</v>
      </c>
      <c r="C1444">
        <v>0</v>
      </c>
      <c r="D1444">
        <v>1</v>
      </c>
      <c r="E1444">
        <v>0</v>
      </c>
      <c r="F1444">
        <v>0</v>
      </c>
    </row>
    <row r="1445" spans="1:6">
      <c r="A1445">
        <v>312028062</v>
      </c>
      <c r="B1445">
        <v>162859739</v>
      </c>
      <c r="C1445">
        <v>0</v>
      </c>
      <c r="D1445">
        <v>1</v>
      </c>
      <c r="E1445">
        <v>0</v>
      </c>
      <c r="F1445">
        <v>0</v>
      </c>
    </row>
    <row r="1446" spans="1:6">
      <c r="A1446">
        <v>312408324</v>
      </c>
      <c r="B1446">
        <v>85747939</v>
      </c>
      <c r="C1446">
        <v>0</v>
      </c>
      <c r="D1446">
        <v>1</v>
      </c>
      <c r="E1446">
        <v>0</v>
      </c>
      <c r="F1446">
        <v>0</v>
      </c>
    </row>
    <row r="1447" spans="1:6">
      <c r="A1447">
        <v>313948928</v>
      </c>
      <c r="B1447">
        <v>56973913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314630213</v>
      </c>
      <c r="B1448">
        <v>53102348</v>
      </c>
      <c r="C1448">
        <v>0</v>
      </c>
      <c r="D1448">
        <v>1</v>
      </c>
      <c r="E1448">
        <v>0</v>
      </c>
      <c r="F1448">
        <v>0</v>
      </c>
    </row>
    <row r="1449" spans="1:6">
      <c r="A1449">
        <v>314744675</v>
      </c>
      <c r="B1449">
        <v>139755436</v>
      </c>
      <c r="C1449">
        <v>0</v>
      </c>
      <c r="D1449">
        <v>1</v>
      </c>
      <c r="E1449">
        <v>0</v>
      </c>
      <c r="F1449">
        <v>0</v>
      </c>
    </row>
    <row r="1450" spans="1:6">
      <c r="A1450">
        <v>314787390</v>
      </c>
      <c r="B1450">
        <v>101482025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315890541</v>
      </c>
      <c r="B1451">
        <v>138870139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316546185</v>
      </c>
      <c r="B1452">
        <v>101463857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317084404</v>
      </c>
      <c r="B1453">
        <v>85458547</v>
      </c>
      <c r="C1453">
        <v>0</v>
      </c>
      <c r="D1453">
        <v>1</v>
      </c>
      <c r="E1453">
        <v>0</v>
      </c>
      <c r="F1453">
        <v>0</v>
      </c>
    </row>
    <row r="1454" spans="1:6">
      <c r="A1454">
        <v>317721828</v>
      </c>
      <c r="B1454">
        <v>88398934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318000141</v>
      </c>
      <c r="B1455">
        <v>20000000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318355051</v>
      </c>
      <c r="B1456">
        <v>103614337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319514907</v>
      </c>
      <c r="B1457">
        <v>110072121</v>
      </c>
      <c r="C1457">
        <v>0</v>
      </c>
      <c r="D1457">
        <v>0</v>
      </c>
      <c r="E1457">
        <v>1</v>
      </c>
      <c r="F1457">
        <v>0</v>
      </c>
    </row>
    <row r="1458" spans="1:6">
      <c r="A1458">
        <v>321487424</v>
      </c>
      <c r="B1458">
        <v>62168602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323822443</v>
      </c>
      <c r="B1459">
        <v>134825218</v>
      </c>
      <c r="C1459">
        <v>0</v>
      </c>
      <c r="D1459">
        <v>0</v>
      </c>
      <c r="E1459">
        <v>0</v>
      </c>
      <c r="F1459">
        <v>1</v>
      </c>
    </row>
    <row r="1460" spans="1:6">
      <c r="A1460">
        <v>325247966</v>
      </c>
      <c r="B1460">
        <v>116099050</v>
      </c>
      <c r="C1460">
        <v>0</v>
      </c>
      <c r="D1460">
        <v>1</v>
      </c>
      <c r="E1460">
        <v>0</v>
      </c>
      <c r="F1460">
        <v>0</v>
      </c>
    </row>
    <row r="1461" spans="1:6">
      <c r="A1461">
        <v>325432881</v>
      </c>
      <c r="B1461">
        <v>61659644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327629772</v>
      </c>
      <c r="B1462">
        <v>51325211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327883215</v>
      </c>
      <c r="B1463">
        <v>14512381</v>
      </c>
      <c r="C1463">
        <v>1</v>
      </c>
      <c r="D1463">
        <v>0</v>
      </c>
      <c r="E1463">
        <v>0</v>
      </c>
      <c r="F1463">
        <v>0</v>
      </c>
    </row>
    <row r="1464" spans="1:6">
      <c r="A1464">
        <v>328251410</v>
      </c>
      <c r="B1464">
        <v>16781544</v>
      </c>
      <c r="C1464">
        <v>0</v>
      </c>
      <c r="D1464">
        <v>0</v>
      </c>
      <c r="E1464">
        <v>1</v>
      </c>
      <c r="F1464">
        <v>0</v>
      </c>
    </row>
    <row r="1465" spans="1:6">
      <c r="A1465">
        <v>328400169</v>
      </c>
      <c r="B1465">
        <v>190003029</v>
      </c>
      <c r="C1465">
        <v>0</v>
      </c>
      <c r="D1465">
        <v>1</v>
      </c>
      <c r="E1465">
        <v>0</v>
      </c>
      <c r="F1465">
        <v>0</v>
      </c>
    </row>
    <row r="1466" spans="1:6">
      <c r="A1466">
        <v>331914441</v>
      </c>
      <c r="B1466">
        <v>38000606</v>
      </c>
      <c r="C1466">
        <v>0</v>
      </c>
      <c r="D1466">
        <v>0</v>
      </c>
      <c r="E1466">
        <v>1</v>
      </c>
      <c r="F1466">
        <v>0</v>
      </c>
    </row>
    <row r="1467" spans="1:6">
      <c r="A1467">
        <v>332111304</v>
      </c>
      <c r="B1467">
        <v>24655884</v>
      </c>
      <c r="C1467">
        <v>0</v>
      </c>
      <c r="D1467">
        <v>1</v>
      </c>
      <c r="E1467">
        <v>0</v>
      </c>
      <c r="F1467">
        <v>0</v>
      </c>
    </row>
    <row r="1468" spans="1:6">
      <c r="A1468">
        <v>333988221</v>
      </c>
      <c r="B1468">
        <v>92893600</v>
      </c>
      <c r="C1468">
        <v>0</v>
      </c>
      <c r="D1468">
        <v>1</v>
      </c>
      <c r="E1468">
        <v>0</v>
      </c>
      <c r="F1468">
        <v>0</v>
      </c>
    </row>
    <row r="1469" spans="1:6">
      <c r="A1469">
        <v>334652619</v>
      </c>
      <c r="B1469">
        <v>12573318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335655410</v>
      </c>
      <c r="B1470">
        <v>99091212</v>
      </c>
      <c r="C1470">
        <v>1</v>
      </c>
      <c r="D1470">
        <v>0</v>
      </c>
      <c r="E1470">
        <v>0</v>
      </c>
      <c r="F1470">
        <v>0</v>
      </c>
    </row>
    <row r="1471" spans="1:6">
      <c r="A1471">
        <v>335803963</v>
      </c>
      <c r="B1471">
        <v>104021671</v>
      </c>
      <c r="C1471">
        <v>0</v>
      </c>
      <c r="D1471">
        <v>1</v>
      </c>
      <c r="E1471">
        <v>0</v>
      </c>
      <c r="F1471">
        <v>0</v>
      </c>
    </row>
    <row r="1472" spans="1:6">
      <c r="A1472">
        <v>337646706</v>
      </c>
      <c r="B1472">
        <v>101286957</v>
      </c>
      <c r="C1472">
        <v>0</v>
      </c>
      <c r="D1472">
        <v>0</v>
      </c>
      <c r="E1472">
        <v>0</v>
      </c>
      <c r="F1472">
        <v>1</v>
      </c>
    </row>
    <row r="1473" spans="1:6">
      <c r="A1473">
        <v>339778437</v>
      </c>
      <c r="B1473">
        <v>162338447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341528548</v>
      </c>
      <c r="B1474">
        <v>160234776</v>
      </c>
      <c r="C1474">
        <v>0</v>
      </c>
      <c r="D1474">
        <v>1</v>
      </c>
      <c r="E1474">
        <v>0</v>
      </c>
      <c r="F1474">
        <v>0</v>
      </c>
    </row>
    <row r="1475" spans="1:6">
      <c r="A1475">
        <v>341690283</v>
      </c>
      <c r="B1475">
        <v>43429264</v>
      </c>
      <c r="C1475">
        <v>0</v>
      </c>
      <c r="D1475">
        <v>0</v>
      </c>
      <c r="E1475">
        <v>1</v>
      </c>
      <c r="F1475">
        <v>0</v>
      </c>
    </row>
    <row r="1476" spans="1:6">
      <c r="A1476">
        <v>343850165</v>
      </c>
      <c r="B1476">
        <v>138870139</v>
      </c>
      <c r="C1476">
        <v>1</v>
      </c>
      <c r="D1476">
        <v>0</v>
      </c>
      <c r="E1476">
        <v>0</v>
      </c>
      <c r="F1476">
        <v>0</v>
      </c>
    </row>
    <row r="1477" spans="1:6">
      <c r="A1477">
        <v>344137032</v>
      </c>
      <c r="B1477">
        <v>51980772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344146212</v>
      </c>
      <c r="B1478">
        <v>76001212</v>
      </c>
      <c r="C1478">
        <v>0</v>
      </c>
      <c r="D1478">
        <v>0</v>
      </c>
      <c r="E1478">
        <v>0</v>
      </c>
      <c r="F1478">
        <v>1</v>
      </c>
    </row>
    <row r="1479" spans="1:6">
      <c r="A1479">
        <v>344460978</v>
      </c>
      <c r="B1479">
        <v>224328687</v>
      </c>
      <c r="C1479">
        <v>0</v>
      </c>
      <c r="D1479">
        <v>0</v>
      </c>
      <c r="E1479">
        <v>0</v>
      </c>
      <c r="F1479">
        <v>1</v>
      </c>
    </row>
    <row r="1480" spans="1:6">
      <c r="A1480">
        <v>345855898</v>
      </c>
      <c r="B1480">
        <v>181404766</v>
      </c>
      <c r="C1480">
        <v>0</v>
      </c>
      <c r="D1480">
        <v>0</v>
      </c>
      <c r="E1480">
        <v>1</v>
      </c>
      <c r="F1480">
        <v>0</v>
      </c>
    </row>
    <row r="1481" spans="1:6">
      <c r="A1481">
        <v>346071886</v>
      </c>
      <c r="B1481">
        <v>90662545</v>
      </c>
      <c r="C1481">
        <v>0</v>
      </c>
      <c r="D1481">
        <v>1</v>
      </c>
      <c r="E1481">
        <v>0</v>
      </c>
      <c r="F1481">
        <v>0</v>
      </c>
    </row>
    <row r="1482" spans="1:6">
      <c r="A1482">
        <v>347238122</v>
      </c>
      <c r="B1482">
        <v>839077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348545841</v>
      </c>
      <c r="B1483">
        <v>110000000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348786874</v>
      </c>
      <c r="B1484">
        <v>67645419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350406635</v>
      </c>
      <c r="B1485">
        <v>59376989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350566156</v>
      </c>
      <c r="B1486">
        <v>50019631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351040419</v>
      </c>
      <c r="B1487">
        <v>190000000</v>
      </c>
      <c r="C1487">
        <v>0</v>
      </c>
      <c r="D1487">
        <v>0</v>
      </c>
      <c r="E1487">
        <v>0</v>
      </c>
      <c r="F1487">
        <v>1</v>
      </c>
    </row>
    <row r="1488" spans="1:6">
      <c r="A1488">
        <v>351399133</v>
      </c>
      <c r="B1488">
        <v>121761754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351723989</v>
      </c>
      <c r="B1489">
        <v>75000000</v>
      </c>
      <c r="C1489">
        <v>0</v>
      </c>
      <c r="D1489">
        <v>1</v>
      </c>
      <c r="E1489">
        <v>0</v>
      </c>
      <c r="F1489">
        <v>0</v>
      </c>
    </row>
    <row r="1490" spans="1:6">
      <c r="A1490">
        <v>353869648</v>
      </c>
      <c r="B1490">
        <v>13887014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354127435</v>
      </c>
      <c r="B1491">
        <v>222871925</v>
      </c>
      <c r="C1491">
        <v>0</v>
      </c>
      <c r="D1491">
        <v>1</v>
      </c>
      <c r="E1491">
        <v>0</v>
      </c>
      <c r="F1491">
        <v>0</v>
      </c>
    </row>
    <row r="1492" spans="1:6">
      <c r="A1492">
        <v>354996466</v>
      </c>
      <c r="B1492">
        <v>85747939</v>
      </c>
      <c r="C1492">
        <v>0</v>
      </c>
      <c r="D1492">
        <v>1</v>
      </c>
      <c r="E1492">
        <v>0</v>
      </c>
      <c r="F1492">
        <v>0</v>
      </c>
    </row>
    <row r="1493" spans="1:6">
      <c r="A1493">
        <v>355205844</v>
      </c>
      <c r="B1493">
        <v>63568799</v>
      </c>
      <c r="C1493">
        <v>1</v>
      </c>
      <c r="D1493">
        <v>0</v>
      </c>
      <c r="E1493">
        <v>0</v>
      </c>
      <c r="F1493">
        <v>0</v>
      </c>
    </row>
    <row r="1494" spans="1:6">
      <c r="A1494">
        <v>355225246</v>
      </c>
      <c r="B1494">
        <v>88273555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355883988</v>
      </c>
      <c r="B1495">
        <v>104821395</v>
      </c>
      <c r="C1495">
        <v>0</v>
      </c>
      <c r="D1495">
        <v>0</v>
      </c>
      <c r="E1495">
        <v>1</v>
      </c>
      <c r="F1495">
        <v>0</v>
      </c>
    </row>
    <row r="1496" spans="1:6">
      <c r="A1496">
        <v>356938225</v>
      </c>
      <c r="B1496">
        <v>173161010</v>
      </c>
      <c r="C1496">
        <v>0</v>
      </c>
      <c r="D1496">
        <v>0</v>
      </c>
      <c r="E1496">
        <v>0</v>
      </c>
      <c r="F1496">
        <v>1</v>
      </c>
    </row>
    <row r="1497" spans="1:6">
      <c r="A1497">
        <v>357486568</v>
      </c>
      <c r="B1497">
        <v>53489262</v>
      </c>
      <c r="C1497">
        <v>0</v>
      </c>
      <c r="D1497">
        <v>1</v>
      </c>
      <c r="E1497">
        <v>0</v>
      </c>
      <c r="F1497">
        <v>0</v>
      </c>
    </row>
    <row r="1498" spans="1:6">
      <c r="A1498">
        <v>357850459</v>
      </c>
      <c r="B1498">
        <v>108795054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357921415</v>
      </c>
      <c r="B1499">
        <v>213646368</v>
      </c>
      <c r="C1499">
        <v>1</v>
      </c>
      <c r="D1499">
        <v>0</v>
      </c>
      <c r="E1499">
        <v>0</v>
      </c>
      <c r="F1499">
        <v>0</v>
      </c>
    </row>
    <row r="1500" spans="1:6">
      <c r="A1500">
        <v>358211780</v>
      </c>
      <c r="B1500">
        <v>121476247</v>
      </c>
      <c r="C1500">
        <v>0</v>
      </c>
      <c r="D1500">
        <v>1</v>
      </c>
      <c r="E1500">
        <v>0</v>
      </c>
      <c r="F1500">
        <v>0</v>
      </c>
    </row>
    <row r="1501" spans="1:6">
      <c r="A1501">
        <v>358426384</v>
      </c>
      <c r="B1501">
        <v>92893600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361389438</v>
      </c>
      <c r="B1502">
        <v>123689520</v>
      </c>
      <c r="C1502">
        <v>1</v>
      </c>
      <c r="D1502">
        <v>0</v>
      </c>
      <c r="E1502">
        <v>0</v>
      </c>
      <c r="F1502">
        <v>0</v>
      </c>
    </row>
    <row r="1503" spans="1:6">
      <c r="A1503">
        <v>362000072</v>
      </c>
      <c r="B1503">
        <v>103000000</v>
      </c>
      <c r="C1503">
        <v>0</v>
      </c>
      <c r="D1503">
        <v>0</v>
      </c>
      <c r="E1503">
        <v>1</v>
      </c>
      <c r="F1503">
        <v>0</v>
      </c>
    </row>
    <row r="1504" spans="1:6">
      <c r="A1504">
        <v>363825398</v>
      </c>
      <c r="B1504">
        <v>101586669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364480509</v>
      </c>
      <c r="B1505">
        <v>86244278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365702857</v>
      </c>
      <c r="B1506">
        <v>100000000</v>
      </c>
      <c r="C1506">
        <v>0</v>
      </c>
      <c r="D1506">
        <v>1</v>
      </c>
      <c r="E1506">
        <v>0</v>
      </c>
      <c r="F1506">
        <v>0</v>
      </c>
    </row>
    <row r="1507" spans="1:6">
      <c r="A1507">
        <v>368093107</v>
      </c>
      <c r="B1507">
        <v>165710526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369399800</v>
      </c>
      <c r="B1508">
        <v>99979768</v>
      </c>
      <c r="C1508">
        <v>1</v>
      </c>
      <c r="D1508">
        <v>0</v>
      </c>
      <c r="E1508">
        <v>0</v>
      </c>
      <c r="F1508">
        <v>0</v>
      </c>
    </row>
    <row r="1509" spans="1:6">
      <c r="A1509">
        <v>370143515</v>
      </c>
      <c r="B1509">
        <v>209642789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370446373</v>
      </c>
      <c r="B1510">
        <v>32896149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370582375</v>
      </c>
      <c r="B1511">
        <v>81169223</v>
      </c>
      <c r="C1511">
        <v>0</v>
      </c>
      <c r="D1511">
        <v>1</v>
      </c>
      <c r="E1511">
        <v>0</v>
      </c>
      <c r="F1511">
        <v>0</v>
      </c>
    </row>
    <row r="1512" spans="1:6">
      <c r="A1512">
        <v>371588265</v>
      </c>
      <c r="B1512">
        <v>118813194</v>
      </c>
      <c r="C1512">
        <v>0</v>
      </c>
      <c r="D1512">
        <v>1</v>
      </c>
      <c r="E1512">
        <v>0</v>
      </c>
      <c r="F1512">
        <v>0</v>
      </c>
    </row>
    <row r="1513" spans="1:6">
      <c r="A1513">
        <v>371923060</v>
      </c>
      <c r="B1513">
        <v>140000000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377426561</v>
      </c>
      <c r="B1514">
        <v>40452872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379148984</v>
      </c>
      <c r="B1515">
        <v>81596291</v>
      </c>
      <c r="C1515">
        <v>0</v>
      </c>
      <c r="D1515">
        <v>1</v>
      </c>
      <c r="E1515">
        <v>0</v>
      </c>
      <c r="F1515">
        <v>0</v>
      </c>
    </row>
    <row r="1516" spans="1:6">
      <c r="A1516">
        <v>382436383</v>
      </c>
      <c r="B1516">
        <v>95501196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382981741</v>
      </c>
      <c r="B1517">
        <v>137867622</v>
      </c>
      <c r="C1517">
        <v>0</v>
      </c>
      <c r="D1517">
        <v>1</v>
      </c>
      <c r="E1517">
        <v>0</v>
      </c>
      <c r="F1517">
        <v>0</v>
      </c>
    </row>
    <row r="1518" spans="1:6">
      <c r="A1518">
        <v>383593100</v>
      </c>
      <c r="B1518">
        <v>42729274</v>
      </c>
      <c r="C1518">
        <v>0</v>
      </c>
      <c r="D1518">
        <v>0</v>
      </c>
      <c r="E1518">
        <v>0</v>
      </c>
      <c r="F1518">
        <v>1</v>
      </c>
    </row>
    <row r="1519" spans="1:6">
      <c r="A1519">
        <v>383795703</v>
      </c>
      <c r="B1519">
        <v>144996710</v>
      </c>
      <c r="C1519">
        <v>0</v>
      </c>
      <c r="D1519">
        <v>1</v>
      </c>
      <c r="E1519">
        <v>0</v>
      </c>
      <c r="F1519">
        <v>0</v>
      </c>
    </row>
    <row r="1520" spans="1:6">
      <c r="A1520">
        <v>387258182</v>
      </c>
      <c r="B1520">
        <v>25146635</v>
      </c>
      <c r="C1520">
        <v>0</v>
      </c>
      <c r="D1520">
        <v>0</v>
      </c>
      <c r="E1520">
        <v>1</v>
      </c>
      <c r="F1520">
        <v>0</v>
      </c>
    </row>
    <row r="1521" spans="1:6">
      <c r="A1521">
        <v>387342089</v>
      </c>
      <c r="B1521">
        <v>134639802</v>
      </c>
      <c r="C1521">
        <v>0</v>
      </c>
      <c r="D1521">
        <v>1</v>
      </c>
      <c r="E1521">
        <v>0</v>
      </c>
      <c r="F1521">
        <v>0</v>
      </c>
    </row>
    <row r="1522" spans="1:6">
      <c r="A1522">
        <v>389321020</v>
      </c>
      <c r="B1522">
        <v>36104000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390576517</v>
      </c>
      <c r="B1523">
        <v>121761754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392672121</v>
      </c>
      <c r="B1524">
        <v>54791459</v>
      </c>
      <c r="C1524">
        <v>0</v>
      </c>
      <c r="D1524">
        <v>1</v>
      </c>
      <c r="E1524">
        <v>0</v>
      </c>
      <c r="F1524">
        <v>0</v>
      </c>
    </row>
    <row r="1525" spans="1:6">
      <c r="A1525">
        <v>393449767</v>
      </c>
      <c r="B1525">
        <v>209642789</v>
      </c>
      <c r="C1525">
        <v>0</v>
      </c>
      <c r="D1525">
        <v>1</v>
      </c>
      <c r="E1525">
        <v>0</v>
      </c>
      <c r="F1525">
        <v>0</v>
      </c>
    </row>
    <row r="1526" spans="1:6">
      <c r="A1526">
        <v>394190344</v>
      </c>
      <c r="B1526">
        <v>92287186</v>
      </c>
      <c r="C1526">
        <v>0</v>
      </c>
      <c r="D1526">
        <v>1</v>
      </c>
      <c r="E1526">
        <v>0</v>
      </c>
      <c r="F1526">
        <v>0</v>
      </c>
    </row>
    <row r="1527" spans="1:6">
      <c r="A1527">
        <v>394556433</v>
      </c>
      <c r="B1527">
        <v>104390399</v>
      </c>
      <c r="C1527">
        <v>0</v>
      </c>
      <c r="D1527">
        <v>1</v>
      </c>
      <c r="E1527">
        <v>0</v>
      </c>
      <c r="F1527">
        <v>0</v>
      </c>
    </row>
    <row r="1528" spans="1:6">
      <c r="A1528">
        <v>398510478</v>
      </c>
      <c r="B1528">
        <v>38855376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399442481</v>
      </c>
      <c r="B1529">
        <v>37157440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400920487</v>
      </c>
      <c r="B1530">
        <v>101468129</v>
      </c>
      <c r="C1530">
        <v>0</v>
      </c>
      <c r="D1530">
        <v>1</v>
      </c>
      <c r="E1530">
        <v>0</v>
      </c>
      <c r="F1530">
        <v>0</v>
      </c>
    </row>
    <row r="1531" spans="1:6">
      <c r="A1531">
        <v>401699506</v>
      </c>
      <c r="B1531">
        <v>99370665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403488847</v>
      </c>
      <c r="B1532">
        <v>217146319</v>
      </c>
      <c r="C1532">
        <v>0</v>
      </c>
      <c r="D1532">
        <v>0</v>
      </c>
      <c r="E1532">
        <v>1</v>
      </c>
      <c r="F1532">
        <v>0</v>
      </c>
    </row>
    <row r="1533" spans="1:6">
      <c r="A1533">
        <v>403974193</v>
      </c>
      <c r="B1533">
        <v>267536405</v>
      </c>
      <c r="C1533">
        <v>1</v>
      </c>
      <c r="D1533">
        <v>0</v>
      </c>
      <c r="E1533">
        <v>0</v>
      </c>
      <c r="F1533">
        <v>0</v>
      </c>
    </row>
    <row r="1534" spans="1:6">
      <c r="A1534">
        <v>406534833</v>
      </c>
      <c r="B1534">
        <v>83907722</v>
      </c>
      <c r="C1534">
        <v>0</v>
      </c>
      <c r="D1534">
        <v>1</v>
      </c>
      <c r="E1534">
        <v>0</v>
      </c>
      <c r="F1534">
        <v>0</v>
      </c>
    </row>
    <row r="1535" spans="1:6">
      <c r="A1535">
        <v>406779965</v>
      </c>
      <c r="B1535">
        <v>172488556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406960171</v>
      </c>
      <c r="B1536">
        <v>162859739</v>
      </c>
      <c r="C1536">
        <v>0</v>
      </c>
      <c r="D1536">
        <v>0</v>
      </c>
      <c r="E1536">
        <v>0</v>
      </c>
      <c r="F1536">
        <v>1</v>
      </c>
    </row>
    <row r="1537" spans="1:6">
      <c r="A1537">
        <v>407657562</v>
      </c>
      <c r="B1537">
        <v>13226433</v>
      </c>
      <c r="C1537">
        <v>0</v>
      </c>
      <c r="D1537">
        <v>0</v>
      </c>
      <c r="E1537">
        <v>1</v>
      </c>
      <c r="F1537">
        <v>0</v>
      </c>
    </row>
    <row r="1538" spans="1:6">
      <c r="A1538">
        <v>411002906</v>
      </c>
      <c r="B1538">
        <v>190000000</v>
      </c>
      <c r="C1538">
        <v>0</v>
      </c>
      <c r="D1538">
        <v>1</v>
      </c>
      <c r="E1538">
        <v>0</v>
      </c>
      <c r="F1538">
        <v>0</v>
      </c>
    </row>
    <row r="1539" spans="1:6">
      <c r="A1539">
        <v>411177020</v>
      </c>
      <c r="B1539">
        <v>104809829</v>
      </c>
      <c r="C1539">
        <v>0</v>
      </c>
      <c r="D1539">
        <v>1</v>
      </c>
      <c r="E1539">
        <v>0</v>
      </c>
      <c r="F1539">
        <v>0</v>
      </c>
    </row>
    <row r="1540" spans="1:6">
      <c r="A1540">
        <v>412095756</v>
      </c>
      <c r="B1540">
        <v>74409961</v>
      </c>
      <c r="C1540">
        <v>0</v>
      </c>
      <c r="D1540">
        <v>0</v>
      </c>
      <c r="E1540">
        <v>1</v>
      </c>
      <c r="F1540">
        <v>0</v>
      </c>
    </row>
    <row r="1541" spans="1:6">
      <c r="A1541">
        <v>414410048</v>
      </c>
      <c r="B1541">
        <v>190003029</v>
      </c>
      <c r="C1541">
        <v>0</v>
      </c>
      <c r="D1541">
        <v>0</v>
      </c>
      <c r="E1541">
        <v>0</v>
      </c>
      <c r="F1541">
        <v>1</v>
      </c>
    </row>
    <row r="1542" spans="1:6">
      <c r="A1542">
        <v>416148834</v>
      </c>
      <c r="B1542">
        <v>15151588</v>
      </c>
      <c r="C1542">
        <v>0</v>
      </c>
      <c r="D1542">
        <v>1</v>
      </c>
      <c r="E1542">
        <v>0</v>
      </c>
      <c r="F1542">
        <v>0</v>
      </c>
    </row>
    <row r="1543" spans="1:6">
      <c r="A1543">
        <v>416456852</v>
      </c>
      <c r="B1543">
        <v>115000000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417860454</v>
      </c>
      <c r="B1544">
        <v>146838513</v>
      </c>
      <c r="C1544">
        <v>0</v>
      </c>
      <c r="D1544">
        <v>1</v>
      </c>
      <c r="E1544">
        <v>0</v>
      </c>
      <c r="F1544">
        <v>0</v>
      </c>
    </row>
    <row r="1545" spans="1:6">
      <c r="A1545">
        <v>418002230</v>
      </c>
      <c r="B1545">
        <v>102635985</v>
      </c>
      <c r="C1545">
        <v>0</v>
      </c>
      <c r="D1545">
        <v>1</v>
      </c>
      <c r="E1545">
        <v>0</v>
      </c>
      <c r="F1545">
        <v>0</v>
      </c>
    </row>
    <row r="1546" spans="1:6">
      <c r="A1546">
        <v>418222056</v>
      </c>
      <c r="B1546">
        <v>230326414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418745446</v>
      </c>
      <c r="B1547">
        <v>152002424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424689202</v>
      </c>
      <c r="B1548">
        <v>213646368</v>
      </c>
      <c r="C1548">
        <v>0</v>
      </c>
      <c r="D1548">
        <v>1</v>
      </c>
      <c r="E1548">
        <v>0</v>
      </c>
      <c r="F1548">
        <v>0</v>
      </c>
    </row>
    <row r="1549" spans="1:6">
      <c r="A1549">
        <v>426625542</v>
      </c>
      <c r="B1549">
        <v>29544705</v>
      </c>
      <c r="C1549">
        <v>0</v>
      </c>
      <c r="D1549">
        <v>0</v>
      </c>
      <c r="E1549">
        <v>1</v>
      </c>
      <c r="F1549">
        <v>0</v>
      </c>
    </row>
    <row r="1550" spans="1:6">
      <c r="A1550">
        <v>427582507</v>
      </c>
      <c r="B1550">
        <v>124808278</v>
      </c>
      <c r="C1550">
        <v>0</v>
      </c>
      <c r="D1550">
        <v>0</v>
      </c>
      <c r="E1550">
        <v>0</v>
      </c>
      <c r="F1550">
        <v>1</v>
      </c>
    </row>
    <row r="1551" spans="1:6">
      <c r="A1551">
        <v>427631090</v>
      </c>
      <c r="B1551">
        <v>36199020</v>
      </c>
      <c r="C1551">
        <v>0</v>
      </c>
      <c r="D1551">
        <v>1</v>
      </c>
      <c r="E1551">
        <v>0</v>
      </c>
      <c r="F1551">
        <v>0</v>
      </c>
    </row>
    <row r="1552" spans="1:6">
      <c r="A1552">
        <v>429892298</v>
      </c>
      <c r="B1552">
        <v>129485252</v>
      </c>
      <c r="C1552">
        <v>0</v>
      </c>
      <c r="D1552">
        <v>1</v>
      </c>
      <c r="E1552">
        <v>0</v>
      </c>
      <c r="F1552">
        <v>0</v>
      </c>
    </row>
    <row r="1553" spans="1:6">
      <c r="A1553">
        <v>430655689</v>
      </c>
      <c r="B1553">
        <v>40043484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430914277</v>
      </c>
      <c r="B1554">
        <v>123589783</v>
      </c>
      <c r="C1554">
        <v>0</v>
      </c>
      <c r="D1554">
        <v>1</v>
      </c>
      <c r="E1554">
        <v>0</v>
      </c>
      <c r="F1554">
        <v>0</v>
      </c>
    </row>
    <row r="1555" spans="1:6">
      <c r="A1555">
        <v>431574441</v>
      </c>
      <c r="B1555">
        <v>84082870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431600549</v>
      </c>
      <c r="B1556">
        <v>101463857</v>
      </c>
      <c r="C1556">
        <v>0</v>
      </c>
      <c r="D1556">
        <v>1</v>
      </c>
      <c r="E1556">
        <v>0</v>
      </c>
      <c r="F1556">
        <v>0</v>
      </c>
    </row>
    <row r="1557" spans="1:6">
      <c r="A1557">
        <v>433741657</v>
      </c>
      <c r="B1557">
        <v>128621908</v>
      </c>
      <c r="C1557">
        <v>0</v>
      </c>
      <c r="D1557">
        <v>0</v>
      </c>
      <c r="E1557">
        <v>0</v>
      </c>
      <c r="F1557">
        <v>1</v>
      </c>
    </row>
    <row r="1558" spans="1:6">
      <c r="A1558">
        <v>433809062</v>
      </c>
      <c r="B1558">
        <v>66756954</v>
      </c>
      <c r="C1558">
        <v>0</v>
      </c>
      <c r="D1558">
        <v>0</v>
      </c>
      <c r="E1558">
        <v>1</v>
      </c>
      <c r="F1558">
        <v>0</v>
      </c>
    </row>
    <row r="1559" spans="1:6">
      <c r="A1559">
        <v>433988407</v>
      </c>
      <c r="B1559">
        <v>48946171</v>
      </c>
      <c r="C1559">
        <v>0</v>
      </c>
      <c r="D1559">
        <v>1</v>
      </c>
      <c r="E1559">
        <v>0</v>
      </c>
      <c r="F1559">
        <v>0</v>
      </c>
    </row>
    <row r="1560" spans="1:6">
      <c r="A1560">
        <v>434511105</v>
      </c>
      <c r="B1560">
        <v>71319016</v>
      </c>
      <c r="C1560">
        <v>0</v>
      </c>
      <c r="D1560">
        <v>1</v>
      </c>
      <c r="E1560">
        <v>0</v>
      </c>
      <c r="F1560">
        <v>0</v>
      </c>
    </row>
    <row r="1561" spans="1:6">
      <c r="A1561">
        <v>437585770</v>
      </c>
      <c r="B1561">
        <v>65616822</v>
      </c>
      <c r="C1561">
        <v>0</v>
      </c>
      <c r="D1561">
        <v>0</v>
      </c>
      <c r="E1561">
        <v>1</v>
      </c>
      <c r="F1561">
        <v>0</v>
      </c>
    </row>
    <row r="1562" spans="1:6">
      <c r="A1562">
        <v>439305185</v>
      </c>
      <c r="B1562">
        <v>65305716</v>
      </c>
      <c r="C1562">
        <v>0</v>
      </c>
      <c r="D1562">
        <v>1</v>
      </c>
      <c r="E1562">
        <v>0</v>
      </c>
      <c r="F1562">
        <v>0</v>
      </c>
    </row>
    <row r="1563" spans="1:6">
      <c r="A1563">
        <v>443020974</v>
      </c>
      <c r="B1563">
        <v>132827779</v>
      </c>
      <c r="C1563">
        <v>1</v>
      </c>
      <c r="D1563">
        <v>0</v>
      </c>
      <c r="E1563">
        <v>0</v>
      </c>
      <c r="F1563">
        <v>0</v>
      </c>
    </row>
    <row r="1564" spans="1:6">
      <c r="A1564">
        <v>445095443</v>
      </c>
      <c r="B1564">
        <v>47149941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445357804</v>
      </c>
      <c r="B1565">
        <v>178954969</v>
      </c>
      <c r="C1565">
        <v>0</v>
      </c>
      <c r="D1565">
        <v>1</v>
      </c>
      <c r="E1565">
        <v>0</v>
      </c>
      <c r="F1565">
        <v>0</v>
      </c>
    </row>
    <row r="1566" spans="1:6">
      <c r="A1566">
        <v>446129810</v>
      </c>
      <c r="B1566">
        <v>112334844</v>
      </c>
      <c r="C1566">
        <v>0</v>
      </c>
      <c r="D1566">
        <v>1</v>
      </c>
      <c r="E1566">
        <v>0</v>
      </c>
      <c r="F1566">
        <v>0</v>
      </c>
    </row>
    <row r="1567" spans="1:6">
      <c r="A1567">
        <v>446720616</v>
      </c>
      <c r="B1567">
        <v>165575935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448493475</v>
      </c>
      <c r="B1568">
        <v>65951507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449403966</v>
      </c>
      <c r="B1569">
        <v>62229738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450161527</v>
      </c>
      <c r="B1570">
        <v>30825257</v>
      </c>
      <c r="C1570">
        <v>0</v>
      </c>
      <c r="D1570">
        <v>1</v>
      </c>
      <c r="E1570">
        <v>0</v>
      </c>
      <c r="F1570">
        <v>0</v>
      </c>
    </row>
    <row r="1571" spans="1:6">
      <c r="A1571">
        <v>451770741</v>
      </c>
      <c r="B1571">
        <v>268144752</v>
      </c>
      <c r="C1571">
        <v>0</v>
      </c>
      <c r="D1571">
        <v>1</v>
      </c>
      <c r="E1571">
        <v>0</v>
      </c>
      <c r="F1571">
        <v>0</v>
      </c>
    </row>
    <row r="1572" spans="1:6">
      <c r="A1572">
        <v>453599307</v>
      </c>
      <c r="B1572">
        <v>92489466</v>
      </c>
      <c r="C1572">
        <v>0</v>
      </c>
      <c r="D1572">
        <v>1</v>
      </c>
      <c r="E1572">
        <v>0</v>
      </c>
      <c r="F1572">
        <v>0</v>
      </c>
    </row>
    <row r="1573" spans="1:6">
      <c r="A1573">
        <v>453996009</v>
      </c>
      <c r="B1573">
        <v>243507670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454321579</v>
      </c>
      <c r="B1574">
        <v>246047687</v>
      </c>
      <c r="C1574">
        <v>0</v>
      </c>
      <c r="D1574">
        <v>1</v>
      </c>
      <c r="E1574">
        <v>0</v>
      </c>
      <c r="F1574">
        <v>0</v>
      </c>
    </row>
    <row r="1575" spans="1:6">
      <c r="A1575">
        <v>454746230</v>
      </c>
      <c r="B1575">
        <v>67349319</v>
      </c>
      <c r="C1575">
        <v>0</v>
      </c>
      <c r="D1575">
        <v>1</v>
      </c>
      <c r="E1575">
        <v>0</v>
      </c>
      <c r="F1575">
        <v>0</v>
      </c>
    </row>
    <row r="1576" spans="1:6">
      <c r="A1576">
        <v>455851198</v>
      </c>
      <c r="B1576">
        <v>72561906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456217193</v>
      </c>
      <c r="B1577">
        <v>6475896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457529453</v>
      </c>
      <c r="B1578">
        <v>123355241</v>
      </c>
      <c r="C1578">
        <v>0</v>
      </c>
      <c r="D1578">
        <v>1</v>
      </c>
      <c r="E1578">
        <v>0</v>
      </c>
      <c r="F1578">
        <v>0</v>
      </c>
    </row>
    <row r="1579" spans="1:6">
      <c r="A1579">
        <v>460216888</v>
      </c>
      <c r="B1579">
        <v>16023478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460678038</v>
      </c>
      <c r="B1580">
        <v>114478598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464742312</v>
      </c>
      <c r="B1581">
        <v>132108280</v>
      </c>
      <c r="C1581">
        <v>0</v>
      </c>
      <c r="D1581">
        <v>1</v>
      </c>
      <c r="E1581">
        <v>0</v>
      </c>
      <c r="F1581">
        <v>0</v>
      </c>
    </row>
    <row r="1582" spans="1:6">
      <c r="A1582">
        <v>465363438</v>
      </c>
      <c r="B1582">
        <v>155353618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466978661</v>
      </c>
      <c r="B1583">
        <v>190000000</v>
      </c>
      <c r="C1583">
        <v>0</v>
      </c>
      <c r="D1583">
        <v>1</v>
      </c>
      <c r="E1583">
        <v>0</v>
      </c>
      <c r="F1583">
        <v>0</v>
      </c>
    </row>
    <row r="1584" spans="1:6">
      <c r="A1584">
        <v>471294841</v>
      </c>
      <c r="B1584">
        <v>16375486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471681892</v>
      </c>
      <c r="B1585">
        <v>19043641</v>
      </c>
      <c r="C1585">
        <v>0</v>
      </c>
      <c r="D1585">
        <v>0</v>
      </c>
      <c r="E1585">
        <v>1</v>
      </c>
      <c r="F1585">
        <v>0</v>
      </c>
    </row>
    <row r="1586" spans="1:6">
      <c r="A1586">
        <v>471724395</v>
      </c>
      <c r="B1586">
        <v>34216807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480342759</v>
      </c>
      <c r="B1587">
        <v>167415363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483421183</v>
      </c>
      <c r="B1588">
        <v>148516493</v>
      </c>
      <c r="C1588">
        <v>0</v>
      </c>
      <c r="D1588">
        <v>1</v>
      </c>
      <c r="E1588">
        <v>0</v>
      </c>
      <c r="F1588">
        <v>0</v>
      </c>
    </row>
    <row r="1589" spans="1:6">
      <c r="A1589">
        <v>489570996</v>
      </c>
      <c r="B1589">
        <v>200000000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498213351</v>
      </c>
      <c r="B1590">
        <v>20976930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499118651</v>
      </c>
      <c r="B1591">
        <v>111387369</v>
      </c>
      <c r="C1591">
        <v>0</v>
      </c>
      <c r="D1591">
        <v>1</v>
      </c>
      <c r="E1591">
        <v>0</v>
      </c>
      <c r="F1591">
        <v>0</v>
      </c>
    </row>
    <row r="1592" spans="1:6">
      <c r="A1592">
        <v>499431243</v>
      </c>
      <c r="B1592">
        <v>114330585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500089862</v>
      </c>
      <c r="B1593">
        <v>84186649</v>
      </c>
      <c r="C1593">
        <v>1</v>
      </c>
      <c r="D1593">
        <v>0</v>
      </c>
      <c r="E1593">
        <v>0</v>
      </c>
      <c r="F1593">
        <v>0</v>
      </c>
    </row>
    <row r="1594" spans="1:6">
      <c r="A1594">
        <v>500093845</v>
      </c>
      <c r="B1594">
        <v>96319243</v>
      </c>
      <c r="C1594">
        <v>0</v>
      </c>
      <c r="D1594">
        <v>1</v>
      </c>
      <c r="E1594">
        <v>0</v>
      </c>
      <c r="F1594">
        <v>0</v>
      </c>
    </row>
    <row r="1595" spans="1:6">
      <c r="A1595">
        <v>501631742</v>
      </c>
      <c r="B1595">
        <v>45863384</v>
      </c>
      <c r="C1595">
        <v>0</v>
      </c>
      <c r="D1595">
        <v>1</v>
      </c>
      <c r="E1595">
        <v>0</v>
      </c>
      <c r="F1595">
        <v>0</v>
      </c>
    </row>
    <row r="1596" spans="1:6">
      <c r="A1596">
        <v>503417209</v>
      </c>
      <c r="B1596">
        <v>87939045</v>
      </c>
      <c r="C1596">
        <v>0</v>
      </c>
      <c r="D1596">
        <v>1</v>
      </c>
      <c r="E1596">
        <v>0</v>
      </c>
      <c r="F1596">
        <v>0</v>
      </c>
    </row>
    <row r="1597" spans="1:6">
      <c r="A1597">
        <v>504919774</v>
      </c>
      <c r="B1597">
        <v>93212171</v>
      </c>
      <c r="C1597">
        <v>0</v>
      </c>
      <c r="D1597">
        <v>1</v>
      </c>
      <c r="E1597">
        <v>0</v>
      </c>
      <c r="F1597">
        <v>0</v>
      </c>
    </row>
    <row r="1598" spans="1:6">
      <c r="A1598">
        <v>505611968</v>
      </c>
      <c r="B1598">
        <v>10712118</v>
      </c>
      <c r="C1598">
        <v>0</v>
      </c>
      <c r="D1598">
        <v>0</v>
      </c>
      <c r="E1598">
        <v>1</v>
      </c>
      <c r="F1598">
        <v>0</v>
      </c>
    </row>
    <row r="1599" spans="1:6">
      <c r="A1599">
        <v>508660113</v>
      </c>
      <c r="B1599">
        <v>58735405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509809040</v>
      </c>
      <c r="B1600">
        <v>38000606</v>
      </c>
      <c r="C1600">
        <v>0</v>
      </c>
      <c r="D1600">
        <v>1</v>
      </c>
      <c r="E1600">
        <v>0</v>
      </c>
      <c r="F1600">
        <v>0</v>
      </c>
    </row>
    <row r="1601" spans="1:6">
      <c r="A1601">
        <v>510765217</v>
      </c>
      <c r="B1601">
        <v>99370665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514478842</v>
      </c>
      <c r="B1602">
        <v>152877946</v>
      </c>
      <c r="C1602">
        <v>0</v>
      </c>
      <c r="D1602">
        <v>1</v>
      </c>
      <c r="E1602">
        <v>0</v>
      </c>
      <c r="F1602">
        <v>0</v>
      </c>
    </row>
    <row r="1603" spans="1:6">
      <c r="A1603">
        <v>514630544</v>
      </c>
      <c r="B1603">
        <v>31440911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514714575</v>
      </c>
      <c r="B1604">
        <v>119758826</v>
      </c>
      <c r="C1604">
        <v>0</v>
      </c>
      <c r="D1604">
        <v>0</v>
      </c>
      <c r="E1604">
        <v>1</v>
      </c>
      <c r="F1604">
        <v>0</v>
      </c>
    </row>
    <row r="1605" spans="1:6">
      <c r="A1605">
        <v>516198274</v>
      </c>
      <c r="B1605">
        <v>158260870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518188770</v>
      </c>
      <c r="B1606">
        <v>40311473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518911253</v>
      </c>
      <c r="B1607">
        <v>64310954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524918705</v>
      </c>
      <c r="B1608">
        <v>69347781</v>
      </c>
      <c r="C1608">
        <v>1</v>
      </c>
      <c r="D1608">
        <v>0</v>
      </c>
      <c r="E1608">
        <v>0</v>
      </c>
      <c r="F1608">
        <v>0</v>
      </c>
    </row>
    <row r="1609" spans="1:6">
      <c r="A1609">
        <v>526867848</v>
      </c>
      <c r="B1609">
        <v>133528980</v>
      </c>
      <c r="C1609">
        <v>0</v>
      </c>
      <c r="D1609">
        <v>0</v>
      </c>
      <c r="E1609">
        <v>0</v>
      </c>
      <c r="F1609">
        <v>1</v>
      </c>
    </row>
    <row r="1610" spans="1:6">
      <c r="A1610">
        <v>528636950</v>
      </c>
      <c r="B1610">
        <v>176258254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528777236</v>
      </c>
      <c r="B1611">
        <v>91572563</v>
      </c>
      <c r="C1611">
        <v>0</v>
      </c>
      <c r="D1611">
        <v>1</v>
      </c>
      <c r="E1611">
        <v>0</v>
      </c>
      <c r="F1611">
        <v>0</v>
      </c>
    </row>
    <row r="1612" spans="1:6">
      <c r="A1612">
        <v>530639350</v>
      </c>
      <c r="B1612">
        <v>84082870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530926095</v>
      </c>
      <c r="B1613">
        <v>242717233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532959416</v>
      </c>
      <c r="B1614">
        <v>162859739</v>
      </c>
      <c r="C1614">
        <v>1</v>
      </c>
      <c r="D1614">
        <v>0</v>
      </c>
      <c r="E1614">
        <v>0</v>
      </c>
      <c r="F1614">
        <v>0</v>
      </c>
    </row>
    <row r="1615" spans="1:6">
      <c r="A1615">
        <v>533594150</v>
      </c>
      <c r="B1615">
        <v>80905744</v>
      </c>
      <c r="C1615">
        <v>0</v>
      </c>
      <c r="D1615">
        <v>1</v>
      </c>
      <c r="E1615">
        <v>0</v>
      </c>
      <c r="F1615">
        <v>0</v>
      </c>
    </row>
    <row r="1616" spans="1:6">
      <c r="A1616">
        <v>537149747</v>
      </c>
      <c r="B1616">
        <v>139269565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537353750</v>
      </c>
      <c r="B1617">
        <v>178641539</v>
      </c>
      <c r="C1617">
        <v>0</v>
      </c>
      <c r="D1617">
        <v>0</v>
      </c>
      <c r="E1617">
        <v>0</v>
      </c>
      <c r="F1617">
        <v>1</v>
      </c>
    </row>
    <row r="1618" spans="1:6">
      <c r="A1618">
        <v>539559711</v>
      </c>
      <c r="B1618">
        <v>190000000</v>
      </c>
      <c r="C1618">
        <v>0</v>
      </c>
      <c r="D1618">
        <v>0</v>
      </c>
      <c r="E1618">
        <v>0</v>
      </c>
      <c r="F1618">
        <v>1</v>
      </c>
    </row>
    <row r="1619" spans="1:6">
      <c r="A1619">
        <v>541170116</v>
      </c>
      <c r="B1619">
        <v>97715844</v>
      </c>
      <c r="C1619">
        <v>0</v>
      </c>
      <c r="D1619">
        <v>1</v>
      </c>
      <c r="E1619">
        <v>0</v>
      </c>
      <c r="F1619">
        <v>0</v>
      </c>
    </row>
    <row r="1620" spans="1:6">
      <c r="A1620">
        <v>548289460</v>
      </c>
      <c r="B1620">
        <v>215234783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552628944</v>
      </c>
      <c r="B1621">
        <v>28289965</v>
      </c>
      <c r="C1621">
        <v>0</v>
      </c>
      <c r="D1621">
        <v>1</v>
      </c>
      <c r="E1621">
        <v>0</v>
      </c>
      <c r="F1621">
        <v>0</v>
      </c>
    </row>
    <row r="1622" spans="1:6">
      <c r="A1622">
        <v>557210677</v>
      </c>
      <c r="B1622">
        <v>137590151</v>
      </c>
      <c r="C1622">
        <v>0</v>
      </c>
      <c r="D1622">
        <v>1</v>
      </c>
      <c r="E1622">
        <v>0</v>
      </c>
      <c r="F1622">
        <v>0</v>
      </c>
    </row>
    <row r="1623" spans="1:6">
      <c r="A1623">
        <v>557286202</v>
      </c>
      <c r="B1623">
        <v>45863384</v>
      </c>
      <c r="C1623">
        <v>0</v>
      </c>
      <c r="D1623">
        <v>1</v>
      </c>
      <c r="E1623">
        <v>0</v>
      </c>
      <c r="F1623">
        <v>0</v>
      </c>
    </row>
    <row r="1624" spans="1:6">
      <c r="A1624">
        <v>557487654</v>
      </c>
      <c r="B1624">
        <v>50731928</v>
      </c>
      <c r="C1624">
        <v>0</v>
      </c>
      <c r="D1624">
        <v>0</v>
      </c>
      <c r="E1624">
        <v>1</v>
      </c>
      <c r="F1624">
        <v>0</v>
      </c>
    </row>
    <row r="1625" spans="1:6">
      <c r="A1625">
        <v>559442481</v>
      </c>
      <c r="B1625">
        <v>183915449</v>
      </c>
      <c r="C1625">
        <v>0</v>
      </c>
      <c r="D1625">
        <v>0</v>
      </c>
      <c r="E1625">
        <v>1</v>
      </c>
      <c r="F1625">
        <v>0</v>
      </c>
    </row>
    <row r="1626" spans="1:6">
      <c r="A1626">
        <v>562725176</v>
      </c>
      <c r="B1626">
        <v>187708135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564485269</v>
      </c>
      <c r="B1627">
        <v>12281688</v>
      </c>
      <c r="C1627">
        <v>0</v>
      </c>
      <c r="D1627">
        <v>1</v>
      </c>
      <c r="E1627">
        <v>0</v>
      </c>
      <c r="F1627">
        <v>0</v>
      </c>
    </row>
    <row r="1628" spans="1:6">
      <c r="A1628">
        <v>566045396</v>
      </c>
      <c r="B1628">
        <v>178954969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567273267</v>
      </c>
      <c r="B1629">
        <v>41007948</v>
      </c>
      <c r="C1629">
        <v>0</v>
      </c>
      <c r="D1629">
        <v>1</v>
      </c>
      <c r="E1629">
        <v>0</v>
      </c>
      <c r="F1629">
        <v>0</v>
      </c>
    </row>
    <row r="1630" spans="1:6">
      <c r="A1630">
        <v>570351412</v>
      </c>
      <c r="B1630">
        <v>70948192</v>
      </c>
      <c r="C1630">
        <v>0</v>
      </c>
      <c r="D1630">
        <v>0</v>
      </c>
      <c r="E1630">
        <v>1</v>
      </c>
      <c r="F1630">
        <v>0</v>
      </c>
    </row>
    <row r="1631" spans="1:6">
      <c r="A1631">
        <v>570671028</v>
      </c>
      <c r="B1631">
        <v>131233644</v>
      </c>
      <c r="C1631">
        <v>0</v>
      </c>
      <c r="D1631">
        <v>0</v>
      </c>
      <c r="E1631">
        <v>1</v>
      </c>
      <c r="F1631">
        <v>0</v>
      </c>
    </row>
    <row r="1632" spans="1:6">
      <c r="A1632">
        <v>572168477</v>
      </c>
      <c r="B1632">
        <v>181325090</v>
      </c>
      <c r="C1632">
        <v>0</v>
      </c>
      <c r="D1632">
        <v>1</v>
      </c>
      <c r="E1632">
        <v>0</v>
      </c>
      <c r="F1632">
        <v>0</v>
      </c>
    </row>
    <row r="1633" spans="1:6">
      <c r="A1633">
        <v>573068425</v>
      </c>
      <c r="B1633">
        <v>135000000</v>
      </c>
      <c r="C1633">
        <v>0</v>
      </c>
      <c r="D1633">
        <v>0</v>
      </c>
      <c r="E1633">
        <v>1</v>
      </c>
      <c r="F1633">
        <v>0</v>
      </c>
    </row>
    <row r="1634" spans="1:6">
      <c r="A1634">
        <v>574129115</v>
      </c>
      <c r="B1634">
        <v>157166470</v>
      </c>
      <c r="C1634">
        <v>0</v>
      </c>
      <c r="D1634">
        <v>1</v>
      </c>
      <c r="E1634">
        <v>0</v>
      </c>
      <c r="F1634">
        <v>0</v>
      </c>
    </row>
    <row r="1635" spans="1:6">
      <c r="A1635">
        <v>574795417</v>
      </c>
      <c r="B1635">
        <v>134639802</v>
      </c>
      <c r="C1635">
        <v>0</v>
      </c>
      <c r="D1635">
        <v>1</v>
      </c>
      <c r="E1635">
        <v>0</v>
      </c>
      <c r="F1635">
        <v>0</v>
      </c>
    </row>
    <row r="1636" spans="1:6">
      <c r="A1636">
        <v>576399965</v>
      </c>
      <c r="B1636">
        <v>194806136</v>
      </c>
      <c r="C1636">
        <v>0</v>
      </c>
      <c r="D1636">
        <v>1</v>
      </c>
      <c r="E1636">
        <v>0</v>
      </c>
      <c r="F1636">
        <v>0</v>
      </c>
    </row>
    <row r="1637" spans="1:6">
      <c r="A1637">
        <v>578003746</v>
      </c>
      <c r="B1637">
        <v>114997212</v>
      </c>
      <c r="C1637">
        <v>0</v>
      </c>
      <c r="D1637">
        <v>1</v>
      </c>
      <c r="E1637">
        <v>0</v>
      </c>
      <c r="F1637">
        <v>0</v>
      </c>
    </row>
    <row r="1638" spans="1:6">
      <c r="A1638">
        <v>578361911</v>
      </c>
      <c r="B1638">
        <v>177252174</v>
      </c>
      <c r="C1638">
        <v>1</v>
      </c>
      <c r="D1638">
        <v>0</v>
      </c>
      <c r="E1638">
        <v>0</v>
      </c>
      <c r="F1638">
        <v>0</v>
      </c>
    </row>
    <row r="1639" spans="1:6">
      <c r="A1639">
        <v>580147769</v>
      </c>
      <c r="B1639">
        <v>207138157</v>
      </c>
      <c r="C1639">
        <v>0</v>
      </c>
      <c r="D1639">
        <v>0</v>
      </c>
      <c r="E1639">
        <v>1</v>
      </c>
      <c r="F1639">
        <v>0</v>
      </c>
    </row>
    <row r="1640" spans="1:6">
      <c r="A1640">
        <v>580578700</v>
      </c>
      <c r="B1640">
        <v>73707997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582299294</v>
      </c>
      <c r="B1641">
        <v>111876962</v>
      </c>
      <c r="C1641">
        <v>0</v>
      </c>
      <c r="D1641">
        <v>1</v>
      </c>
      <c r="E1641">
        <v>0</v>
      </c>
      <c r="F1641">
        <v>0</v>
      </c>
    </row>
    <row r="1642" spans="1:6">
      <c r="A1642">
        <v>583162839</v>
      </c>
      <c r="B1642">
        <v>113925987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591130447</v>
      </c>
      <c r="B1643">
        <v>199350663</v>
      </c>
      <c r="C1643">
        <v>0</v>
      </c>
      <c r="D1643">
        <v>0</v>
      </c>
      <c r="E1643">
        <v>1</v>
      </c>
      <c r="F1643">
        <v>0</v>
      </c>
    </row>
    <row r="1644" spans="1:6">
      <c r="A1644">
        <v>592187212</v>
      </c>
      <c r="B1644">
        <v>81456903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593089313</v>
      </c>
      <c r="B1645">
        <v>111846906</v>
      </c>
      <c r="C1645">
        <v>0</v>
      </c>
      <c r="D1645">
        <v>1</v>
      </c>
      <c r="E1645">
        <v>0</v>
      </c>
      <c r="F1645">
        <v>0</v>
      </c>
    </row>
    <row r="1646" spans="1:6">
      <c r="A1646">
        <v>596056107</v>
      </c>
      <c r="B1646">
        <v>33206945</v>
      </c>
      <c r="C1646">
        <v>0</v>
      </c>
      <c r="D1646">
        <v>1</v>
      </c>
      <c r="E1646">
        <v>0</v>
      </c>
      <c r="F1646">
        <v>0</v>
      </c>
    </row>
    <row r="1647" spans="1:6">
      <c r="A1647">
        <v>597064223</v>
      </c>
      <c r="B1647">
        <v>184978932</v>
      </c>
      <c r="C1647">
        <v>0</v>
      </c>
      <c r="D1647">
        <v>1</v>
      </c>
      <c r="E1647">
        <v>0</v>
      </c>
      <c r="F1647">
        <v>0</v>
      </c>
    </row>
    <row r="1648" spans="1:6">
      <c r="A1648">
        <v>605399166</v>
      </c>
      <c r="B1648">
        <v>5193720</v>
      </c>
      <c r="C1648">
        <v>0</v>
      </c>
      <c r="D1648">
        <v>0</v>
      </c>
      <c r="E1648">
        <v>0</v>
      </c>
      <c r="F1648">
        <v>1</v>
      </c>
    </row>
    <row r="1649" spans="1:6">
      <c r="A1649">
        <v>612120077</v>
      </c>
      <c r="B1649">
        <v>102553043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616827003</v>
      </c>
      <c r="B1650">
        <v>305063707</v>
      </c>
      <c r="C1650">
        <v>0</v>
      </c>
      <c r="D1650">
        <v>1</v>
      </c>
      <c r="E1650">
        <v>0</v>
      </c>
      <c r="F1650">
        <v>0</v>
      </c>
    </row>
    <row r="1651" spans="1:6">
      <c r="A1651">
        <v>616887080</v>
      </c>
      <c r="B1651">
        <v>121756628</v>
      </c>
      <c r="C1651">
        <v>0</v>
      </c>
      <c r="D1651">
        <v>1</v>
      </c>
      <c r="E1651">
        <v>0</v>
      </c>
      <c r="F1651">
        <v>0</v>
      </c>
    </row>
    <row r="1652" spans="1:6">
      <c r="A1652">
        <v>619204256</v>
      </c>
      <c r="B1652">
        <v>139349563</v>
      </c>
      <c r="C1652">
        <v>1</v>
      </c>
      <c r="D1652">
        <v>0</v>
      </c>
      <c r="E1652">
        <v>0</v>
      </c>
      <c r="F1652">
        <v>0</v>
      </c>
    </row>
    <row r="1653" spans="1:6">
      <c r="A1653">
        <v>624023495</v>
      </c>
      <c r="B1653">
        <v>75183554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626605502</v>
      </c>
      <c r="B1654">
        <v>277740279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626779240</v>
      </c>
      <c r="B1655">
        <v>202776994</v>
      </c>
      <c r="C1655">
        <v>0</v>
      </c>
      <c r="D1655">
        <v>0</v>
      </c>
      <c r="E1655">
        <v>1</v>
      </c>
      <c r="F1655">
        <v>0</v>
      </c>
    </row>
    <row r="1656" spans="1:6">
      <c r="A1656">
        <v>630352749</v>
      </c>
      <c r="B1656">
        <v>201299674</v>
      </c>
      <c r="C1656">
        <v>0</v>
      </c>
      <c r="D1656">
        <v>0</v>
      </c>
      <c r="E1656">
        <v>1</v>
      </c>
      <c r="F1656">
        <v>0</v>
      </c>
    </row>
    <row r="1657" spans="1:6">
      <c r="A1657">
        <v>631674790</v>
      </c>
      <c r="B1657">
        <v>170000000</v>
      </c>
      <c r="C1657">
        <v>0</v>
      </c>
      <c r="D1657">
        <v>0</v>
      </c>
      <c r="E1657">
        <v>0</v>
      </c>
      <c r="F1657">
        <v>1</v>
      </c>
    </row>
    <row r="1658" spans="1:6">
      <c r="A1658">
        <v>633967639</v>
      </c>
      <c r="B1658">
        <v>218147292</v>
      </c>
      <c r="C1658">
        <v>0</v>
      </c>
      <c r="D1658">
        <v>1</v>
      </c>
      <c r="E1658">
        <v>0</v>
      </c>
      <c r="F1658">
        <v>0</v>
      </c>
    </row>
    <row r="1659" spans="1:6">
      <c r="A1659">
        <v>640362486</v>
      </c>
      <c r="B1659">
        <v>248918952</v>
      </c>
      <c r="C1659">
        <v>0</v>
      </c>
      <c r="D1659">
        <v>1</v>
      </c>
      <c r="E1659">
        <v>0</v>
      </c>
      <c r="F1659">
        <v>0</v>
      </c>
    </row>
    <row r="1660" spans="1:6">
      <c r="A1660">
        <v>643684004</v>
      </c>
      <c r="B1660">
        <v>90900032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647149877</v>
      </c>
      <c r="B1661">
        <v>65792298</v>
      </c>
      <c r="C1661">
        <v>0</v>
      </c>
      <c r="D1661">
        <v>1</v>
      </c>
      <c r="E1661">
        <v>0</v>
      </c>
      <c r="F1661">
        <v>0</v>
      </c>
    </row>
    <row r="1662" spans="1:6">
      <c r="A1662">
        <v>652320815</v>
      </c>
      <c r="B1662">
        <v>129461348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653566146</v>
      </c>
      <c r="B1663">
        <v>28886103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653677077</v>
      </c>
      <c r="B1664">
        <v>67243320</v>
      </c>
      <c r="C1664">
        <v>0</v>
      </c>
      <c r="D1664">
        <v>1</v>
      </c>
      <c r="E1664">
        <v>0</v>
      </c>
      <c r="F1664">
        <v>0</v>
      </c>
    </row>
    <row r="1665" spans="1:6">
      <c r="A1665">
        <v>656332204</v>
      </c>
      <c r="B1665">
        <v>28705563</v>
      </c>
      <c r="C1665">
        <v>0</v>
      </c>
      <c r="D1665">
        <v>0</v>
      </c>
      <c r="E1665">
        <v>0</v>
      </c>
      <c r="F1665">
        <v>1</v>
      </c>
    </row>
    <row r="1666" spans="1:6">
      <c r="A1666">
        <v>656785445</v>
      </c>
      <c r="B1666">
        <v>246957858</v>
      </c>
      <c r="C1666">
        <v>1</v>
      </c>
      <c r="D1666">
        <v>0</v>
      </c>
      <c r="E1666">
        <v>0</v>
      </c>
      <c r="F1666">
        <v>0</v>
      </c>
    </row>
    <row r="1667" spans="1:6">
      <c r="A1667">
        <v>657733649</v>
      </c>
      <c r="B1667">
        <v>168531522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663982857</v>
      </c>
      <c r="B1668">
        <v>127137598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663994001</v>
      </c>
      <c r="B1669">
        <v>89477485</v>
      </c>
      <c r="C1669">
        <v>1</v>
      </c>
      <c r="D1669">
        <v>0</v>
      </c>
      <c r="E1669">
        <v>0</v>
      </c>
      <c r="F1669">
        <v>0</v>
      </c>
    </row>
    <row r="1670" spans="1:6">
      <c r="A1670">
        <v>666108069</v>
      </c>
      <c r="B1670">
        <v>181599413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668083163</v>
      </c>
      <c r="B1671">
        <v>85542018</v>
      </c>
      <c r="C1671">
        <v>0</v>
      </c>
      <c r="D1671">
        <v>0</v>
      </c>
      <c r="E1671">
        <v>0</v>
      </c>
      <c r="F1671">
        <v>1</v>
      </c>
    </row>
    <row r="1672" spans="1:6">
      <c r="A1672">
        <v>674971936</v>
      </c>
      <c r="B1672">
        <v>99496576</v>
      </c>
      <c r="C1672">
        <v>0</v>
      </c>
      <c r="D1672">
        <v>1</v>
      </c>
      <c r="E1672">
        <v>0</v>
      </c>
      <c r="F1672">
        <v>0</v>
      </c>
    </row>
    <row r="1673" spans="1:6">
      <c r="A1673">
        <v>675702695</v>
      </c>
      <c r="B1673">
        <v>162338447</v>
      </c>
      <c r="C1673">
        <v>1</v>
      </c>
      <c r="D1673">
        <v>0</v>
      </c>
      <c r="E1673">
        <v>0</v>
      </c>
      <c r="F1673">
        <v>0</v>
      </c>
    </row>
    <row r="1674" spans="1:6">
      <c r="A1674">
        <v>679757008</v>
      </c>
      <c r="B1674">
        <v>118813194</v>
      </c>
      <c r="C1674">
        <v>0</v>
      </c>
      <c r="D1674">
        <v>1</v>
      </c>
      <c r="E1674">
        <v>0</v>
      </c>
      <c r="F1674">
        <v>0</v>
      </c>
    </row>
    <row r="1675" spans="1:6">
      <c r="A1675">
        <v>683889160</v>
      </c>
      <c r="B1675">
        <v>140693320</v>
      </c>
      <c r="C1675">
        <v>0</v>
      </c>
      <c r="D1675">
        <v>1</v>
      </c>
      <c r="E1675">
        <v>0</v>
      </c>
      <c r="F1675">
        <v>0</v>
      </c>
    </row>
    <row r="1676" spans="1:6">
      <c r="A1676">
        <v>686049183</v>
      </c>
      <c r="B1676">
        <v>154149110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687999518</v>
      </c>
      <c r="B1677">
        <v>225000000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688566122</v>
      </c>
      <c r="B1678">
        <v>155353618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689276488</v>
      </c>
      <c r="B1679">
        <v>117891227</v>
      </c>
      <c r="C1679">
        <v>0</v>
      </c>
      <c r="D1679">
        <v>1</v>
      </c>
      <c r="E1679">
        <v>0</v>
      </c>
      <c r="F1679">
        <v>0</v>
      </c>
    </row>
    <row r="1680" spans="1:6">
      <c r="A1680">
        <v>692330924</v>
      </c>
      <c r="B1680">
        <v>137875291</v>
      </c>
      <c r="C1680">
        <v>0</v>
      </c>
      <c r="D1680">
        <v>1</v>
      </c>
      <c r="E1680">
        <v>0</v>
      </c>
      <c r="F1680">
        <v>0</v>
      </c>
    </row>
    <row r="1681" spans="1:6">
      <c r="A1681">
        <v>693179313</v>
      </c>
      <c r="B1681">
        <v>92893600</v>
      </c>
      <c r="C1681">
        <v>1</v>
      </c>
      <c r="D1681">
        <v>0</v>
      </c>
      <c r="E1681">
        <v>0</v>
      </c>
      <c r="F1681">
        <v>0</v>
      </c>
    </row>
    <row r="1682" spans="1:6">
      <c r="A1682">
        <v>694530947</v>
      </c>
      <c r="B1682">
        <v>81171085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696594829</v>
      </c>
      <c r="B1683">
        <v>10618824</v>
      </c>
      <c r="C1683">
        <v>0</v>
      </c>
      <c r="D1683">
        <v>0</v>
      </c>
      <c r="E1683">
        <v>0</v>
      </c>
      <c r="F1683">
        <v>1</v>
      </c>
    </row>
    <row r="1684" spans="1:6">
      <c r="A1684">
        <v>703955827</v>
      </c>
      <c r="B1684">
        <v>168531522</v>
      </c>
      <c r="C1684">
        <v>1</v>
      </c>
      <c r="D1684">
        <v>0</v>
      </c>
      <c r="E1684">
        <v>0</v>
      </c>
      <c r="F1684">
        <v>0</v>
      </c>
    </row>
    <row r="1685" spans="1:6">
      <c r="A1685">
        <v>708714796</v>
      </c>
      <c r="B1685">
        <v>110000000</v>
      </c>
      <c r="C1685">
        <v>1</v>
      </c>
      <c r="D1685">
        <v>0</v>
      </c>
      <c r="E1685">
        <v>0</v>
      </c>
      <c r="F1685">
        <v>0</v>
      </c>
    </row>
    <row r="1686" spans="1:6">
      <c r="A1686">
        <v>708968739</v>
      </c>
      <c r="B1686">
        <v>33621660</v>
      </c>
      <c r="C1686">
        <v>1</v>
      </c>
      <c r="D1686">
        <v>0</v>
      </c>
      <c r="E1686">
        <v>0</v>
      </c>
      <c r="F1686">
        <v>0</v>
      </c>
    </row>
    <row r="1687" spans="1:6">
      <c r="A1687">
        <v>711555544</v>
      </c>
      <c r="B1687">
        <v>40311473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715115132</v>
      </c>
      <c r="B1688">
        <v>125861583</v>
      </c>
      <c r="C1688">
        <v>0</v>
      </c>
      <c r="D1688">
        <v>1</v>
      </c>
      <c r="E1688">
        <v>0</v>
      </c>
      <c r="F1688">
        <v>0</v>
      </c>
    </row>
    <row r="1689" spans="1:6">
      <c r="A1689">
        <v>719508092</v>
      </c>
      <c r="B1689">
        <v>150175164</v>
      </c>
      <c r="C1689">
        <v>0</v>
      </c>
      <c r="D1689">
        <v>1</v>
      </c>
      <c r="E1689">
        <v>0</v>
      </c>
      <c r="F1689">
        <v>0</v>
      </c>
    </row>
    <row r="1690" spans="1:6">
      <c r="A1690">
        <v>723976090</v>
      </c>
      <c r="B1690">
        <v>157480373</v>
      </c>
      <c r="C1690">
        <v>0</v>
      </c>
      <c r="D1690">
        <v>1</v>
      </c>
      <c r="E1690">
        <v>0</v>
      </c>
      <c r="F1690">
        <v>0</v>
      </c>
    </row>
    <row r="1691" spans="1:6">
      <c r="A1691">
        <v>734145189</v>
      </c>
      <c r="B1691">
        <v>4074506</v>
      </c>
      <c r="C1691">
        <v>0</v>
      </c>
      <c r="D1691">
        <v>0</v>
      </c>
      <c r="E1691">
        <v>1</v>
      </c>
      <c r="F1691">
        <v>0</v>
      </c>
    </row>
    <row r="1692" spans="1:6">
      <c r="A1692">
        <v>735276926</v>
      </c>
      <c r="B1692">
        <v>132050575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736493287</v>
      </c>
      <c r="B1693">
        <v>130694514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736554932</v>
      </c>
      <c r="B1694">
        <v>151322285</v>
      </c>
      <c r="C1694">
        <v>0</v>
      </c>
      <c r="D1694">
        <v>1</v>
      </c>
      <c r="E1694">
        <v>0</v>
      </c>
      <c r="F1694">
        <v>0</v>
      </c>
    </row>
    <row r="1695" spans="1:6">
      <c r="A1695">
        <v>746580777</v>
      </c>
      <c r="B1695">
        <v>62760432</v>
      </c>
      <c r="C1695">
        <v>1</v>
      </c>
      <c r="D1695">
        <v>0</v>
      </c>
      <c r="E1695">
        <v>0</v>
      </c>
      <c r="F1695">
        <v>0</v>
      </c>
    </row>
    <row r="1696" spans="1:6">
      <c r="A1696">
        <v>747325041</v>
      </c>
      <c r="B1696">
        <v>72639765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753462808</v>
      </c>
      <c r="B1697">
        <v>86684726</v>
      </c>
      <c r="C1697">
        <v>0</v>
      </c>
      <c r="D1697">
        <v>1</v>
      </c>
      <c r="E1697">
        <v>0</v>
      </c>
      <c r="F1697">
        <v>0</v>
      </c>
    </row>
    <row r="1698" spans="1:6">
      <c r="A1698">
        <v>757760530</v>
      </c>
      <c r="B1698">
        <v>31856471</v>
      </c>
      <c r="C1698">
        <v>0</v>
      </c>
      <c r="D1698">
        <v>0</v>
      </c>
      <c r="E1698">
        <v>1</v>
      </c>
      <c r="F1698">
        <v>0</v>
      </c>
    </row>
    <row r="1699" spans="1:6">
      <c r="A1699">
        <v>757855127</v>
      </c>
      <c r="B1699">
        <v>147122592</v>
      </c>
      <c r="C1699">
        <v>0</v>
      </c>
      <c r="D1699">
        <v>0</v>
      </c>
      <c r="E1699">
        <v>1</v>
      </c>
      <c r="F1699">
        <v>0</v>
      </c>
    </row>
    <row r="1700" spans="1:6">
      <c r="A1700">
        <v>768984693</v>
      </c>
      <c r="B1700">
        <v>223220484</v>
      </c>
      <c r="C1700">
        <v>0</v>
      </c>
      <c r="D1700">
        <v>0</v>
      </c>
      <c r="E1700">
        <v>1</v>
      </c>
      <c r="F1700">
        <v>0</v>
      </c>
    </row>
    <row r="1701" spans="1:6">
      <c r="A1701">
        <v>771396947</v>
      </c>
      <c r="B1701">
        <v>24961656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772310338</v>
      </c>
      <c r="B1702">
        <v>34216807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773166847</v>
      </c>
      <c r="B1703">
        <v>65785609</v>
      </c>
      <c r="C1703">
        <v>0</v>
      </c>
      <c r="D1703">
        <v>1</v>
      </c>
      <c r="E1703">
        <v>0</v>
      </c>
      <c r="F1703">
        <v>0</v>
      </c>
    </row>
    <row r="1704" spans="1:6">
      <c r="A1704">
        <v>779510522</v>
      </c>
      <c r="B1704">
        <v>113453745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788128122</v>
      </c>
      <c r="B1705">
        <v>160000000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792596781</v>
      </c>
      <c r="B1706">
        <v>200078524</v>
      </c>
      <c r="C1706">
        <v>0</v>
      </c>
      <c r="D1706">
        <v>1</v>
      </c>
      <c r="E1706">
        <v>0</v>
      </c>
      <c r="F1706">
        <v>0</v>
      </c>
    </row>
    <row r="1707" spans="1:6">
      <c r="A1707">
        <v>794258938</v>
      </c>
      <c r="B1707">
        <v>190003029</v>
      </c>
      <c r="C1707">
        <v>0</v>
      </c>
      <c r="D1707">
        <v>1</v>
      </c>
      <c r="E1707">
        <v>0</v>
      </c>
      <c r="F1707">
        <v>0</v>
      </c>
    </row>
    <row r="1708" spans="1:6">
      <c r="A1708">
        <v>795775055</v>
      </c>
      <c r="B1708">
        <v>169655066</v>
      </c>
      <c r="C1708">
        <v>0</v>
      </c>
      <c r="D1708">
        <v>1</v>
      </c>
      <c r="E1708">
        <v>0</v>
      </c>
      <c r="F1708">
        <v>0</v>
      </c>
    </row>
    <row r="1709" spans="1:6">
      <c r="A1709">
        <v>803907108</v>
      </c>
      <c r="B1709">
        <v>158260870</v>
      </c>
      <c r="C1709">
        <v>0</v>
      </c>
      <c r="D1709">
        <v>0</v>
      </c>
      <c r="E1709">
        <v>1</v>
      </c>
      <c r="F1709">
        <v>0</v>
      </c>
    </row>
    <row r="1710" spans="1:6">
      <c r="A1710">
        <v>804883755</v>
      </c>
      <c r="B1710">
        <v>89657760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807844640</v>
      </c>
      <c r="B1711">
        <v>176258254</v>
      </c>
      <c r="C1711">
        <v>0</v>
      </c>
      <c r="D1711">
        <v>1</v>
      </c>
      <c r="E1711">
        <v>0</v>
      </c>
      <c r="F1711">
        <v>0</v>
      </c>
    </row>
    <row r="1712" spans="1:6">
      <c r="A1712">
        <v>813070285</v>
      </c>
      <c r="B1712">
        <v>49241175</v>
      </c>
      <c r="C1712">
        <v>0</v>
      </c>
      <c r="D1712">
        <v>1</v>
      </c>
      <c r="E1712">
        <v>0</v>
      </c>
      <c r="F1712">
        <v>0</v>
      </c>
    </row>
    <row r="1713" spans="1:6">
      <c r="A1713">
        <v>831110482</v>
      </c>
      <c r="B1713">
        <v>41136059</v>
      </c>
      <c r="C1713">
        <v>0</v>
      </c>
      <c r="D1713">
        <v>1</v>
      </c>
      <c r="E1713">
        <v>0</v>
      </c>
      <c r="F1713">
        <v>0</v>
      </c>
    </row>
    <row r="1714" spans="1:6">
      <c r="A1714">
        <v>836898388</v>
      </c>
      <c r="B1714">
        <v>46489723</v>
      </c>
      <c r="C1714">
        <v>1</v>
      </c>
      <c r="D1714">
        <v>0</v>
      </c>
      <c r="E1714">
        <v>0</v>
      </c>
      <c r="F1714">
        <v>0</v>
      </c>
    </row>
    <row r="1715" spans="1:6">
      <c r="A1715">
        <v>837011132</v>
      </c>
      <c r="B1715">
        <v>28841418</v>
      </c>
      <c r="C1715">
        <v>0</v>
      </c>
      <c r="D1715">
        <v>1</v>
      </c>
      <c r="E1715">
        <v>0</v>
      </c>
      <c r="F1715">
        <v>0</v>
      </c>
    </row>
    <row r="1716" spans="1:6">
      <c r="A1716">
        <v>844848985</v>
      </c>
      <c r="B1716">
        <v>138193773</v>
      </c>
      <c r="C1716">
        <v>0</v>
      </c>
      <c r="D1716">
        <v>0</v>
      </c>
      <c r="E1716">
        <v>0</v>
      </c>
      <c r="F1716">
        <v>1</v>
      </c>
    </row>
    <row r="1717" spans="1:6">
      <c r="A1717">
        <v>849917050</v>
      </c>
      <c r="B1717">
        <v>26744631</v>
      </c>
      <c r="C1717">
        <v>0</v>
      </c>
      <c r="D1717">
        <v>0</v>
      </c>
      <c r="E1717">
        <v>1</v>
      </c>
      <c r="F1717">
        <v>0</v>
      </c>
    </row>
    <row r="1718" spans="1:6">
      <c r="A1718">
        <v>850538512</v>
      </c>
      <c r="B1718">
        <v>148945610</v>
      </c>
      <c r="C1718">
        <v>0</v>
      </c>
      <c r="D1718">
        <v>0</v>
      </c>
      <c r="E1718">
        <v>0</v>
      </c>
      <c r="F1718">
        <v>1</v>
      </c>
    </row>
    <row r="1719" spans="1:6">
      <c r="A1719">
        <v>851257517</v>
      </c>
      <c r="B1719">
        <v>200217418</v>
      </c>
      <c r="C1719">
        <v>0</v>
      </c>
      <c r="D1719">
        <v>1</v>
      </c>
      <c r="E1719">
        <v>0</v>
      </c>
      <c r="F1719">
        <v>0</v>
      </c>
    </row>
    <row r="1720" spans="1:6">
      <c r="A1720">
        <v>853024040</v>
      </c>
      <c r="B1720">
        <v>130611431</v>
      </c>
      <c r="C1720">
        <v>0</v>
      </c>
      <c r="D1720">
        <v>1</v>
      </c>
      <c r="E1720">
        <v>0</v>
      </c>
      <c r="F1720">
        <v>0</v>
      </c>
    </row>
    <row r="1721" spans="1:6">
      <c r="A1721">
        <v>856000062</v>
      </c>
      <c r="B1721">
        <v>217146319</v>
      </c>
      <c r="C1721">
        <v>0</v>
      </c>
      <c r="D1721">
        <v>1</v>
      </c>
      <c r="E1721">
        <v>0</v>
      </c>
      <c r="F1721">
        <v>0</v>
      </c>
    </row>
    <row r="1722" spans="1:6">
      <c r="A1722">
        <v>857088260</v>
      </c>
      <c r="B1722">
        <v>130000000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884189932</v>
      </c>
      <c r="B1723">
        <v>171084037</v>
      </c>
      <c r="C1723">
        <v>0</v>
      </c>
      <c r="D1723">
        <v>0</v>
      </c>
      <c r="E1723">
        <v>0</v>
      </c>
      <c r="F1723">
        <v>1</v>
      </c>
    </row>
    <row r="1724" spans="1:6">
      <c r="A1724">
        <v>887444081</v>
      </c>
      <c r="B1724">
        <v>144474543</v>
      </c>
      <c r="C1724">
        <v>0</v>
      </c>
      <c r="D1724">
        <v>1</v>
      </c>
      <c r="E1724">
        <v>0</v>
      </c>
      <c r="F1724">
        <v>0</v>
      </c>
    </row>
    <row r="1725" spans="1:6">
      <c r="A1725">
        <v>889393184</v>
      </c>
      <c r="B1725">
        <v>170917095</v>
      </c>
      <c r="C1725">
        <v>0</v>
      </c>
      <c r="D1725">
        <v>0</v>
      </c>
      <c r="E1725">
        <v>0</v>
      </c>
      <c r="F1725">
        <v>1</v>
      </c>
    </row>
    <row r="1726" spans="1:6">
      <c r="A1726">
        <v>891248035</v>
      </c>
      <c r="B1726">
        <v>90220264</v>
      </c>
      <c r="C1726">
        <v>1</v>
      </c>
      <c r="D1726">
        <v>0</v>
      </c>
      <c r="E1726">
        <v>0</v>
      </c>
      <c r="F1726">
        <v>0</v>
      </c>
    </row>
    <row r="1727" spans="1:6">
      <c r="A1727">
        <v>893351507</v>
      </c>
      <c r="B1727">
        <v>214745963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907071412</v>
      </c>
      <c r="B1728">
        <v>179766957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908235868</v>
      </c>
      <c r="B1729">
        <v>228003635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920661128</v>
      </c>
      <c r="B1730">
        <v>4091827</v>
      </c>
      <c r="C1730">
        <v>0</v>
      </c>
      <c r="D1730">
        <v>1</v>
      </c>
      <c r="E1730">
        <v>0</v>
      </c>
      <c r="F1730">
        <v>0</v>
      </c>
    </row>
    <row r="1731" spans="1:6">
      <c r="A1731">
        <v>922868068</v>
      </c>
      <c r="B1731">
        <v>39225459</v>
      </c>
      <c r="C1731">
        <v>0</v>
      </c>
      <c r="D1731">
        <v>0</v>
      </c>
      <c r="E1731">
        <v>1</v>
      </c>
      <c r="F1731">
        <v>0</v>
      </c>
    </row>
    <row r="1732" spans="1:6">
      <c r="A1732">
        <v>935102616</v>
      </c>
      <c r="B1732">
        <v>160793043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937397516</v>
      </c>
      <c r="B1733">
        <v>250000000</v>
      </c>
      <c r="C1733">
        <v>0</v>
      </c>
      <c r="D1733">
        <v>1</v>
      </c>
      <c r="E1733">
        <v>0</v>
      </c>
      <c r="F1733">
        <v>0</v>
      </c>
    </row>
    <row r="1734" spans="1:6">
      <c r="A1734">
        <v>940894052</v>
      </c>
      <c r="B1734">
        <v>55938481</v>
      </c>
      <c r="C1734">
        <v>0</v>
      </c>
      <c r="D1734">
        <v>0</v>
      </c>
      <c r="E1734">
        <v>0</v>
      </c>
      <c r="F1734">
        <v>1</v>
      </c>
    </row>
    <row r="1735" spans="1:6">
      <c r="A1735">
        <v>963009937</v>
      </c>
      <c r="B1735">
        <v>97715844</v>
      </c>
      <c r="C1735">
        <v>0</v>
      </c>
      <c r="D1735">
        <v>1</v>
      </c>
      <c r="E1735">
        <v>0</v>
      </c>
      <c r="F1735">
        <v>0</v>
      </c>
    </row>
    <row r="1736" spans="1:6">
      <c r="A1736">
        <v>966459425</v>
      </c>
      <c r="B1736">
        <v>246638575</v>
      </c>
      <c r="C1736">
        <v>0</v>
      </c>
      <c r="D1736">
        <v>1</v>
      </c>
      <c r="E1736">
        <v>0</v>
      </c>
      <c r="F1736">
        <v>0</v>
      </c>
    </row>
    <row r="1737" spans="1:6">
      <c r="A1737">
        <v>970766005</v>
      </c>
      <c r="B1737">
        <v>76000000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982470644</v>
      </c>
      <c r="B1738">
        <v>160315074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998945973</v>
      </c>
      <c r="B1739">
        <v>51237724</v>
      </c>
      <c r="C1739">
        <v>1</v>
      </c>
      <c r="D1739">
        <v>0</v>
      </c>
      <c r="E1739">
        <v>0</v>
      </c>
      <c r="F1739">
        <v>0</v>
      </c>
    </row>
    <row r="1740" spans="1:6">
      <c r="A1740">
        <v>1004550114</v>
      </c>
      <c r="B1740">
        <v>150000000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1012883787</v>
      </c>
      <c r="B1741">
        <v>137198810</v>
      </c>
      <c r="C1741">
        <v>0</v>
      </c>
      <c r="D1741">
        <v>1</v>
      </c>
      <c r="E1741">
        <v>0</v>
      </c>
      <c r="F1741">
        <v>0</v>
      </c>
    </row>
    <row r="1742" spans="1:6">
      <c r="A1742">
        <v>1014525504</v>
      </c>
      <c r="B1742">
        <v>271432899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1021656625</v>
      </c>
      <c r="B1743">
        <v>133528980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1029557373</v>
      </c>
      <c r="B1744">
        <v>253659641</v>
      </c>
      <c r="C1744">
        <v>1</v>
      </c>
      <c r="D1744">
        <v>0</v>
      </c>
      <c r="E1744">
        <v>0</v>
      </c>
      <c r="F1744">
        <v>0</v>
      </c>
    </row>
    <row r="1745" spans="1:6">
      <c r="A1745">
        <v>1059438513</v>
      </c>
      <c r="B1745">
        <v>168531522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1064074398</v>
      </c>
      <c r="B1746">
        <v>180029911</v>
      </c>
      <c r="C1746">
        <v>0</v>
      </c>
      <c r="D1746">
        <v>1</v>
      </c>
      <c r="E1746">
        <v>0</v>
      </c>
      <c r="F1746">
        <v>0</v>
      </c>
    </row>
    <row r="1747" spans="1:6">
      <c r="A1747">
        <v>1067789822</v>
      </c>
      <c r="B1747">
        <v>86441558</v>
      </c>
      <c r="C1747">
        <v>0</v>
      </c>
      <c r="D1747">
        <v>1</v>
      </c>
      <c r="E1747">
        <v>0</v>
      </c>
      <c r="F1747">
        <v>0</v>
      </c>
    </row>
    <row r="1748" spans="1:6">
      <c r="A1748">
        <v>1070044630</v>
      </c>
      <c r="B1748">
        <v>178954969</v>
      </c>
      <c r="C1748">
        <v>0</v>
      </c>
      <c r="D1748">
        <v>1</v>
      </c>
      <c r="E1748">
        <v>0</v>
      </c>
      <c r="F1748">
        <v>0</v>
      </c>
    </row>
    <row r="1749" spans="1:6">
      <c r="A1749">
        <v>1071925937</v>
      </c>
      <c r="B1749">
        <v>196388829</v>
      </c>
      <c r="C1749">
        <v>0</v>
      </c>
      <c r="D1749">
        <v>1</v>
      </c>
      <c r="E1749">
        <v>0</v>
      </c>
      <c r="F1749">
        <v>0</v>
      </c>
    </row>
    <row r="1750" spans="1:6">
      <c r="A1750">
        <v>1073092418</v>
      </c>
      <c r="B1750">
        <v>160234776</v>
      </c>
      <c r="C1750">
        <v>0</v>
      </c>
      <c r="D1750">
        <v>1</v>
      </c>
      <c r="E1750">
        <v>0</v>
      </c>
      <c r="F1750">
        <v>0</v>
      </c>
    </row>
    <row r="1751" spans="1:6">
      <c r="A1751">
        <v>1079721346</v>
      </c>
      <c r="B1751">
        <v>337063045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1080913060</v>
      </c>
      <c r="B1752">
        <v>258922697</v>
      </c>
      <c r="C1752">
        <v>0</v>
      </c>
      <c r="D1752">
        <v>1</v>
      </c>
      <c r="E1752">
        <v>0</v>
      </c>
      <c r="F1752">
        <v>0</v>
      </c>
    </row>
    <row r="1753" spans="1:6">
      <c r="A1753">
        <v>1085385502</v>
      </c>
      <c r="B1753">
        <v>200217418</v>
      </c>
      <c r="C1753">
        <v>0</v>
      </c>
      <c r="D1753">
        <v>0</v>
      </c>
      <c r="E1753">
        <v>0</v>
      </c>
      <c r="F1753">
        <v>1</v>
      </c>
    </row>
    <row r="1754" spans="1:6">
      <c r="A1754">
        <v>1094287202</v>
      </c>
      <c r="B1754">
        <v>213646368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1095143990</v>
      </c>
      <c r="B1755">
        <v>279025606</v>
      </c>
      <c r="C1755">
        <v>0</v>
      </c>
      <c r="D1755">
        <v>1</v>
      </c>
      <c r="E1755">
        <v>0</v>
      </c>
      <c r="F1755">
        <v>0</v>
      </c>
    </row>
    <row r="1756" spans="1:6">
      <c r="A1756">
        <v>1124923772</v>
      </c>
      <c r="B1756">
        <v>202927713</v>
      </c>
      <c r="C1756">
        <v>0</v>
      </c>
      <c r="D1756">
        <v>0</v>
      </c>
      <c r="E1756">
        <v>0</v>
      </c>
      <c r="F1756">
        <v>1</v>
      </c>
    </row>
    <row r="1757" spans="1:6">
      <c r="A1757">
        <v>1136341723</v>
      </c>
      <c r="B1757">
        <v>213646368</v>
      </c>
      <c r="C1757">
        <v>0</v>
      </c>
      <c r="D1757">
        <v>0</v>
      </c>
      <c r="E1757">
        <v>0</v>
      </c>
      <c r="F1757">
        <v>1</v>
      </c>
    </row>
    <row r="1758" spans="1:6">
      <c r="A1758">
        <v>1138436153</v>
      </c>
      <c r="B1758">
        <v>129517922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1141669701</v>
      </c>
      <c r="B1759">
        <v>108842859</v>
      </c>
      <c r="C1759">
        <v>0</v>
      </c>
      <c r="D1759">
        <v>0</v>
      </c>
      <c r="E1759">
        <v>0</v>
      </c>
      <c r="F1759">
        <v>1</v>
      </c>
    </row>
    <row r="1760" spans="1:6">
      <c r="A1760">
        <v>1147664217</v>
      </c>
      <c r="B1760">
        <v>119012174</v>
      </c>
      <c r="C1760">
        <v>0</v>
      </c>
      <c r="D1760">
        <v>1</v>
      </c>
      <c r="E1760">
        <v>0</v>
      </c>
      <c r="F1760">
        <v>0</v>
      </c>
    </row>
    <row r="1761" spans="1:6">
      <c r="A1761">
        <v>1155511754</v>
      </c>
      <c r="B1761">
        <v>86323501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1163903170</v>
      </c>
      <c r="B1762">
        <v>201959703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1167441808</v>
      </c>
      <c r="B1763">
        <v>143427209</v>
      </c>
      <c r="C1763">
        <v>0</v>
      </c>
      <c r="D1763">
        <v>1</v>
      </c>
      <c r="E1763">
        <v>0</v>
      </c>
      <c r="F1763">
        <v>0</v>
      </c>
    </row>
    <row r="1764" spans="1:6">
      <c r="A1764">
        <v>1200694576</v>
      </c>
      <c r="B1764">
        <v>121746846</v>
      </c>
      <c r="C1764">
        <v>0</v>
      </c>
      <c r="D1764">
        <v>1</v>
      </c>
      <c r="E1764">
        <v>0</v>
      </c>
      <c r="F1764">
        <v>0</v>
      </c>
    </row>
    <row r="1765" spans="1:6">
      <c r="A1765">
        <v>1212692272</v>
      </c>
      <c r="B1765">
        <v>200000000</v>
      </c>
      <c r="C1765">
        <v>0</v>
      </c>
      <c r="D1765">
        <v>0</v>
      </c>
      <c r="E1765">
        <v>0</v>
      </c>
      <c r="F1765">
        <v>1</v>
      </c>
    </row>
    <row r="1766" spans="1:6">
      <c r="A1766">
        <v>1213975115</v>
      </c>
      <c r="B1766">
        <v>111387369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1225855881</v>
      </c>
      <c r="B1767">
        <v>260054178</v>
      </c>
      <c r="C1767">
        <v>0</v>
      </c>
      <c r="D1767">
        <v>0</v>
      </c>
      <c r="E1767">
        <v>1</v>
      </c>
      <c r="F1767">
        <v>0</v>
      </c>
    </row>
    <row r="1768" spans="1:6">
      <c r="A1768">
        <v>1282627914</v>
      </c>
      <c r="B1768">
        <v>164480745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1297830510</v>
      </c>
      <c r="B1769">
        <v>76862926</v>
      </c>
      <c r="C1769">
        <v>0</v>
      </c>
      <c r="D1769">
        <v>1</v>
      </c>
      <c r="E1769">
        <v>0</v>
      </c>
      <c r="F1769">
        <v>0</v>
      </c>
    </row>
    <row r="1770" spans="1:6">
      <c r="A1770">
        <v>1339748672</v>
      </c>
      <c r="B1770">
        <v>76029041</v>
      </c>
      <c r="C1770">
        <v>1</v>
      </c>
      <c r="D1770">
        <v>0</v>
      </c>
      <c r="E1770">
        <v>0</v>
      </c>
      <c r="F1770">
        <v>0</v>
      </c>
    </row>
    <row r="1771" spans="1:6">
      <c r="A1771">
        <v>1375512553</v>
      </c>
      <c r="B1771">
        <v>129461348</v>
      </c>
      <c r="C1771">
        <v>0</v>
      </c>
      <c r="D1771">
        <v>1</v>
      </c>
      <c r="E1771">
        <v>0</v>
      </c>
      <c r="F1771">
        <v>0</v>
      </c>
    </row>
    <row r="1772" spans="1:6">
      <c r="A1772">
        <v>1383697739</v>
      </c>
      <c r="B1772">
        <v>21424236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1408313741</v>
      </c>
      <c r="B1773">
        <v>160823133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1445122625</v>
      </c>
      <c r="B1774">
        <v>119012174</v>
      </c>
      <c r="C1774">
        <v>0</v>
      </c>
      <c r="D1774">
        <v>1</v>
      </c>
      <c r="E1774">
        <v>0</v>
      </c>
      <c r="F1774">
        <v>0</v>
      </c>
    </row>
    <row r="1775" spans="1:6">
      <c r="A1775">
        <v>1496119403</v>
      </c>
      <c r="B1775">
        <v>39004975</v>
      </c>
      <c r="C1775">
        <v>0</v>
      </c>
      <c r="D1775">
        <v>1</v>
      </c>
      <c r="E1775">
        <v>0</v>
      </c>
      <c r="F1775">
        <v>0</v>
      </c>
    </row>
    <row r="1776" spans="1:6">
      <c r="A1776">
        <v>1497608078</v>
      </c>
      <c r="B1776">
        <v>124633011</v>
      </c>
      <c r="C1776">
        <v>0</v>
      </c>
      <c r="D1776">
        <v>1</v>
      </c>
      <c r="E1776">
        <v>0</v>
      </c>
      <c r="F1776">
        <v>0</v>
      </c>
    </row>
    <row r="1777" spans="1:6">
      <c r="A1777">
        <v>1510514303</v>
      </c>
      <c r="B1777">
        <v>65038661</v>
      </c>
      <c r="C1777">
        <v>1</v>
      </c>
      <c r="D1777">
        <v>0</v>
      </c>
      <c r="E1777">
        <v>0</v>
      </c>
      <c r="F1777">
        <v>0</v>
      </c>
    </row>
    <row r="1778" spans="1:6">
      <c r="A1778">
        <v>1669905770</v>
      </c>
      <c r="B1778">
        <v>101584911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1913637848</v>
      </c>
      <c r="B1779">
        <v>25339314</v>
      </c>
      <c r="C1779">
        <v>0</v>
      </c>
      <c r="D1779">
        <v>0</v>
      </c>
      <c r="E1779">
        <v>0</v>
      </c>
      <c r="F1779">
        <v>1</v>
      </c>
    </row>
    <row r="1780" spans="1:6">
      <c r="A1780">
        <v>2037236823</v>
      </c>
      <c r="B1780">
        <v>51937204</v>
      </c>
      <c r="C1780">
        <v>0</v>
      </c>
      <c r="D1780">
        <v>1</v>
      </c>
      <c r="E1780">
        <v>0</v>
      </c>
      <c r="F1780">
        <v>0</v>
      </c>
    </row>
    <row r="1781" spans="1:6">
      <c r="A1781">
        <v>2111900435</v>
      </c>
      <c r="B1781">
        <v>62926730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3022588801</v>
      </c>
      <c r="B1782">
        <v>461435929</v>
      </c>
      <c r="C1782">
        <v>0</v>
      </c>
      <c r="D1782">
        <v>0</v>
      </c>
      <c r="E1782">
        <v>1</v>
      </c>
      <c r="F1782">
        <v>0</v>
      </c>
    </row>
    <row r="1783" spans="1:6">
      <c r="A1783">
        <v>3066446442</v>
      </c>
      <c r="B1783">
        <v>42274609</v>
      </c>
      <c r="C1783">
        <v>0</v>
      </c>
      <c r="D1783">
        <v>1</v>
      </c>
      <c r="E1783">
        <v>0</v>
      </c>
      <c r="F1783">
        <v>0</v>
      </c>
    </row>
    <row r="1784" spans="1:6">
      <c r="A1784">
        <v>3171930973</v>
      </c>
      <c r="B1784">
        <v>290247625</v>
      </c>
      <c r="C1784">
        <v>0</v>
      </c>
      <c r="D1784">
        <v>0</v>
      </c>
      <c r="E1784">
        <v>0</v>
      </c>
      <c r="F17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6A37-1022-4E40-B673-E3FAB68D2042}">
  <sheetPr codeName="Sheet39"/>
  <dimension ref="A1:Q33"/>
  <sheetViews>
    <sheetView workbookViewId="0">
      <selection activeCell="B18" sqref="B18"/>
    </sheetView>
  </sheetViews>
  <sheetFormatPr baseColWidth="10" defaultColWidth="9.1640625" defaultRowHeight="15"/>
  <cols>
    <col min="1" max="2" width="14.6640625" style="13" bestFit="1" customWidth="1"/>
    <col min="3" max="3" width="27.1640625" style="13" bestFit="1" customWidth="1"/>
    <col min="4" max="4" width="26" style="13" bestFit="1" customWidth="1"/>
    <col min="5" max="5" width="8.6640625" style="13" bestFit="1" customWidth="1"/>
    <col min="6" max="6" width="14.1640625" style="13" bestFit="1" customWidth="1"/>
    <col min="7" max="7" width="13.6640625" style="13" bestFit="1" customWidth="1"/>
    <col min="8" max="9" width="12.5" style="13" bestFit="1" customWidth="1"/>
    <col min="10" max="10" width="1.5" style="13" customWidth="1"/>
    <col min="11" max="11" width="25.1640625" style="13" customWidth="1"/>
    <col min="12" max="13" width="12" style="13" customWidth="1"/>
    <col min="14" max="14" width="9.5" style="13" bestFit="1" customWidth="1"/>
    <col min="15" max="16384" width="9.1640625" style="13"/>
  </cols>
  <sheetData>
    <row r="1" spans="1:17" ht="15" customHeight="1" thickBot="1">
      <c r="A1" s="29" t="s">
        <v>3707</v>
      </c>
      <c r="K1" s="47" t="s">
        <v>3668</v>
      </c>
      <c r="L1" s="48"/>
      <c r="M1" s="48"/>
      <c r="N1" s="48"/>
    </row>
    <row r="2" spans="1:17" ht="15" customHeight="1" thickBot="1">
      <c r="K2" s="13" t="s">
        <v>3716</v>
      </c>
      <c r="L2" s="37">
        <f t="array" ref="L2:Q6">LINEST(MRData3!$A$2:$A$1784, MRData3!$B$2:$F$1784,TRUE,TRUE)</f>
        <v>9327033.2441709675</v>
      </c>
      <c r="M2" s="38">
        <v>-3056967.4168763948</v>
      </c>
      <c r="N2" s="38">
        <v>9298725.282961756</v>
      </c>
      <c r="O2" s="43">
        <v>-10053942.434273504</v>
      </c>
      <c r="P2" s="43">
        <v>3.0536607397845881</v>
      </c>
      <c r="Q2" s="44">
        <v>25374531.287087485</v>
      </c>
    </row>
    <row r="3" spans="1:17" ht="15" customHeight="1">
      <c r="A3" s="30" t="s">
        <v>3670</v>
      </c>
      <c r="B3" s="31"/>
      <c r="K3" s="5" t="s">
        <v>3717</v>
      </c>
      <c r="L3" s="36">
        <v>20902740.599248081</v>
      </c>
      <c r="M3" s="34">
        <v>18335223.249201328</v>
      </c>
      <c r="N3" s="34">
        <v>13090620.950812859</v>
      </c>
      <c r="O3" s="35">
        <v>21045059.734770507</v>
      </c>
      <c r="P3" s="35">
        <v>9.9716412850335986E-2</v>
      </c>
      <c r="Q3" s="45">
        <v>9317631.0587887801</v>
      </c>
    </row>
    <row r="4" spans="1:17" ht="15" customHeight="1">
      <c r="A4" s="13" t="s">
        <v>3672</v>
      </c>
      <c r="B4" s="18">
        <f>SQRT(C12/C14)</f>
        <v>0.59438634987835615</v>
      </c>
      <c r="K4" s="13" t="s">
        <v>3673</v>
      </c>
      <c r="L4" s="36">
        <v>0.35329513292171566</v>
      </c>
      <c r="M4" s="34">
        <v>228311842.88583037</v>
      </c>
      <c r="N4" s="34" t="e">
        <v>#N/A</v>
      </c>
      <c r="O4" s="35" t="e">
        <v>#N/A</v>
      </c>
      <c r="P4" s="35" t="e">
        <v>#N/A</v>
      </c>
      <c r="Q4" s="45" t="e">
        <v>#N/A</v>
      </c>
    </row>
    <row r="5" spans="1:17" ht="15" customHeight="1">
      <c r="A5" s="13" t="s">
        <v>3674</v>
      </c>
      <c r="B5" s="18">
        <f>L4</f>
        <v>0.35329513292171566</v>
      </c>
      <c r="K5" s="5" t="s">
        <v>3675</v>
      </c>
      <c r="L5" s="36">
        <v>194.15516510281412</v>
      </c>
      <c r="M5" s="35">
        <v>1777</v>
      </c>
      <c r="N5" s="34" t="e">
        <v>#N/A</v>
      </c>
      <c r="O5" s="35" t="e">
        <v>#N/A</v>
      </c>
      <c r="P5" s="35" t="e">
        <v>#N/A</v>
      </c>
      <c r="Q5" s="45" t="e">
        <v>#N/A</v>
      </c>
    </row>
    <row r="6" spans="1:17" ht="15" customHeight="1" thickBot="1">
      <c r="A6" s="13" t="s">
        <v>3676</v>
      </c>
      <c r="B6" s="18">
        <f>1-(B14/B13)*(C13/C14)</f>
        <v>0.35147547938463553</v>
      </c>
      <c r="K6" s="13" t="s">
        <v>3677</v>
      </c>
      <c r="L6" s="39">
        <v>5.060294958549998E+19</v>
      </c>
      <c r="M6" s="32">
        <v>9.2628430838619111E+19</v>
      </c>
      <c r="N6" s="27" t="e">
        <v>#N/A</v>
      </c>
      <c r="O6" s="32" t="e">
        <v>#N/A</v>
      </c>
      <c r="P6" s="32" t="e">
        <v>#N/A</v>
      </c>
      <c r="Q6" s="46" t="e">
        <v>#N/A</v>
      </c>
    </row>
    <row r="7" spans="1:17" ht="15" customHeight="1">
      <c r="A7" s="13" t="s">
        <v>3678</v>
      </c>
      <c r="B7" s="18">
        <f>M4</f>
        <v>228311842.88583037</v>
      </c>
      <c r="L7" s="18"/>
      <c r="M7" s="18"/>
      <c r="N7" s="18"/>
    </row>
    <row r="8" spans="1:17" ht="15" customHeight="1" thickBot="1">
      <c r="A8" s="32" t="s">
        <v>3679</v>
      </c>
      <c r="B8" s="32">
        <f>COUNT(MRData3!$A$2:$A$1784)</f>
        <v>1783</v>
      </c>
      <c r="K8" s="13" t="s">
        <v>3680</v>
      </c>
      <c r="L8" s="33">
        <v>0.95</v>
      </c>
      <c r="M8" s="18"/>
      <c r="N8" s="18"/>
    </row>
    <row r="9" spans="1:17" ht="15" customHeight="1">
      <c r="K9" s="5" t="s">
        <v>3681</v>
      </c>
      <c r="L9" s="18">
        <f>_xlfn.T.INV.2T(1-L8, B13)</f>
        <v>1.9612998654575615</v>
      </c>
      <c r="M9" s="18"/>
      <c r="N9" s="18"/>
    </row>
    <row r="10" spans="1:17" ht="15" customHeight="1" thickBot="1">
      <c r="A10" s="29" t="s">
        <v>3682</v>
      </c>
      <c r="K10" s="13" t="s">
        <v>3683</v>
      </c>
      <c r="L10" s="18">
        <f>L$9 * C17</f>
        <v>18274668.541985631</v>
      </c>
      <c r="M10" s="18"/>
      <c r="N10" s="18"/>
    </row>
    <row r="11" spans="1:17" ht="15" customHeight="1">
      <c r="A11" s="22"/>
      <c r="B11" s="22" t="s">
        <v>3684</v>
      </c>
      <c r="C11" s="22" t="s">
        <v>3685</v>
      </c>
      <c r="D11" s="22" t="s">
        <v>3686</v>
      </c>
      <c r="E11" s="22" t="s">
        <v>3687</v>
      </c>
      <c r="F11" s="22" t="s">
        <v>3688</v>
      </c>
      <c r="K11" s="13" t="s">
        <v>3689</v>
      </c>
      <c r="L11" s="18">
        <f t="shared" ref="L11:L15" si="0">L$9 * C18</f>
        <v>0.19557378710727463</v>
      </c>
      <c r="M11" s="18"/>
      <c r="N11" s="18"/>
    </row>
    <row r="12" spans="1:17" ht="15" customHeight="1">
      <c r="A12" s="13" t="s">
        <v>3690</v>
      </c>
      <c r="B12" s="13">
        <f>B14-B13</f>
        <v>5</v>
      </c>
      <c r="C12" s="18">
        <f>L6</f>
        <v>5.060294958549998E+19</v>
      </c>
      <c r="D12" s="18">
        <f>C12/B12</f>
        <v>1.0120589917099995E+19</v>
      </c>
      <c r="E12" s="18">
        <f>L5</f>
        <v>194.15516510281412</v>
      </c>
      <c r="F12" s="18">
        <f>_xlfn.F.DIST.RT(E12, B12, B13)</f>
        <v>2.7302860465497849E-165</v>
      </c>
      <c r="K12" s="13" t="s">
        <v>3706</v>
      </c>
      <c r="L12" s="18">
        <f t="shared" si="0"/>
        <v>41275672.826351739</v>
      </c>
    </row>
    <row r="13" spans="1:17" ht="15" customHeight="1">
      <c r="A13" s="13" t="s">
        <v>3691</v>
      </c>
      <c r="B13" s="13">
        <f>M5</f>
        <v>1777</v>
      </c>
      <c r="C13" s="18">
        <f>M6</f>
        <v>9.2628430838619111E+19</v>
      </c>
      <c r="D13" s="18">
        <f>C13/B13</f>
        <v>5.2126297601924088E+16</v>
      </c>
      <c r="E13" s="18"/>
      <c r="F13" s="18"/>
      <c r="K13" s="13" t="s">
        <v>3711</v>
      </c>
      <c r="L13" s="18">
        <f t="shared" si="0"/>
        <v>25674633.109585196</v>
      </c>
    </row>
    <row r="14" spans="1:17" ht="15" customHeight="1" thickBot="1">
      <c r="A14" s="32" t="s">
        <v>3692</v>
      </c>
      <c r="B14" s="32">
        <f>B8-1</f>
        <v>1782</v>
      </c>
      <c r="C14" s="27">
        <f>C12+C13</f>
        <v>1.4323138042411909E+20</v>
      </c>
      <c r="D14" s="27"/>
      <c r="E14" s="27"/>
      <c r="F14" s="27"/>
      <c r="K14" s="13" t="s">
        <v>3714</v>
      </c>
      <c r="L14" s="18">
        <f t="shared" si="0"/>
        <v>35960870.891792916</v>
      </c>
    </row>
    <row r="15" spans="1:17" ht="15" customHeight="1" thickBot="1">
      <c r="K15" s="13" t="s">
        <v>3715</v>
      </c>
      <c r="L15" s="18">
        <f t="shared" si="0"/>
        <v>40996542.324999571</v>
      </c>
    </row>
    <row r="16" spans="1:17" ht="15" customHeight="1">
      <c r="A16" s="22"/>
      <c r="B16" s="22" t="s">
        <v>3693</v>
      </c>
      <c r="C16" s="22" t="s">
        <v>3678</v>
      </c>
      <c r="D16" s="22" t="s">
        <v>3694</v>
      </c>
      <c r="E16" s="22" t="s">
        <v>3695</v>
      </c>
      <c r="F16" s="22" t="str">
        <f>"Lower " &amp; TEXT(L8, "##%")</f>
        <v>Lower 95%</v>
      </c>
      <c r="G16" s="22" t="str">
        <f>"Upper " &amp; TEXT(L8, "##%")</f>
        <v>Upper 95%</v>
      </c>
      <c r="H16" s="22" t="str">
        <f t="shared" ref="H16:I17" si="1">F16</f>
        <v>Lower 95%</v>
      </c>
      <c r="I16" s="22" t="str">
        <f t="shared" si="1"/>
        <v>Upper 95%</v>
      </c>
    </row>
    <row r="17" spans="1:9" ht="15" customHeight="1">
      <c r="A17" s="13" t="s">
        <v>3696</v>
      </c>
      <c r="B17" s="18">
        <f>$Q$2</f>
        <v>25374531.287087485</v>
      </c>
      <c r="C17" s="18">
        <f>$Q$3</f>
        <v>9317631.0587887801</v>
      </c>
      <c r="D17" s="18">
        <f>B17/C17</f>
        <v>2.7232813927691595</v>
      </c>
      <c r="E17" s="18">
        <f>_xlfn.T.DIST.2T(ABS(D17), B$13)</f>
        <v>6.5269313463458076E-3</v>
      </c>
      <c r="F17" s="18">
        <f>B17-L10</f>
        <v>7099862.7451018542</v>
      </c>
      <c r="G17" s="18">
        <f>B17+L10</f>
        <v>43649199.829073116</v>
      </c>
      <c r="H17" s="18">
        <f t="shared" si="1"/>
        <v>7099862.7451018542</v>
      </c>
      <c r="I17" s="18">
        <f t="shared" si="1"/>
        <v>43649199.829073116</v>
      </c>
    </row>
    <row r="18" spans="1:9" ht="15" customHeight="1">
      <c r="A18" s="13" t="str">
        <f>MRData3!B1</f>
        <v>budget_2013$</v>
      </c>
      <c r="B18" s="18">
        <f>$P$2</f>
        <v>3.0536607397845881</v>
      </c>
      <c r="C18" s="18">
        <f>$P$3</f>
        <v>9.9716412850335986E-2</v>
      </c>
      <c r="D18" s="18">
        <f t="shared" ref="D18:D22" si="2">B18/C18</f>
        <v>30.623451571285628</v>
      </c>
      <c r="E18" s="18">
        <f t="shared" ref="E18:E22" si="3">_xlfn.T.DIST.2T(ABS(D18), B$13)</f>
        <v>9.5322534468098089E-166</v>
      </c>
      <c r="F18" s="18">
        <f t="shared" ref="F18:F22" si="4">B18-L11</f>
        <v>2.8580869526773136</v>
      </c>
      <c r="G18" s="18">
        <f t="shared" ref="G18:G22" si="5">B18+L11</f>
        <v>3.2492345268918625</v>
      </c>
      <c r="H18" s="18">
        <f t="shared" ref="H18:H22" si="6">F18</f>
        <v>2.8580869526773136</v>
      </c>
      <c r="I18" s="18">
        <f t="shared" ref="I18:I22" si="7">G18</f>
        <v>3.2492345268918625</v>
      </c>
    </row>
    <row r="19" spans="1:9" ht="15" customHeight="1">
      <c r="A19" s="13" t="str">
        <f>MRData3!C1</f>
        <v>nowomen</v>
      </c>
      <c r="B19" s="18">
        <f>$O$2</f>
        <v>-10053942.434273504</v>
      </c>
      <c r="C19" s="18">
        <f>$O$3</f>
        <v>21045059.734770507</v>
      </c>
      <c r="D19" s="18">
        <f t="shared" si="2"/>
        <v>-0.47773408871168216</v>
      </c>
      <c r="E19" s="18">
        <f t="shared" si="3"/>
        <v>0.63289823583349913</v>
      </c>
      <c r="F19" s="18">
        <f t="shared" si="4"/>
        <v>-51329615.260625243</v>
      </c>
      <c r="G19" s="18">
        <f t="shared" si="5"/>
        <v>31221730.392078236</v>
      </c>
      <c r="H19" s="18">
        <f t="shared" si="6"/>
        <v>-51329615.260625243</v>
      </c>
      <c r="I19" s="18">
        <f t="shared" si="7"/>
        <v>31221730.392078236</v>
      </c>
    </row>
    <row r="20" spans="1:9" ht="15" customHeight="1">
      <c r="A20" s="13" t="str">
        <f>MRData3!D1</f>
        <v>notalk</v>
      </c>
      <c r="B20" s="18">
        <f>$N$2</f>
        <v>9298725.282961756</v>
      </c>
      <c r="C20" s="18">
        <f>$N$3</f>
        <v>13090620.950812859</v>
      </c>
      <c r="D20" s="18">
        <f t="shared" si="2"/>
        <v>0.71033492741872983</v>
      </c>
      <c r="E20" s="18">
        <f t="shared" si="3"/>
        <v>0.47758967405225661</v>
      </c>
      <c r="F20" s="18">
        <f t="shared" si="4"/>
        <v>-16375907.82662344</v>
      </c>
      <c r="G20" s="18">
        <f t="shared" si="5"/>
        <v>34973358.392546952</v>
      </c>
      <c r="H20" s="18">
        <f t="shared" si="6"/>
        <v>-16375907.82662344</v>
      </c>
      <c r="I20" s="18">
        <f t="shared" si="7"/>
        <v>34973358.392546952</v>
      </c>
    </row>
    <row r="21" spans="1:9" ht="15" customHeight="1">
      <c r="A21" s="13" t="str">
        <f>MRData3!E1</f>
        <v>men</v>
      </c>
      <c r="B21" s="18">
        <f>$M$2</f>
        <v>-3056967.4168763948</v>
      </c>
      <c r="C21" s="18">
        <f>$M$3</f>
        <v>18335223.249201328</v>
      </c>
      <c r="D21" s="18">
        <f t="shared" si="2"/>
        <v>-0.16672649006384771</v>
      </c>
      <c r="E21" s="18">
        <f t="shared" si="3"/>
        <v>0.86760422991027597</v>
      </c>
      <c r="F21" s="18">
        <f t="shared" si="4"/>
        <v>-39017838.308669314</v>
      </c>
      <c r="G21" s="18">
        <f t="shared" si="5"/>
        <v>32903903.474916521</v>
      </c>
      <c r="H21" s="18">
        <f t="shared" si="6"/>
        <v>-39017838.308669314</v>
      </c>
      <c r="I21" s="18">
        <f t="shared" si="7"/>
        <v>32903903.474916521</v>
      </c>
    </row>
    <row r="22" spans="1:9" ht="15" customHeight="1" thickBot="1">
      <c r="A22" s="32" t="str">
        <f>MRData3!F1</f>
        <v>dubious</v>
      </c>
      <c r="B22" s="27">
        <f>$L$2</f>
        <v>9327033.2441709675</v>
      </c>
      <c r="C22" s="27">
        <f>$L$3</f>
        <v>20902740.599248081</v>
      </c>
      <c r="D22" s="27">
        <f t="shared" si="2"/>
        <v>0.44621102194161477</v>
      </c>
      <c r="E22" s="27">
        <f t="shared" si="3"/>
        <v>0.65549918691948172</v>
      </c>
      <c r="F22" s="27">
        <f t="shared" si="4"/>
        <v>-31669509.080828603</v>
      </c>
      <c r="G22" s="27">
        <f t="shared" si="5"/>
        <v>50323575.569170535</v>
      </c>
      <c r="H22" s="27">
        <f t="shared" si="6"/>
        <v>-31669509.080828603</v>
      </c>
      <c r="I22" s="27">
        <f t="shared" si="7"/>
        <v>50323575.569170535</v>
      </c>
    </row>
    <row r="23" spans="1:9" ht="15" customHeight="1"/>
    <row r="24" spans="1:9" ht="15" customHeight="1"/>
    <row r="25" spans="1:9" ht="15" customHeight="1">
      <c r="A25" s="13">
        <f>B17+B18*10000000</f>
        <v>55911138.684933364</v>
      </c>
      <c r="C25" s="13">
        <f>B17+B18*10000000+B20*1</f>
        <v>65209863.96789512</v>
      </c>
    </row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8EE8-BB77-ED4E-AEA1-D0336B99C82C}">
  <dimension ref="A1:D1784"/>
  <sheetViews>
    <sheetView workbookViewId="0"/>
  </sheetViews>
  <sheetFormatPr baseColWidth="10" defaultRowHeight="15"/>
  <sheetData>
    <row r="1" spans="1:4">
      <c r="A1" t="s">
        <v>3667</v>
      </c>
      <c r="B1" t="s">
        <v>10</v>
      </c>
      <c r="C1" t="s">
        <v>3571</v>
      </c>
      <c r="D1" t="s">
        <v>3710</v>
      </c>
    </row>
    <row r="2" spans="1:4">
      <c r="A2">
        <v>899</v>
      </c>
      <c r="B2">
        <v>7165829</v>
      </c>
      <c r="C2">
        <v>0</v>
      </c>
      <c r="D2">
        <v>0</v>
      </c>
    </row>
    <row r="3" spans="1:4">
      <c r="A3">
        <v>4989</v>
      </c>
      <c r="B3">
        <v>60878</v>
      </c>
      <c r="C3">
        <v>0</v>
      </c>
      <c r="D3">
        <v>0</v>
      </c>
    </row>
    <row r="4" spans="1:4">
      <c r="A4">
        <v>18642</v>
      </c>
      <c r="B4">
        <v>3107072</v>
      </c>
      <c r="C4">
        <v>1</v>
      </c>
      <c r="D4">
        <v>3107072</v>
      </c>
    </row>
    <row r="5" spans="1:4">
      <c r="A5">
        <v>18767</v>
      </c>
      <c r="B5">
        <v>5049561</v>
      </c>
      <c r="C5">
        <v>0</v>
      </c>
      <c r="D5">
        <v>0</v>
      </c>
    </row>
    <row r="6" spans="1:4">
      <c r="A6">
        <v>22971</v>
      </c>
      <c r="B6">
        <v>3814128</v>
      </c>
      <c r="C6">
        <v>1</v>
      </c>
      <c r="D6">
        <v>3814128</v>
      </c>
    </row>
    <row r="7" spans="1:4">
      <c r="A7">
        <v>30312</v>
      </c>
      <c r="B7">
        <v>1429132</v>
      </c>
      <c r="C7">
        <v>0</v>
      </c>
      <c r="D7">
        <v>0</v>
      </c>
    </row>
    <row r="8" spans="1:4">
      <c r="A8">
        <v>34541</v>
      </c>
      <c r="B8">
        <v>1623384</v>
      </c>
      <c r="C8">
        <v>0</v>
      </c>
      <c r="D8">
        <v>0</v>
      </c>
    </row>
    <row r="9" spans="1:4">
      <c r="A9">
        <v>38576</v>
      </c>
      <c r="B9">
        <v>15757176</v>
      </c>
      <c r="C9">
        <v>0</v>
      </c>
      <c r="D9">
        <v>0</v>
      </c>
    </row>
    <row r="10" spans="1:4">
      <c r="A10">
        <v>39742</v>
      </c>
      <c r="B10">
        <v>357910</v>
      </c>
      <c r="C10">
        <v>1</v>
      </c>
      <c r="D10">
        <v>357910</v>
      </c>
    </row>
    <row r="11" spans="1:4">
      <c r="A11">
        <v>48869</v>
      </c>
      <c r="B11">
        <v>14499671</v>
      </c>
      <c r="C11">
        <v>1</v>
      </c>
      <c r="D11">
        <v>14499671</v>
      </c>
    </row>
    <row r="12" spans="1:4">
      <c r="A12">
        <v>86973</v>
      </c>
      <c r="B12">
        <v>12331929</v>
      </c>
      <c r="C12">
        <v>1</v>
      </c>
      <c r="D12">
        <v>12331929</v>
      </c>
    </row>
    <row r="13" spans="1:4">
      <c r="A13">
        <v>99819</v>
      </c>
      <c r="B13">
        <v>38855</v>
      </c>
      <c r="C13">
        <v>1</v>
      </c>
      <c r="D13">
        <v>38855</v>
      </c>
    </row>
    <row r="14" spans="1:4">
      <c r="A14">
        <v>109320</v>
      </c>
      <c r="B14">
        <v>10857316</v>
      </c>
      <c r="C14">
        <v>1</v>
      </c>
      <c r="D14">
        <v>10857316</v>
      </c>
    </row>
    <row r="15" spans="1:4">
      <c r="A15">
        <v>116798</v>
      </c>
      <c r="B15">
        <v>8545855</v>
      </c>
      <c r="C15">
        <v>0</v>
      </c>
      <c r="D15">
        <v>0</v>
      </c>
    </row>
    <row r="16" spans="1:4">
      <c r="A16">
        <v>119364</v>
      </c>
      <c r="B16">
        <v>4316175</v>
      </c>
      <c r="C16">
        <v>1</v>
      </c>
      <c r="D16">
        <v>4316175</v>
      </c>
    </row>
    <row r="17" spans="1:4">
      <c r="A17">
        <v>198418</v>
      </c>
      <c r="B17">
        <v>15716647</v>
      </c>
      <c r="C17">
        <v>0</v>
      </c>
      <c r="D17">
        <v>0</v>
      </c>
    </row>
    <row r="18" spans="1:4">
      <c r="A18">
        <v>238643</v>
      </c>
      <c r="B18">
        <v>11656613</v>
      </c>
      <c r="C18">
        <v>1</v>
      </c>
      <c r="D18">
        <v>11656613</v>
      </c>
    </row>
    <row r="19" spans="1:4">
      <c r="A19">
        <v>288927</v>
      </c>
      <c r="B19">
        <v>15151588</v>
      </c>
      <c r="C19">
        <v>1</v>
      </c>
      <c r="D19">
        <v>15151588</v>
      </c>
    </row>
    <row r="20" spans="1:4">
      <c r="A20">
        <v>290250</v>
      </c>
      <c r="B20">
        <v>949565</v>
      </c>
      <c r="C20">
        <v>1</v>
      </c>
      <c r="D20">
        <v>949565</v>
      </c>
    </row>
    <row r="21" spans="1:4">
      <c r="A21">
        <v>296908</v>
      </c>
      <c r="B21">
        <v>21364637</v>
      </c>
      <c r="C21">
        <v>1</v>
      </c>
      <c r="D21">
        <v>21364637</v>
      </c>
    </row>
    <row r="22" spans="1:4">
      <c r="A22">
        <v>298423</v>
      </c>
      <c r="B22">
        <v>13158460</v>
      </c>
      <c r="C22">
        <v>1</v>
      </c>
      <c r="D22">
        <v>13158460</v>
      </c>
    </row>
    <row r="23" spans="1:4">
      <c r="A23">
        <v>305576</v>
      </c>
      <c r="B23">
        <v>4885792</v>
      </c>
      <c r="C23">
        <v>1</v>
      </c>
      <c r="D23">
        <v>4885792</v>
      </c>
    </row>
    <row r="24" spans="1:4">
      <c r="A24">
        <v>329860</v>
      </c>
      <c r="B24">
        <v>9066255</v>
      </c>
      <c r="C24">
        <v>0</v>
      </c>
      <c r="D24">
        <v>0</v>
      </c>
    </row>
    <row r="25" spans="1:4">
      <c r="A25">
        <v>334204</v>
      </c>
      <c r="B25">
        <v>10682318</v>
      </c>
      <c r="C25">
        <v>1</v>
      </c>
      <c r="D25">
        <v>10682318</v>
      </c>
    </row>
    <row r="26" spans="1:4">
      <c r="A26">
        <v>366974</v>
      </c>
      <c r="B26">
        <v>17371706</v>
      </c>
      <c r="C26">
        <v>0</v>
      </c>
      <c r="D26">
        <v>0</v>
      </c>
    </row>
    <row r="27" spans="1:4">
      <c r="A27">
        <v>396614</v>
      </c>
      <c r="B27">
        <v>7249836</v>
      </c>
      <c r="C27">
        <v>0</v>
      </c>
      <c r="D27">
        <v>0</v>
      </c>
    </row>
    <row r="28" spans="1:4">
      <c r="A28">
        <v>421411</v>
      </c>
      <c r="B28">
        <v>19648538</v>
      </c>
      <c r="C28">
        <v>1</v>
      </c>
      <c r="D28">
        <v>19648538</v>
      </c>
    </row>
    <row r="29" spans="1:4">
      <c r="A29">
        <v>438856</v>
      </c>
      <c r="B29">
        <v>4455495</v>
      </c>
      <c r="C29">
        <v>1</v>
      </c>
      <c r="D29">
        <v>4455495</v>
      </c>
    </row>
    <row r="30" spans="1:4">
      <c r="A30">
        <v>453089</v>
      </c>
      <c r="B30">
        <v>53412</v>
      </c>
      <c r="C30">
        <v>1</v>
      </c>
      <c r="D30">
        <v>53412</v>
      </c>
    </row>
    <row r="31" spans="1:4">
      <c r="A31">
        <v>456495</v>
      </c>
      <c r="B31">
        <v>56177</v>
      </c>
      <c r="C31">
        <v>0</v>
      </c>
      <c r="D31">
        <v>0</v>
      </c>
    </row>
    <row r="32" spans="1:4">
      <c r="A32">
        <v>458345</v>
      </c>
      <c r="B32">
        <v>4142763</v>
      </c>
      <c r="C32">
        <v>1</v>
      </c>
      <c r="D32">
        <v>4142763</v>
      </c>
    </row>
    <row r="33" spans="1:4">
      <c r="A33">
        <v>470329</v>
      </c>
      <c r="B33">
        <v>932122</v>
      </c>
      <c r="C33">
        <v>1</v>
      </c>
      <c r="D33">
        <v>932122</v>
      </c>
    </row>
    <row r="34" spans="1:4">
      <c r="A34">
        <v>478703</v>
      </c>
      <c r="B34">
        <v>828553</v>
      </c>
      <c r="C34">
        <v>0</v>
      </c>
      <c r="D34">
        <v>0</v>
      </c>
    </row>
    <row r="35" spans="1:4">
      <c r="A35">
        <v>485204</v>
      </c>
      <c r="B35">
        <v>9246371</v>
      </c>
      <c r="C35">
        <v>0</v>
      </c>
      <c r="D35">
        <v>0</v>
      </c>
    </row>
    <row r="36" spans="1:4">
      <c r="A36">
        <v>489308</v>
      </c>
      <c r="B36">
        <v>10575495</v>
      </c>
      <c r="C36">
        <v>0</v>
      </c>
      <c r="D36">
        <v>0</v>
      </c>
    </row>
    <row r="37" spans="1:4">
      <c r="A37">
        <v>514844</v>
      </c>
      <c r="B37">
        <v>8988348</v>
      </c>
      <c r="C37">
        <v>1</v>
      </c>
      <c r="D37">
        <v>8988348</v>
      </c>
    </row>
    <row r="38" spans="1:4">
      <c r="A38">
        <v>531824</v>
      </c>
      <c r="B38">
        <v>1155796</v>
      </c>
      <c r="C38">
        <v>0</v>
      </c>
      <c r="D38">
        <v>0</v>
      </c>
    </row>
    <row r="39" spans="1:4">
      <c r="A39">
        <v>532615</v>
      </c>
      <c r="B39">
        <v>9544265</v>
      </c>
      <c r="C39">
        <v>0</v>
      </c>
      <c r="D39">
        <v>0</v>
      </c>
    </row>
    <row r="40" spans="1:4">
      <c r="A40">
        <v>553731</v>
      </c>
      <c r="B40">
        <v>2670580</v>
      </c>
      <c r="C40">
        <v>0</v>
      </c>
      <c r="D40">
        <v>0</v>
      </c>
    </row>
    <row r="41" spans="1:4">
      <c r="A41">
        <v>575990</v>
      </c>
      <c r="B41">
        <v>9789234</v>
      </c>
      <c r="C41">
        <v>0</v>
      </c>
      <c r="D41">
        <v>0</v>
      </c>
    </row>
    <row r="42" spans="1:4">
      <c r="A42">
        <v>588958</v>
      </c>
      <c r="B42">
        <v>1035691</v>
      </c>
      <c r="C42">
        <v>1</v>
      </c>
      <c r="D42">
        <v>1035691</v>
      </c>
    </row>
    <row r="43" spans="1:4">
      <c r="A43">
        <v>597665</v>
      </c>
      <c r="B43">
        <v>13028779</v>
      </c>
      <c r="C43">
        <v>1</v>
      </c>
      <c r="D43">
        <v>13028779</v>
      </c>
    </row>
    <row r="44" spans="1:4">
      <c r="A44">
        <v>597730</v>
      </c>
      <c r="B44">
        <v>11842614</v>
      </c>
      <c r="C44">
        <v>1</v>
      </c>
      <c r="D44">
        <v>11842614</v>
      </c>
    </row>
    <row r="45" spans="1:4">
      <c r="A45">
        <v>603728</v>
      </c>
      <c r="B45">
        <v>1217566</v>
      </c>
      <c r="C45">
        <v>1</v>
      </c>
      <c r="D45">
        <v>1217566</v>
      </c>
    </row>
    <row r="46" spans="1:4">
      <c r="A46">
        <v>644143</v>
      </c>
      <c r="B46">
        <v>2266564</v>
      </c>
      <c r="C46">
        <v>1</v>
      </c>
      <c r="D46">
        <v>2266564</v>
      </c>
    </row>
    <row r="47" spans="1:4">
      <c r="A47">
        <v>675172</v>
      </c>
      <c r="B47">
        <v>1085732</v>
      </c>
      <c r="C47">
        <v>0</v>
      </c>
      <c r="D47">
        <v>0</v>
      </c>
    </row>
    <row r="48" spans="1:4">
      <c r="A48">
        <v>681212</v>
      </c>
      <c r="B48">
        <v>19543169</v>
      </c>
      <c r="C48">
        <v>0</v>
      </c>
      <c r="D48">
        <v>0</v>
      </c>
    </row>
    <row r="49" spans="1:4">
      <c r="A49">
        <v>697244</v>
      </c>
      <c r="B49">
        <v>3500503</v>
      </c>
      <c r="C49">
        <v>0</v>
      </c>
      <c r="D49">
        <v>0</v>
      </c>
    </row>
    <row r="50" spans="1:4">
      <c r="A50">
        <v>697797</v>
      </c>
      <c r="B50">
        <v>8632</v>
      </c>
      <c r="C50">
        <v>0</v>
      </c>
      <c r="D50">
        <v>0</v>
      </c>
    </row>
    <row r="51" spans="1:4">
      <c r="A51">
        <v>705933</v>
      </c>
      <c r="B51">
        <v>953532</v>
      </c>
      <c r="C51">
        <v>1</v>
      </c>
      <c r="D51">
        <v>953532</v>
      </c>
    </row>
    <row r="52" spans="1:4">
      <c r="A52">
        <v>719837</v>
      </c>
      <c r="B52">
        <v>2311593</v>
      </c>
      <c r="C52">
        <v>0</v>
      </c>
      <c r="D52">
        <v>0</v>
      </c>
    </row>
    <row r="53" spans="1:4">
      <c r="A53">
        <v>783612</v>
      </c>
      <c r="B53">
        <v>2902476</v>
      </c>
      <c r="C53">
        <v>1</v>
      </c>
      <c r="D53">
        <v>2902476</v>
      </c>
    </row>
    <row r="54" spans="1:4">
      <c r="A54">
        <v>864753</v>
      </c>
      <c r="B54">
        <v>3107072</v>
      </c>
      <c r="C54">
        <v>0</v>
      </c>
      <c r="D54">
        <v>0</v>
      </c>
    </row>
    <row r="55" spans="1:4">
      <c r="A55">
        <v>889847</v>
      </c>
      <c r="B55">
        <v>1864243</v>
      </c>
      <c r="C55">
        <v>1</v>
      </c>
      <c r="D55">
        <v>1864243</v>
      </c>
    </row>
    <row r="56" spans="1:4">
      <c r="A56">
        <v>910343</v>
      </c>
      <c r="B56">
        <v>1451238</v>
      </c>
      <c r="C56">
        <v>0</v>
      </c>
      <c r="D56">
        <v>0</v>
      </c>
    </row>
    <row r="57" spans="1:4">
      <c r="A57">
        <v>1079180</v>
      </c>
      <c r="B57">
        <v>38699014</v>
      </c>
      <c r="C57">
        <v>0</v>
      </c>
      <c r="D57">
        <v>0</v>
      </c>
    </row>
    <row r="58" spans="1:4">
      <c r="A58">
        <v>1084540</v>
      </c>
      <c r="B58">
        <v>536865</v>
      </c>
      <c r="C58">
        <v>0</v>
      </c>
      <c r="D58">
        <v>0</v>
      </c>
    </row>
    <row r="59" spans="1:4">
      <c r="A59">
        <v>1087104</v>
      </c>
      <c r="B59">
        <v>10356908</v>
      </c>
      <c r="C59">
        <v>0</v>
      </c>
      <c r="D59">
        <v>0</v>
      </c>
    </row>
    <row r="60" spans="1:4">
      <c r="A60">
        <v>1092072</v>
      </c>
      <c r="B60">
        <v>1411451</v>
      </c>
      <c r="C60">
        <v>0</v>
      </c>
      <c r="D60">
        <v>0</v>
      </c>
    </row>
    <row r="61" spans="1:4">
      <c r="A61">
        <v>1103455</v>
      </c>
      <c r="B61">
        <v>4142763</v>
      </c>
      <c r="C61">
        <v>1</v>
      </c>
      <c r="D61">
        <v>4142763</v>
      </c>
    </row>
    <row r="62" spans="1:4">
      <c r="A62">
        <v>1103798</v>
      </c>
      <c r="B62">
        <v>371291</v>
      </c>
      <c r="C62">
        <v>1</v>
      </c>
      <c r="D62">
        <v>371291</v>
      </c>
    </row>
    <row r="63" spans="1:4">
      <c r="A63">
        <v>1149158</v>
      </c>
      <c r="B63">
        <v>4772133</v>
      </c>
      <c r="C63">
        <v>1</v>
      </c>
      <c r="D63">
        <v>4772133</v>
      </c>
    </row>
    <row r="64" spans="1:4">
      <c r="A64">
        <v>1274887</v>
      </c>
      <c r="B64">
        <v>8015754</v>
      </c>
      <c r="C64">
        <v>0</v>
      </c>
      <c r="D64">
        <v>0</v>
      </c>
    </row>
    <row r="65" spans="1:4">
      <c r="A65">
        <v>1294370</v>
      </c>
      <c r="B65">
        <v>4660609</v>
      </c>
      <c r="C65">
        <v>0</v>
      </c>
      <c r="D65">
        <v>0</v>
      </c>
    </row>
    <row r="66" spans="1:4">
      <c r="A66">
        <v>1324514</v>
      </c>
      <c r="B66">
        <v>5828306</v>
      </c>
      <c r="C66">
        <v>1</v>
      </c>
      <c r="D66">
        <v>5828306</v>
      </c>
    </row>
    <row r="67" spans="1:4">
      <c r="A67">
        <v>1343663</v>
      </c>
      <c r="B67">
        <v>1789550</v>
      </c>
      <c r="C67">
        <v>1</v>
      </c>
      <c r="D67">
        <v>1789550</v>
      </c>
    </row>
    <row r="68" spans="1:4">
      <c r="A68">
        <v>1396303</v>
      </c>
      <c r="B68">
        <v>304404</v>
      </c>
      <c r="C68">
        <v>0</v>
      </c>
      <c r="D68">
        <v>0</v>
      </c>
    </row>
    <row r="69" spans="1:4">
      <c r="A69">
        <v>1469316</v>
      </c>
      <c r="B69">
        <v>9011572</v>
      </c>
      <c r="C69">
        <v>1</v>
      </c>
      <c r="D69">
        <v>9011572</v>
      </c>
    </row>
    <row r="70" spans="1:4">
      <c r="A70">
        <v>1501334</v>
      </c>
      <c r="B70">
        <v>921092</v>
      </c>
      <c r="C70">
        <v>0</v>
      </c>
      <c r="D70">
        <v>0</v>
      </c>
    </row>
    <row r="71" spans="1:4">
      <c r="A71">
        <v>1530512</v>
      </c>
      <c r="B71">
        <v>7057255</v>
      </c>
      <c r="C71">
        <v>0</v>
      </c>
      <c r="D71">
        <v>0</v>
      </c>
    </row>
    <row r="72" spans="1:4">
      <c r="A72">
        <v>1532525</v>
      </c>
      <c r="B72">
        <v>324677</v>
      </c>
      <c r="C72">
        <v>1</v>
      </c>
      <c r="D72">
        <v>324677</v>
      </c>
    </row>
    <row r="73" spans="1:4">
      <c r="A73">
        <v>1633890</v>
      </c>
      <c r="B73">
        <v>196781</v>
      </c>
      <c r="C73">
        <v>0</v>
      </c>
      <c r="D73">
        <v>0</v>
      </c>
    </row>
    <row r="74" spans="1:4">
      <c r="A74">
        <v>1646948</v>
      </c>
      <c r="B74">
        <v>2858265</v>
      </c>
      <c r="C74">
        <v>0</v>
      </c>
      <c r="D74">
        <v>0</v>
      </c>
    </row>
    <row r="75" spans="1:4">
      <c r="A75">
        <v>1844766</v>
      </c>
      <c r="B75">
        <v>181246</v>
      </c>
      <c r="C75">
        <v>1</v>
      </c>
      <c r="D75">
        <v>181246</v>
      </c>
    </row>
    <row r="76" spans="1:4">
      <c r="A76">
        <v>1997517</v>
      </c>
      <c r="B76">
        <v>2136464</v>
      </c>
      <c r="C76">
        <v>0</v>
      </c>
      <c r="D76">
        <v>0</v>
      </c>
    </row>
    <row r="77" spans="1:4">
      <c r="A77">
        <v>2100070</v>
      </c>
      <c r="B77">
        <v>39349</v>
      </c>
      <c r="C77">
        <v>1</v>
      </c>
      <c r="D77">
        <v>39349</v>
      </c>
    </row>
    <row r="78" spans="1:4">
      <c r="A78">
        <v>2222851</v>
      </c>
      <c r="B78">
        <v>13352898</v>
      </c>
      <c r="C78">
        <v>0</v>
      </c>
      <c r="D78">
        <v>0</v>
      </c>
    </row>
    <row r="79" spans="1:4">
      <c r="A79">
        <v>2294593</v>
      </c>
      <c r="B79">
        <v>2311593</v>
      </c>
      <c r="C79">
        <v>1</v>
      </c>
      <c r="D79">
        <v>2311593</v>
      </c>
    </row>
    <row r="80" spans="1:4">
      <c r="A80">
        <v>2304492</v>
      </c>
      <c r="B80">
        <v>15542151</v>
      </c>
      <c r="C80">
        <v>0</v>
      </c>
      <c r="D80">
        <v>0</v>
      </c>
    </row>
    <row r="81" spans="1:4">
      <c r="A81">
        <v>2305762</v>
      </c>
      <c r="B81">
        <v>66866</v>
      </c>
      <c r="C81">
        <v>1</v>
      </c>
      <c r="D81">
        <v>66866</v>
      </c>
    </row>
    <row r="82" spans="1:4">
      <c r="A82">
        <v>2354896</v>
      </c>
      <c r="B82">
        <v>1857872</v>
      </c>
      <c r="C82">
        <v>0</v>
      </c>
      <c r="D82">
        <v>0</v>
      </c>
    </row>
    <row r="83" spans="1:4">
      <c r="A83">
        <v>2382117</v>
      </c>
      <c r="B83">
        <v>868585</v>
      </c>
      <c r="C83">
        <v>0</v>
      </c>
      <c r="D83">
        <v>0</v>
      </c>
    </row>
    <row r="84" spans="1:4">
      <c r="A84">
        <v>2399710</v>
      </c>
      <c r="B84">
        <v>1485165</v>
      </c>
      <c r="C84">
        <v>1</v>
      </c>
      <c r="D84">
        <v>1485165</v>
      </c>
    </row>
    <row r="85" spans="1:4">
      <c r="A85">
        <v>2478937</v>
      </c>
      <c r="B85">
        <v>2386066</v>
      </c>
      <c r="C85">
        <v>1</v>
      </c>
      <c r="D85">
        <v>2386066</v>
      </c>
    </row>
    <row r="86" spans="1:4">
      <c r="A86">
        <v>2641047</v>
      </c>
      <c r="B86">
        <v>2247087</v>
      </c>
      <c r="C86">
        <v>0</v>
      </c>
      <c r="D86">
        <v>0</v>
      </c>
    </row>
    <row r="87" spans="1:4">
      <c r="A87">
        <v>2643423</v>
      </c>
      <c r="B87">
        <v>13529084</v>
      </c>
      <c r="C87">
        <v>1</v>
      </c>
      <c r="D87">
        <v>13529084</v>
      </c>
    </row>
    <row r="88" spans="1:4">
      <c r="A88">
        <v>2823897</v>
      </c>
      <c r="B88">
        <v>8685853</v>
      </c>
      <c r="C88">
        <v>0</v>
      </c>
      <c r="D88">
        <v>0</v>
      </c>
    </row>
    <row r="89" spans="1:4">
      <c r="A89">
        <v>2884196</v>
      </c>
      <c r="B89">
        <v>16781544</v>
      </c>
      <c r="C89">
        <v>0</v>
      </c>
      <c r="D89">
        <v>0</v>
      </c>
    </row>
    <row r="90" spans="1:4">
      <c r="A90">
        <v>2897185</v>
      </c>
      <c r="B90">
        <v>5341159</v>
      </c>
      <c r="C90">
        <v>0</v>
      </c>
      <c r="D90">
        <v>0</v>
      </c>
    </row>
    <row r="91" spans="1:4">
      <c r="A91">
        <v>2915828</v>
      </c>
      <c r="B91">
        <v>462319</v>
      </c>
      <c r="C91">
        <v>1</v>
      </c>
      <c r="D91">
        <v>462319</v>
      </c>
    </row>
    <row r="92" spans="1:4">
      <c r="A92">
        <v>2918985</v>
      </c>
      <c r="B92">
        <v>8285526</v>
      </c>
      <c r="C92">
        <v>1</v>
      </c>
      <c r="D92">
        <v>8285526</v>
      </c>
    </row>
    <row r="93" spans="1:4">
      <c r="A93">
        <v>3071090</v>
      </c>
      <c r="B93">
        <v>3474341</v>
      </c>
      <c r="C93">
        <v>0</v>
      </c>
      <c r="D93">
        <v>0</v>
      </c>
    </row>
    <row r="94" spans="1:4">
      <c r="A94">
        <v>3200899</v>
      </c>
      <c r="B94">
        <v>124283</v>
      </c>
      <c r="C94">
        <v>1</v>
      </c>
      <c r="D94">
        <v>124283</v>
      </c>
    </row>
    <row r="95" spans="1:4">
      <c r="A95">
        <v>3223228</v>
      </c>
      <c r="B95">
        <v>9325555</v>
      </c>
      <c r="C95">
        <v>0</v>
      </c>
      <c r="D95">
        <v>0</v>
      </c>
    </row>
    <row r="96" spans="1:4">
      <c r="A96">
        <v>3224642</v>
      </c>
      <c r="B96">
        <v>50793334</v>
      </c>
      <c r="C96">
        <v>1</v>
      </c>
      <c r="D96">
        <v>50793334</v>
      </c>
    </row>
    <row r="97" spans="1:4">
      <c r="A97">
        <v>3240628</v>
      </c>
      <c r="B97">
        <v>4919531</v>
      </c>
      <c r="C97">
        <v>1</v>
      </c>
      <c r="D97">
        <v>4919531</v>
      </c>
    </row>
    <row r="98" spans="1:4">
      <c r="A98">
        <v>3390310</v>
      </c>
      <c r="B98">
        <v>11622</v>
      </c>
      <c r="C98">
        <v>0</v>
      </c>
      <c r="D98">
        <v>0</v>
      </c>
    </row>
    <row r="99" spans="1:4">
      <c r="A99">
        <v>3402201</v>
      </c>
      <c r="B99">
        <v>2143698</v>
      </c>
      <c r="C99">
        <v>0</v>
      </c>
      <c r="D99">
        <v>0</v>
      </c>
    </row>
    <row r="100" spans="1:4">
      <c r="A100">
        <v>3491669</v>
      </c>
      <c r="B100">
        <v>1500000</v>
      </c>
      <c r="C100">
        <v>1</v>
      </c>
      <c r="D100">
        <v>1500000</v>
      </c>
    </row>
    <row r="101" spans="1:4">
      <c r="A101">
        <v>3593608</v>
      </c>
      <c r="B101">
        <v>2970330</v>
      </c>
      <c r="C101">
        <v>0</v>
      </c>
      <c r="D101">
        <v>0</v>
      </c>
    </row>
    <row r="102" spans="1:4">
      <c r="A102">
        <v>3652785</v>
      </c>
      <c r="B102">
        <v>5666907</v>
      </c>
      <c r="C102">
        <v>0</v>
      </c>
      <c r="D102">
        <v>0</v>
      </c>
    </row>
    <row r="103" spans="1:4">
      <c r="A103">
        <v>3657064</v>
      </c>
      <c r="B103">
        <v>1035691</v>
      </c>
      <c r="C103">
        <v>1</v>
      </c>
      <c r="D103">
        <v>1035691</v>
      </c>
    </row>
    <row r="104" spans="1:4">
      <c r="A104">
        <v>3676824</v>
      </c>
      <c r="B104">
        <v>1678154</v>
      </c>
      <c r="C104">
        <v>1</v>
      </c>
      <c r="D104">
        <v>1678154</v>
      </c>
    </row>
    <row r="105" spans="1:4">
      <c r="A105">
        <v>3713077</v>
      </c>
      <c r="B105">
        <v>7596522</v>
      </c>
      <c r="C105">
        <v>0</v>
      </c>
      <c r="D105">
        <v>0</v>
      </c>
    </row>
    <row r="106" spans="1:4">
      <c r="A106">
        <v>3731178</v>
      </c>
      <c r="B106">
        <v>3459796</v>
      </c>
      <c r="C106">
        <v>1</v>
      </c>
      <c r="D106">
        <v>3459796</v>
      </c>
    </row>
    <row r="107" spans="1:4">
      <c r="A107">
        <v>3751503</v>
      </c>
      <c r="B107">
        <v>445549</v>
      </c>
      <c r="C107">
        <v>1</v>
      </c>
      <c r="D107">
        <v>445549</v>
      </c>
    </row>
    <row r="108" spans="1:4">
      <c r="A108">
        <v>3787024</v>
      </c>
      <c r="B108">
        <v>382195</v>
      </c>
      <c r="C108">
        <v>1</v>
      </c>
      <c r="D108">
        <v>382195</v>
      </c>
    </row>
    <row r="109" spans="1:4">
      <c r="A109">
        <v>3864090</v>
      </c>
      <c r="B109">
        <v>13887014</v>
      </c>
      <c r="C109">
        <v>0</v>
      </c>
      <c r="D109">
        <v>0</v>
      </c>
    </row>
    <row r="110" spans="1:4">
      <c r="A110">
        <v>3864669</v>
      </c>
      <c r="B110">
        <v>258923</v>
      </c>
      <c r="C110">
        <v>1</v>
      </c>
      <c r="D110">
        <v>258923</v>
      </c>
    </row>
    <row r="111" spans="1:4">
      <c r="A111">
        <v>4127634</v>
      </c>
      <c r="B111">
        <v>2435235</v>
      </c>
      <c r="C111">
        <v>1</v>
      </c>
      <c r="D111">
        <v>2435235</v>
      </c>
    </row>
    <row r="112" spans="1:4">
      <c r="A112">
        <v>4149267</v>
      </c>
      <c r="B112">
        <v>31856471</v>
      </c>
      <c r="C112">
        <v>1</v>
      </c>
      <c r="D112">
        <v>31856471</v>
      </c>
    </row>
    <row r="113" spans="1:4">
      <c r="A113">
        <v>4184879</v>
      </c>
      <c r="B113">
        <v>36281</v>
      </c>
      <c r="C113">
        <v>0</v>
      </c>
      <c r="D113">
        <v>0</v>
      </c>
    </row>
    <row r="114" spans="1:4">
      <c r="A114">
        <v>4244757</v>
      </c>
      <c r="B114">
        <v>1193033</v>
      </c>
      <c r="C114">
        <v>1</v>
      </c>
      <c r="D114">
        <v>1193033</v>
      </c>
    </row>
    <row r="115" spans="1:4">
      <c r="A115">
        <v>4301386</v>
      </c>
      <c r="B115">
        <v>29825828</v>
      </c>
      <c r="C115">
        <v>0</v>
      </c>
      <c r="D115">
        <v>0</v>
      </c>
    </row>
    <row r="116" spans="1:4">
      <c r="A116">
        <v>4302816</v>
      </c>
      <c r="B116">
        <v>4195386</v>
      </c>
      <c r="C116">
        <v>1</v>
      </c>
      <c r="D116">
        <v>4195386</v>
      </c>
    </row>
    <row r="117" spans="1:4">
      <c r="A117">
        <v>4477791</v>
      </c>
      <c r="B117">
        <v>760979</v>
      </c>
      <c r="C117">
        <v>1</v>
      </c>
      <c r="D117">
        <v>760979</v>
      </c>
    </row>
    <row r="118" spans="1:4">
      <c r="A118">
        <v>4565044</v>
      </c>
      <c r="B118">
        <v>6248735</v>
      </c>
      <c r="C118">
        <v>0</v>
      </c>
      <c r="D118">
        <v>0</v>
      </c>
    </row>
    <row r="119" spans="1:4">
      <c r="A119">
        <v>4702152</v>
      </c>
      <c r="B119">
        <v>1992417</v>
      </c>
      <c r="C119">
        <v>0</v>
      </c>
      <c r="D119">
        <v>0</v>
      </c>
    </row>
    <row r="120" spans="1:4">
      <c r="A120">
        <v>4744112</v>
      </c>
      <c r="B120">
        <v>21645126</v>
      </c>
      <c r="C120">
        <v>0</v>
      </c>
      <c r="D120">
        <v>0</v>
      </c>
    </row>
    <row r="121" spans="1:4">
      <c r="A121">
        <v>4794811</v>
      </c>
      <c r="B121">
        <v>7895076</v>
      </c>
      <c r="C121">
        <v>1</v>
      </c>
      <c r="D121">
        <v>7895076</v>
      </c>
    </row>
    <row r="122" spans="1:4">
      <c r="A122">
        <v>4876515</v>
      </c>
      <c r="B122">
        <v>536865</v>
      </c>
      <c r="C122">
        <v>0</v>
      </c>
      <c r="D122">
        <v>0</v>
      </c>
    </row>
    <row r="123" spans="1:4">
      <c r="A123">
        <v>4882010</v>
      </c>
      <c r="B123">
        <v>3204696</v>
      </c>
      <c r="C123">
        <v>1</v>
      </c>
      <c r="D123">
        <v>3204696</v>
      </c>
    </row>
    <row r="124" spans="1:4">
      <c r="A124">
        <v>4894571</v>
      </c>
      <c r="B124">
        <v>2029641</v>
      </c>
      <c r="C124">
        <v>0</v>
      </c>
      <c r="D124">
        <v>0</v>
      </c>
    </row>
    <row r="125" spans="1:4">
      <c r="A125">
        <v>4960460</v>
      </c>
      <c r="B125">
        <v>13923842</v>
      </c>
      <c r="C125">
        <v>0</v>
      </c>
      <c r="D125">
        <v>0</v>
      </c>
    </row>
    <row r="126" spans="1:4">
      <c r="A126">
        <v>4967493</v>
      </c>
      <c r="B126">
        <v>30000000</v>
      </c>
      <c r="C126">
        <v>1</v>
      </c>
      <c r="D126">
        <v>30000000</v>
      </c>
    </row>
    <row r="127" spans="1:4">
      <c r="A127">
        <v>5155321</v>
      </c>
      <c r="B127">
        <v>3362166</v>
      </c>
      <c r="C127">
        <v>0</v>
      </c>
      <c r="D127">
        <v>0</v>
      </c>
    </row>
    <row r="128" spans="1:4">
      <c r="A128">
        <v>5207916</v>
      </c>
      <c r="B128">
        <v>46439620</v>
      </c>
      <c r="C128">
        <v>1</v>
      </c>
      <c r="D128">
        <v>46439620</v>
      </c>
    </row>
    <row r="129" spans="1:4">
      <c r="A129">
        <v>5246310</v>
      </c>
      <c r="B129">
        <v>23058878</v>
      </c>
      <c r="C129">
        <v>1</v>
      </c>
      <c r="D129">
        <v>23058878</v>
      </c>
    </row>
    <row r="130" spans="1:4">
      <c r="A130">
        <v>5301200</v>
      </c>
      <c r="B130">
        <v>9740307</v>
      </c>
      <c r="C130">
        <v>1</v>
      </c>
      <c r="D130">
        <v>9740307</v>
      </c>
    </row>
    <row r="131" spans="1:4">
      <c r="A131">
        <v>5440068</v>
      </c>
      <c r="B131">
        <v>7600121</v>
      </c>
      <c r="C131">
        <v>1</v>
      </c>
      <c r="D131">
        <v>7600121</v>
      </c>
    </row>
    <row r="132" spans="1:4">
      <c r="A132">
        <v>5510995</v>
      </c>
      <c r="B132">
        <v>19278133</v>
      </c>
      <c r="C132">
        <v>1</v>
      </c>
      <c r="D132">
        <v>19278133</v>
      </c>
    </row>
    <row r="133" spans="1:4">
      <c r="A133">
        <v>5547001</v>
      </c>
      <c r="B133">
        <v>1035691</v>
      </c>
      <c r="C133">
        <v>1</v>
      </c>
      <c r="D133">
        <v>1035691</v>
      </c>
    </row>
    <row r="134" spans="1:4">
      <c r="A134">
        <v>5599381</v>
      </c>
      <c r="B134">
        <v>13463980</v>
      </c>
      <c r="C134">
        <v>1</v>
      </c>
      <c r="D134">
        <v>13463980</v>
      </c>
    </row>
    <row r="135" spans="1:4">
      <c r="A135">
        <v>5614135</v>
      </c>
      <c r="B135">
        <v>15025353</v>
      </c>
      <c r="C135">
        <v>0</v>
      </c>
      <c r="D135">
        <v>0</v>
      </c>
    </row>
    <row r="136" spans="1:4">
      <c r="A136">
        <v>5638803</v>
      </c>
      <c r="B136">
        <v>10148202</v>
      </c>
      <c r="C136">
        <v>1</v>
      </c>
      <c r="D136">
        <v>10148202</v>
      </c>
    </row>
    <row r="137" spans="1:4">
      <c r="A137">
        <v>5655536</v>
      </c>
      <c r="B137">
        <v>56555357</v>
      </c>
      <c r="C137">
        <v>1</v>
      </c>
      <c r="D137">
        <v>56555357</v>
      </c>
    </row>
    <row r="138" spans="1:4">
      <c r="A138">
        <v>5789647</v>
      </c>
      <c r="B138">
        <v>483738</v>
      </c>
      <c r="C138">
        <v>1</v>
      </c>
      <c r="D138">
        <v>483738</v>
      </c>
    </row>
    <row r="139" spans="1:4">
      <c r="A139">
        <v>5850485</v>
      </c>
      <c r="B139">
        <v>5341159</v>
      </c>
      <c r="C139">
        <v>1</v>
      </c>
      <c r="D139">
        <v>5341159</v>
      </c>
    </row>
    <row r="140" spans="1:4">
      <c r="A140">
        <v>5950184</v>
      </c>
      <c r="B140">
        <v>13482522</v>
      </c>
      <c r="C140">
        <v>0</v>
      </c>
      <c r="D140">
        <v>0</v>
      </c>
    </row>
    <row r="141" spans="1:4">
      <c r="A141">
        <v>5986778</v>
      </c>
      <c r="B141">
        <v>21645126</v>
      </c>
      <c r="C141">
        <v>0</v>
      </c>
      <c r="D141">
        <v>0</v>
      </c>
    </row>
    <row r="142" spans="1:4">
      <c r="A142">
        <v>6024539</v>
      </c>
      <c r="B142">
        <v>534116</v>
      </c>
      <c r="C142">
        <v>0</v>
      </c>
      <c r="D142">
        <v>0</v>
      </c>
    </row>
    <row r="143" spans="1:4">
      <c r="A143">
        <v>6060896</v>
      </c>
      <c r="B143">
        <v>3089745</v>
      </c>
      <c r="C143">
        <v>1</v>
      </c>
      <c r="D143">
        <v>3089745</v>
      </c>
    </row>
    <row r="144" spans="1:4">
      <c r="A144">
        <v>6106125</v>
      </c>
      <c r="B144">
        <v>2096428</v>
      </c>
      <c r="C144">
        <v>1</v>
      </c>
      <c r="D144">
        <v>2096428</v>
      </c>
    </row>
    <row r="145" spans="1:4">
      <c r="A145">
        <v>6120440</v>
      </c>
      <c r="B145">
        <v>42435</v>
      </c>
      <c r="C145">
        <v>0</v>
      </c>
      <c r="D145">
        <v>0</v>
      </c>
    </row>
    <row r="146" spans="1:4">
      <c r="A146">
        <v>6154172</v>
      </c>
      <c r="B146">
        <v>26000000</v>
      </c>
      <c r="C146">
        <v>0</v>
      </c>
      <c r="D146">
        <v>0</v>
      </c>
    </row>
    <row r="147" spans="1:4">
      <c r="A147">
        <v>6178924</v>
      </c>
      <c r="B147">
        <v>328961</v>
      </c>
      <c r="C147">
        <v>1</v>
      </c>
      <c r="D147">
        <v>328961</v>
      </c>
    </row>
    <row r="148" spans="1:4">
      <c r="A148">
        <v>6187673</v>
      </c>
      <c r="B148">
        <v>11656613</v>
      </c>
      <c r="C148">
        <v>0</v>
      </c>
      <c r="D148">
        <v>0</v>
      </c>
    </row>
    <row r="149" spans="1:4">
      <c r="A149">
        <v>6213469</v>
      </c>
      <c r="B149">
        <v>38219486</v>
      </c>
      <c r="C149">
        <v>1</v>
      </c>
      <c r="D149">
        <v>38219486</v>
      </c>
    </row>
    <row r="150" spans="1:4">
      <c r="A150">
        <v>6238038</v>
      </c>
      <c r="B150">
        <v>5341159</v>
      </c>
      <c r="C150">
        <v>1</v>
      </c>
      <c r="D150">
        <v>5341159</v>
      </c>
    </row>
    <row r="151" spans="1:4">
      <c r="A151">
        <v>6272780</v>
      </c>
      <c r="B151">
        <v>37758475</v>
      </c>
      <c r="C151">
        <v>0</v>
      </c>
      <c r="D151">
        <v>0</v>
      </c>
    </row>
    <row r="152" spans="1:4">
      <c r="A152">
        <v>6414581</v>
      </c>
      <c r="B152">
        <v>13869556</v>
      </c>
      <c r="C152">
        <v>1</v>
      </c>
      <c r="D152">
        <v>13869556</v>
      </c>
    </row>
    <row r="153" spans="1:4">
      <c r="A153">
        <v>6430020</v>
      </c>
      <c r="B153">
        <v>3257195</v>
      </c>
      <c r="C153">
        <v>1</v>
      </c>
      <c r="D153">
        <v>3257195</v>
      </c>
    </row>
    <row r="154" spans="1:4">
      <c r="A154">
        <v>6506276</v>
      </c>
      <c r="B154">
        <v>21364637</v>
      </c>
      <c r="C154">
        <v>0</v>
      </c>
      <c r="D154">
        <v>0</v>
      </c>
    </row>
    <row r="155" spans="1:4">
      <c r="A155">
        <v>6526145</v>
      </c>
      <c r="B155">
        <v>1082256</v>
      </c>
      <c r="C155">
        <v>1</v>
      </c>
      <c r="D155">
        <v>1082256</v>
      </c>
    </row>
    <row r="156" spans="1:4">
      <c r="A156">
        <v>6575280</v>
      </c>
      <c r="B156">
        <v>6115118</v>
      </c>
      <c r="C156">
        <v>0</v>
      </c>
      <c r="D156">
        <v>0</v>
      </c>
    </row>
    <row r="157" spans="1:4">
      <c r="A157">
        <v>6686214</v>
      </c>
      <c r="B157">
        <v>97181</v>
      </c>
      <c r="C157">
        <v>0</v>
      </c>
      <c r="D157">
        <v>0</v>
      </c>
    </row>
    <row r="158" spans="1:4">
      <c r="A158">
        <v>6833747</v>
      </c>
      <c r="B158">
        <v>7925841</v>
      </c>
      <c r="C158">
        <v>0</v>
      </c>
      <c r="D158">
        <v>0</v>
      </c>
    </row>
    <row r="159" spans="1:4">
      <c r="A159">
        <v>6904335</v>
      </c>
      <c r="B159">
        <v>16233845</v>
      </c>
      <c r="C159">
        <v>1</v>
      </c>
      <c r="D159">
        <v>16233845</v>
      </c>
    </row>
    <row r="160" spans="1:4">
      <c r="A160">
        <v>6923858</v>
      </c>
      <c r="B160">
        <v>25903584</v>
      </c>
      <c r="C160">
        <v>0</v>
      </c>
      <c r="D160">
        <v>0</v>
      </c>
    </row>
    <row r="161" spans="1:4">
      <c r="A161">
        <v>6948401</v>
      </c>
      <c r="B161">
        <v>12862191</v>
      </c>
      <c r="C161">
        <v>0</v>
      </c>
      <c r="D161">
        <v>0</v>
      </c>
    </row>
    <row r="162" spans="1:4">
      <c r="A162">
        <v>7075508</v>
      </c>
      <c r="B162">
        <v>16023478</v>
      </c>
      <c r="C162">
        <v>0</v>
      </c>
      <c r="D162">
        <v>0</v>
      </c>
    </row>
    <row r="163" spans="1:4">
      <c r="A163">
        <v>7080589</v>
      </c>
      <c r="B163">
        <v>8545855</v>
      </c>
      <c r="C163">
        <v>0</v>
      </c>
      <c r="D163">
        <v>0</v>
      </c>
    </row>
    <row r="164" spans="1:4">
      <c r="A164">
        <v>7118091</v>
      </c>
      <c r="B164">
        <v>98688447</v>
      </c>
      <c r="C164">
        <v>0</v>
      </c>
      <c r="D164">
        <v>0</v>
      </c>
    </row>
    <row r="165" spans="1:4">
      <c r="A165">
        <v>7329780</v>
      </c>
      <c r="B165">
        <v>13984620</v>
      </c>
      <c r="C165">
        <v>1</v>
      </c>
      <c r="D165">
        <v>13984620</v>
      </c>
    </row>
    <row r="166" spans="1:4">
      <c r="A166">
        <v>7580935</v>
      </c>
      <c r="B166">
        <v>3885538</v>
      </c>
      <c r="C166">
        <v>1</v>
      </c>
      <c r="D166">
        <v>3885538</v>
      </c>
    </row>
    <row r="167" spans="1:4">
      <c r="A167">
        <v>7593849</v>
      </c>
      <c r="B167">
        <v>28582646</v>
      </c>
      <c r="C167">
        <v>0</v>
      </c>
      <c r="D167">
        <v>0</v>
      </c>
    </row>
    <row r="168" spans="1:4">
      <c r="A168">
        <v>7697090</v>
      </c>
      <c r="B168">
        <v>1223024</v>
      </c>
      <c r="C168">
        <v>1</v>
      </c>
      <c r="D168">
        <v>1223024</v>
      </c>
    </row>
    <row r="169" spans="1:4">
      <c r="A169">
        <v>7796169</v>
      </c>
      <c r="B169">
        <v>12480828</v>
      </c>
      <c r="C169">
        <v>0</v>
      </c>
      <c r="D169">
        <v>0</v>
      </c>
    </row>
    <row r="170" spans="1:4">
      <c r="A170">
        <v>7864191</v>
      </c>
      <c r="B170">
        <v>7145662</v>
      </c>
      <c r="C170">
        <v>1</v>
      </c>
      <c r="D170">
        <v>7145662</v>
      </c>
    </row>
    <row r="171" spans="1:4">
      <c r="A171">
        <v>8045394</v>
      </c>
      <c r="B171">
        <v>52633838</v>
      </c>
      <c r="C171">
        <v>0</v>
      </c>
      <c r="D171">
        <v>0</v>
      </c>
    </row>
    <row r="172" spans="1:4">
      <c r="A172">
        <v>8062791</v>
      </c>
      <c r="B172">
        <v>3821949</v>
      </c>
      <c r="C172">
        <v>0</v>
      </c>
      <c r="D172">
        <v>0</v>
      </c>
    </row>
    <row r="173" spans="1:4">
      <c r="A173">
        <v>8098328</v>
      </c>
      <c r="B173">
        <v>4623185</v>
      </c>
      <c r="C173">
        <v>1</v>
      </c>
      <c r="D173">
        <v>4623185</v>
      </c>
    </row>
    <row r="174" spans="1:4">
      <c r="A174">
        <v>8123355</v>
      </c>
      <c r="B174">
        <v>8552999</v>
      </c>
      <c r="C174">
        <v>1</v>
      </c>
      <c r="D174">
        <v>8552999</v>
      </c>
    </row>
    <row r="175" spans="1:4">
      <c r="A175">
        <v>8212442</v>
      </c>
      <c r="B175">
        <v>4287397</v>
      </c>
      <c r="C175">
        <v>1</v>
      </c>
      <c r="D175">
        <v>4287397</v>
      </c>
    </row>
    <row r="176" spans="1:4">
      <c r="A176">
        <v>8452669</v>
      </c>
      <c r="B176">
        <v>2062890</v>
      </c>
      <c r="C176">
        <v>0</v>
      </c>
      <c r="D176">
        <v>0</v>
      </c>
    </row>
    <row r="177" spans="1:4">
      <c r="A177">
        <v>8558769</v>
      </c>
      <c r="B177">
        <v>23115927</v>
      </c>
      <c r="C177">
        <v>0</v>
      </c>
      <c r="D177">
        <v>0</v>
      </c>
    </row>
    <row r="178" spans="1:4">
      <c r="A178">
        <v>8629906</v>
      </c>
      <c r="B178">
        <v>4486574</v>
      </c>
      <c r="C178">
        <v>0</v>
      </c>
      <c r="D178">
        <v>0</v>
      </c>
    </row>
    <row r="179" spans="1:4">
      <c r="A179">
        <v>8672922</v>
      </c>
      <c r="B179">
        <v>27969241</v>
      </c>
      <c r="C179">
        <v>1</v>
      </c>
      <c r="D179">
        <v>27969241</v>
      </c>
    </row>
    <row r="180" spans="1:4">
      <c r="A180">
        <v>8777963</v>
      </c>
      <c r="B180">
        <v>18180006</v>
      </c>
      <c r="C180">
        <v>1</v>
      </c>
      <c r="D180">
        <v>18180006</v>
      </c>
    </row>
    <row r="181" spans="1:4">
      <c r="A181">
        <v>8946919</v>
      </c>
      <c r="B181">
        <v>12480828</v>
      </c>
      <c r="C181">
        <v>1</v>
      </c>
      <c r="D181">
        <v>12480828</v>
      </c>
    </row>
    <row r="182" spans="1:4">
      <c r="A182">
        <v>8964615</v>
      </c>
      <c r="B182">
        <v>34673890</v>
      </c>
      <c r="C182">
        <v>1</v>
      </c>
      <c r="D182">
        <v>34673890</v>
      </c>
    </row>
    <row r="183" spans="1:4">
      <c r="A183">
        <v>9160394</v>
      </c>
      <c r="B183">
        <v>28289965</v>
      </c>
      <c r="C183">
        <v>1</v>
      </c>
      <c r="D183">
        <v>28289965</v>
      </c>
    </row>
    <row r="184" spans="1:4">
      <c r="A184">
        <v>9177065</v>
      </c>
      <c r="B184">
        <v>15000000</v>
      </c>
      <c r="C184">
        <v>0</v>
      </c>
      <c r="D184">
        <v>0</v>
      </c>
    </row>
    <row r="185" spans="1:4">
      <c r="A185">
        <v>9189290</v>
      </c>
      <c r="B185">
        <v>129517922</v>
      </c>
      <c r="C185">
        <v>0</v>
      </c>
      <c r="D185">
        <v>0</v>
      </c>
    </row>
    <row r="186" spans="1:4">
      <c r="A186">
        <v>9262006</v>
      </c>
      <c r="B186">
        <v>11235435</v>
      </c>
      <c r="C186">
        <v>0</v>
      </c>
      <c r="D186">
        <v>0</v>
      </c>
    </row>
    <row r="187" spans="1:4">
      <c r="A187">
        <v>9408161</v>
      </c>
      <c r="B187">
        <v>2000000</v>
      </c>
      <c r="C187">
        <v>1</v>
      </c>
      <c r="D187">
        <v>2000000</v>
      </c>
    </row>
    <row r="188" spans="1:4">
      <c r="A188">
        <v>9449125</v>
      </c>
      <c r="B188">
        <v>32046955</v>
      </c>
      <c r="C188">
        <v>1</v>
      </c>
      <c r="D188">
        <v>32046955</v>
      </c>
    </row>
    <row r="189" spans="1:4">
      <c r="A189">
        <v>9603575</v>
      </c>
      <c r="B189">
        <v>14291323</v>
      </c>
      <c r="C189">
        <v>0</v>
      </c>
      <c r="D189">
        <v>0</v>
      </c>
    </row>
    <row r="190" spans="1:4">
      <c r="A190">
        <v>9686481</v>
      </c>
      <c r="B190">
        <v>3579099</v>
      </c>
      <c r="C190">
        <v>1</v>
      </c>
      <c r="D190">
        <v>3579099</v>
      </c>
    </row>
    <row r="191" spans="1:4">
      <c r="A191">
        <v>9852879</v>
      </c>
      <c r="B191">
        <v>124421786</v>
      </c>
      <c r="C191">
        <v>0</v>
      </c>
      <c r="D191">
        <v>0</v>
      </c>
    </row>
    <row r="192" spans="1:4">
      <c r="A192">
        <v>9859851</v>
      </c>
      <c r="B192">
        <v>48701534</v>
      </c>
      <c r="C192">
        <v>0</v>
      </c>
      <c r="D192">
        <v>0</v>
      </c>
    </row>
    <row r="193" spans="1:4">
      <c r="A193">
        <v>9862884</v>
      </c>
      <c r="B193">
        <v>1133381</v>
      </c>
      <c r="C193">
        <v>1</v>
      </c>
      <c r="D193">
        <v>1133381</v>
      </c>
    </row>
    <row r="194" spans="1:4">
      <c r="A194">
        <v>9883481</v>
      </c>
      <c r="B194">
        <v>23860663</v>
      </c>
      <c r="C194">
        <v>1</v>
      </c>
      <c r="D194">
        <v>23860663</v>
      </c>
    </row>
    <row r="195" spans="1:4">
      <c r="A195">
        <v>9924151</v>
      </c>
      <c r="B195">
        <v>24663858</v>
      </c>
      <c r="C195">
        <v>1</v>
      </c>
      <c r="D195">
        <v>24663858</v>
      </c>
    </row>
    <row r="196" spans="1:4">
      <c r="A196">
        <v>9998139</v>
      </c>
      <c r="B196">
        <v>6088088</v>
      </c>
      <c r="C196">
        <v>1</v>
      </c>
      <c r="D196">
        <v>6088088</v>
      </c>
    </row>
    <row r="197" spans="1:4">
      <c r="A197">
        <v>9998368</v>
      </c>
      <c r="B197">
        <v>21714632</v>
      </c>
      <c r="C197">
        <v>0</v>
      </c>
      <c r="D197">
        <v>0</v>
      </c>
    </row>
    <row r="198" spans="1:4">
      <c r="A198">
        <v>10051933</v>
      </c>
      <c r="B198">
        <v>2386066</v>
      </c>
      <c r="C198">
        <v>1</v>
      </c>
      <c r="D198">
        <v>2386066</v>
      </c>
    </row>
    <row r="199" spans="1:4">
      <c r="A199">
        <v>10063173</v>
      </c>
      <c r="B199">
        <v>13869556</v>
      </c>
      <c r="C199">
        <v>1</v>
      </c>
      <c r="D199">
        <v>13869556</v>
      </c>
    </row>
    <row r="200" spans="1:4">
      <c r="A200">
        <v>10127447</v>
      </c>
      <c r="B200">
        <v>5921307</v>
      </c>
      <c r="C200">
        <v>0</v>
      </c>
      <c r="D200">
        <v>0</v>
      </c>
    </row>
    <row r="201" spans="1:4">
      <c r="A201">
        <v>10412962</v>
      </c>
      <c r="B201">
        <v>6683242</v>
      </c>
      <c r="C201">
        <v>1</v>
      </c>
      <c r="D201">
        <v>6683242</v>
      </c>
    </row>
    <row r="202" spans="1:4">
      <c r="A202">
        <v>10504640</v>
      </c>
      <c r="B202">
        <v>14114511</v>
      </c>
      <c r="C202">
        <v>0</v>
      </c>
      <c r="D202">
        <v>0</v>
      </c>
    </row>
    <row r="203" spans="1:4">
      <c r="A203">
        <v>10528267</v>
      </c>
      <c r="B203">
        <v>7600121</v>
      </c>
      <c r="C203">
        <v>0</v>
      </c>
      <c r="D203">
        <v>0</v>
      </c>
    </row>
    <row r="204" spans="1:4">
      <c r="A204">
        <v>10586685</v>
      </c>
      <c r="B204">
        <v>25321739</v>
      </c>
      <c r="C204">
        <v>1</v>
      </c>
      <c r="D204">
        <v>25321739</v>
      </c>
    </row>
    <row r="205" spans="1:4">
      <c r="A205">
        <v>10630704</v>
      </c>
      <c r="B205">
        <v>4668646</v>
      </c>
      <c r="C205">
        <v>0</v>
      </c>
      <c r="D205">
        <v>0</v>
      </c>
    </row>
    <row r="206" spans="1:4">
      <c r="A206">
        <v>10724926</v>
      </c>
      <c r="B206">
        <v>7477623</v>
      </c>
      <c r="C206">
        <v>0</v>
      </c>
      <c r="D206">
        <v>0</v>
      </c>
    </row>
    <row r="207" spans="1:4">
      <c r="A207">
        <v>10824983</v>
      </c>
      <c r="B207">
        <v>13352898</v>
      </c>
      <c r="C207">
        <v>1</v>
      </c>
      <c r="D207">
        <v>13352898</v>
      </c>
    </row>
    <row r="208" spans="1:4">
      <c r="A208">
        <v>10845911</v>
      </c>
      <c r="B208">
        <v>64758961</v>
      </c>
      <c r="C208">
        <v>0</v>
      </c>
      <c r="D208">
        <v>0</v>
      </c>
    </row>
    <row r="209" spans="1:4">
      <c r="A209">
        <v>10851194</v>
      </c>
      <c r="B209">
        <v>19427688</v>
      </c>
      <c r="C209">
        <v>1</v>
      </c>
      <c r="D209">
        <v>19427688</v>
      </c>
    </row>
    <row r="210" spans="1:4">
      <c r="A210">
        <v>10974592</v>
      </c>
      <c r="B210">
        <v>22800364</v>
      </c>
      <c r="C210">
        <v>1</v>
      </c>
      <c r="D210">
        <v>22800364</v>
      </c>
    </row>
    <row r="211" spans="1:4">
      <c r="A211">
        <v>11085232</v>
      </c>
      <c r="B211">
        <v>2858265</v>
      </c>
      <c r="C211">
        <v>1</v>
      </c>
      <c r="D211">
        <v>2858265</v>
      </c>
    </row>
    <row r="212" spans="1:4">
      <c r="A212">
        <v>11153924</v>
      </c>
      <c r="B212">
        <v>8685853</v>
      </c>
      <c r="C212">
        <v>0</v>
      </c>
      <c r="D212">
        <v>0</v>
      </c>
    </row>
    <row r="213" spans="1:4">
      <c r="A213">
        <v>11166495</v>
      </c>
      <c r="B213">
        <v>6731990</v>
      </c>
      <c r="C213">
        <v>0</v>
      </c>
      <c r="D213">
        <v>0</v>
      </c>
    </row>
    <row r="214" spans="1:4">
      <c r="A214">
        <v>11528926</v>
      </c>
      <c r="B214">
        <v>7237153</v>
      </c>
      <c r="C214">
        <v>1</v>
      </c>
      <c r="D214">
        <v>7237153</v>
      </c>
    </row>
    <row r="215" spans="1:4">
      <c r="A215">
        <v>11572924</v>
      </c>
      <c r="B215">
        <v>9397944</v>
      </c>
      <c r="C215">
        <v>0</v>
      </c>
      <c r="D215">
        <v>0</v>
      </c>
    </row>
    <row r="216" spans="1:4">
      <c r="A216">
        <v>11591350</v>
      </c>
      <c r="B216">
        <v>5428658</v>
      </c>
      <c r="C216">
        <v>0</v>
      </c>
      <c r="D216">
        <v>0</v>
      </c>
    </row>
    <row r="217" spans="1:4">
      <c r="A217">
        <v>11621399</v>
      </c>
      <c r="B217">
        <v>1973769</v>
      </c>
      <c r="C217">
        <v>1</v>
      </c>
      <c r="D217">
        <v>1973769</v>
      </c>
    </row>
    <row r="218" spans="1:4">
      <c r="A218">
        <v>11655479</v>
      </c>
      <c r="B218">
        <v>25892270</v>
      </c>
      <c r="C218">
        <v>1</v>
      </c>
      <c r="D218">
        <v>25892270</v>
      </c>
    </row>
    <row r="219" spans="1:4">
      <c r="A219">
        <v>11753231</v>
      </c>
      <c r="B219">
        <v>6214145</v>
      </c>
      <c r="C219">
        <v>1</v>
      </c>
      <c r="D219">
        <v>6214145</v>
      </c>
    </row>
    <row r="220" spans="1:4">
      <c r="A220">
        <v>11849668</v>
      </c>
      <c r="B220">
        <v>40634668</v>
      </c>
      <c r="C220">
        <v>1</v>
      </c>
      <c r="D220">
        <v>40634668</v>
      </c>
    </row>
    <row r="221" spans="1:4">
      <c r="A221">
        <v>11857251</v>
      </c>
      <c r="B221">
        <v>14044294</v>
      </c>
      <c r="C221">
        <v>1</v>
      </c>
      <c r="D221">
        <v>14044294</v>
      </c>
    </row>
    <row r="222" spans="1:4">
      <c r="A222">
        <v>11956776</v>
      </c>
      <c r="B222">
        <v>10111891</v>
      </c>
      <c r="C222">
        <v>1</v>
      </c>
      <c r="D222">
        <v>10111891</v>
      </c>
    </row>
    <row r="223" spans="1:4">
      <c r="A223">
        <v>12035418</v>
      </c>
      <c r="B223">
        <v>2532174</v>
      </c>
      <c r="C223">
        <v>1</v>
      </c>
      <c r="D223">
        <v>2532174</v>
      </c>
    </row>
    <row r="224" spans="1:4">
      <c r="A224">
        <v>12040820</v>
      </c>
      <c r="B224">
        <v>2164513</v>
      </c>
      <c r="C224">
        <v>0</v>
      </c>
      <c r="D224">
        <v>0</v>
      </c>
    </row>
    <row r="225" spans="1:4">
      <c r="A225">
        <v>12144594</v>
      </c>
      <c r="B225">
        <v>7176391</v>
      </c>
      <c r="C225">
        <v>0</v>
      </c>
      <c r="D225">
        <v>0</v>
      </c>
    </row>
    <row r="226" spans="1:4">
      <c r="A226">
        <v>12294827</v>
      </c>
      <c r="B226">
        <v>16023478</v>
      </c>
      <c r="C226">
        <v>1</v>
      </c>
      <c r="D226">
        <v>16023478</v>
      </c>
    </row>
    <row r="227" spans="1:4">
      <c r="A227">
        <v>12310182</v>
      </c>
      <c r="B227">
        <v>6087831</v>
      </c>
      <c r="C227">
        <v>0</v>
      </c>
      <c r="D227">
        <v>0</v>
      </c>
    </row>
    <row r="228" spans="1:4">
      <c r="A228">
        <v>12353318</v>
      </c>
      <c r="B228">
        <v>3418342</v>
      </c>
      <c r="C228">
        <v>0</v>
      </c>
      <c r="D228">
        <v>0</v>
      </c>
    </row>
    <row r="229" spans="1:4">
      <c r="A229">
        <v>12613378</v>
      </c>
      <c r="B229">
        <v>6165964</v>
      </c>
      <c r="C229">
        <v>1</v>
      </c>
      <c r="D229">
        <v>6165964</v>
      </c>
    </row>
    <row r="230" spans="1:4">
      <c r="A230">
        <v>12613776</v>
      </c>
      <c r="B230">
        <v>16234217</v>
      </c>
      <c r="C230">
        <v>1</v>
      </c>
      <c r="D230">
        <v>16234217</v>
      </c>
    </row>
    <row r="231" spans="1:4">
      <c r="A231">
        <v>12764862</v>
      </c>
      <c r="B231">
        <v>45600727</v>
      </c>
      <c r="C231">
        <v>0</v>
      </c>
      <c r="D231">
        <v>0</v>
      </c>
    </row>
    <row r="232" spans="1:4">
      <c r="A232">
        <v>12789087</v>
      </c>
      <c r="B232">
        <v>41125740</v>
      </c>
      <c r="C232">
        <v>1</v>
      </c>
      <c r="D232">
        <v>41125740</v>
      </c>
    </row>
    <row r="233" spans="1:4">
      <c r="A233">
        <v>12820482</v>
      </c>
      <c r="B233">
        <v>11125966</v>
      </c>
      <c r="C233">
        <v>1</v>
      </c>
      <c r="D233">
        <v>11125966</v>
      </c>
    </row>
    <row r="234" spans="1:4">
      <c r="A234">
        <v>13071926</v>
      </c>
      <c r="B234">
        <v>10712118</v>
      </c>
      <c r="C234">
        <v>1</v>
      </c>
      <c r="D234">
        <v>10712118</v>
      </c>
    </row>
    <row r="235" spans="1:4">
      <c r="A235">
        <v>13255131</v>
      </c>
      <c r="B235">
        <v>4870153</v>
      </c>
      <c r="C235">
        <v>0</v>
      </c>
      <c r="D235">
        <v>0</v>
      </c>
    </row>
    <row r="236" spans="1:4">
      <c r="A236">
        <v>13305365</v>
      </c>
      <c r="B236">
        <v>38000606</v>
      </c>
      <c r="C236">
        <v>1</v>
      </c>
      <c r="D236">
        <v>38000606</v>
      </c>
    </row>
    <row r="237" spans="1:4">
      <c r="A237">
        <v>13351738</v>
      </c>
      <c r="B237">
        <v>1789550</v>
      </c>
      <c r="C237">
        <v>0</v>
      </c>
      <c r="D237">
        <v>0</v>
      </c>
    </row>
    <row r="238" spans="1:4">
      <c r="A238">
        <v>13515193</v>
      </c>
      <c r="B238">
        <v>33832599</v>
      </c>
      <c r="C238">
        <v>1</v>
      </c>
      <c r="D238">
        <v>33832599</v>
      </c>
    </row>
    <row r="239" spans="1:4">
      <c r="A239">
        <v>13697884</v>
      </c>
      <c r="B239">
        <v>15151588</v>
      </c>
      <c r="C239">
        <v>1</v>
      </c>
      <c r="D239">
        <v>15151588</v>
      </c>
    </row>
    <row r="240" spans="1:4">
      <c r="A240">
        <v>13738212</v>
      </c>
      <c r="B240">
        <v>5817506</v>
      </c>
      <c r="C240">
        <v>0</v>
      </c>
      <c r="D240">
        <v>0</v>
      </c>
    </row>
    <row r="241" spans="1:4">
      <c r="A241">
        <v>13760036</v>
      </c>
      <c r="B241">
        <v>55805121</v>
      </c>
      <c r="C241">
        <v>0</v>
      </c>
      <c r="D241">
        <v>0</v>
      </c>
    </row>
    <row r="242" spans="1:4">
      <c r="A242">
        <v>13821985</v>
      </c>
      <c r="B242">
        <v>18497893</v>
      </c>
      <c r="C242">
        <v>0</v>
      </c>
      <c r="D242">
        <v>0</v>
      </c>
    </row>
    <row r="243" spans="1:4">
      <c r="A243">
        <v>13927421</v>
      </c>
      <c r="B243">
        <v>2466386</v>
      </c>
      <c r="C243">
        <v>0</v>
      </c>
      <c r="D243">
        <v>0</v>
      </c>
    </row>
    <row r="244" spans="1:4">
      <c r="A244">
        <v>13961315</v>
      </c>
      <c r="B244">
        <v>5696299</v>
      </c>
      <c r="C244">
        <v>0</v>
      </c>
      <c r="D244">
        <v>0</v>
      </c>
    </row>
    <row r="245" spans="1:4">
      <c r="A245">
        <v>14028182</v>
      </c>
      <c r="B245">
        <v>8947748</v>
      </c>
      <c r="C245">
        <v>0</v>
      </c>
      <c r="D245">
        <v>0</v>
      </c>
    </row>
    <row r="246" spans="1:4">
      <c r="A246">
        <v>14423083</v>
      </c>
      <c r="B246">
        <v>12987076</v>
      </c>
      <c r="C246">
        <v>1</v>
      </c>
      <c r="D246">
        <v>12987076</v>
      </c>
    </row>
    <row r="247" spans="1:4">
      <c r="A247">
        <v>14454606</v>
      </c>
      <c r="B247">
        <v>40452872</v>
      </c>
      <c r="C247">
        <v>1</v>
      </c>
      <c r="D247">
        <v>40452872</v>
      </c>
    </row>
    <row r="248" spans="1:4">
      <c r="A248">
        <v>14613600</v>
      </c>
      <c r="B248">
        <v>8015754</v>
      </c>
      <c r="C248">
        <v>0</v>
      </c>
      <c r="D248">
        <v>0</v>
      </c>
    </row>
    <row r="249" spans="1:4">
      <c r="A249">
        <v>14643840</v>
      </c>
      <c r="B249">
        <v>17336945</v>
      </c>
      <c r="C249">
        <v>1</v>
      </c>
      <c r="D249">
        <v>17336945</v>
      </c>
    </row>
    <row r="250" spans="1:4">
      <c r="A250">
        <v>14645442</v>
      </c>
      <c r="B250">
        <v>9246371</v>
      </c>
      <c r="C250">
        <v>0</v>
      </c>
      <c r="D250">
        <v>0</v>
      </c>
    </row>
    <row r="251" spans="1:4">
      <c r="A251">
        <v>14782268</v>
      </c>
      <c r="B251">
        <v>27969241</v>
      </c>
      <c r="C251">
        <v>0</v>
      </c>
      <c r="D251">
        <v>0</v>
      </c>
    </row>
    <row r="252" spans="1:4">
      <c r="A252">
        <v>14783713</v>
      </c>
      <c r="B252">
        <v>13984620</v>
      </c>
      <c r="C252">
        <v>1</v>
      </c>
      <c r="D252">
        <v>13984620</v>
      </c>
    </row>
    <row r="253" spans="1:4">
      <c r="A253">
        <v>14944843</v>
      </c>
      <c r="B253">
        <v>17625894</v>
      </c>
      <c r="C253">
        <v>1</v>
      </c>
      <c r="D253">
        <v>17625894</v>
      </c>
    </row>
    <row r="254" spans="1:4">
      <c r="A254">
        <v>14951574</v>
      </c>
      <c r="B254">
        <v>38754498</v>
      </c>
      <c r="C254">
        <v>1</v>
      </c>
      <c r="D254">
        <v>38754498</v>
      </c>
    </row>
    <row r="255" spans="1:4">
      <c r="A255">
        <v>15281897</v>
      </c>
      <c r="B255">
        <v>5180717</v>
      </c>
      <c r="C255">
        <v>0</v>
      </c>
      <c r="D255">
        <v>0</v>
      </c>
    </row>
    <row r="256" spans="1:4">
      <c r="A256">
        <v>15321020</v>
      </c>
      <c r="B256">
        <v>18538467</v>
      </c>
      <c r="C256">
        <v>1</v>
      </c>
      <c r="D256">
        <v>18538467</v>
      </c>
    </row>
    <row r="257" spans="1:4">
      <c r="A257">
        <v>15336023</v>
      </c>
      <c r="B257">
        <v>20713816</v>
      </c>
      <c r="C257">
        <v>0</v>
      </c>
      <c r="D257">
        <v>0</v>
      </c>
    </row>
    <row r="258" spans="1:4">
      <c r="A258">
        <v>15367204</v>
      </c>
      <c r="B258">
        <v>7477623</v>
      </c>
      <c r="C258">
        <v>0</v>
      </c>
      <c r="D258">
        <v>0</v>
      </c>
    </row>
    <row r="259" spans="1:4">
      <c r="A259">
        <v>15517247</v>
      </c>
      <c r="B259">
        <v>4276446</v>
      </c>
      <c r="C259">
        <v>0</v>
      </c>
      <c r="D259">
        <v>0</v>
      </c>
    </row>
    <row r="260" spans="1:4">
      <c r="A260">
        <v>15635698</v>
      </c>
      <c r="B260">
        <v>17895497</v>
      </c>
      <c r="C260">
        <v>0</v>
      </c>
      <c r="D260">
        <v>0</v>
      </c>
    </row>
    <row r="261" spans="1:4">
      <c r="A261">
        <v>15684329</v>
      </c>
      <c r="B261">
        <v>19737689</v>
      </c>
      <c r="C261">
        <v>1</v>
      </c>
      <c r="D261">
        <v>19737689</v>
      </c>
    </row>
    <row r="262" spans="1:4">
      <c r="A262">
        <v>15695916</v>
      </c>
      <c r="B262">
        <v>5696299</v>
      </c>
      <c r="C262">
        <v>1</v>
      </c>
      <c r="D262">
        <v>5696299</v>
      </c>
    </row>
    <row r="263" spans="1:4">
      <c r="A263">
        <v>16023683</v>
      </c>
      <c r="B263">
        <v>27056408</v>
      </c>
      <c r="C263">
        <v>1</v>
      </c>
      <c r="D263">
        <v>27056408</v>
      </c>
    </row>
    <row r="264" spans="1:4">
      <c r="A264">
        <v>16032690</v>
      </c>
      <c r="B264">
        <v>13565122</v>
      </c>
      <c r="C264">
        <v>1</v>
      </c>
      <c r="D264">
        <v>13565122</v>
      </c>
    </row>
    <row r="265" spans="1:4">
      <c r="A265">
        <v>16088238</v>
      </c>
      <c r="B265">
        <v>7345604</v>
      </c>
      <c r="C265">
        <v>1</v>
      </c>
      <c r="D265">
        <v>7345604</v>
      </c>
    </row>
    <row r="266" spans="1:4">
      <c r="A266">
        <v>16105323</v>
      </c>
      <c r="B266">
        <v>28088587</v>
      </c>
      <c r="C266">
        <v>0</v>
      </c>
      <c r="D266">
        <v>0</v>
      </c>
    </row>
    <row r="267" spans="1:4">
      <c r="A267">
        <v>16164710</v>
      </c>
      <c r="B267">
        <v>10682318</v>
      </c>
      <c r="C267">
        <v>1</v>
      </c>
      <c r="D267">
        <v>10682318</v>
      </c>
    </row>
    <row r="268" spans="1:4">
      <c r="A268">
        <v>16191424</v>
      </c>
      <c r="B268">
        <v>41953861</v>
      </c>
      <c r="C268">
        <v>0</v>
      </c>
      <c r="D268">
        <v>0</v>
      </c>
    </row>
    <row r="269" spans="1:4">
      <c r="A269">
        <v>16443063</v>
      </c>
      <c r="B269">
        <v>14114511</v>
      </c>
      <c r="C269">
        <v>0</v>
      </c>
      <c r="D269">
        <v>0</v>
      </c>
    </row>
    <row r="270" spans="1:4">
      <c r="A270">
        <v>16467879</v>
      </c>
      <c r="B270">
        <v>13565122</v>
      </c>
      <c r="C270">
        <v>1</v>
      </c>
      <c r="D270">
        <v>13565122</v>
      </c>
    </row>
    <row r="271" spans="1:4">
      <c r="A271">
        <v>16493007</v>
      </c>
      <c r="B271">
        <v>13787529</v>
      </c>
      <c r="C271">
        <v>0</v>
      </c>
      <c r="D271">
        <v>0</v>
      </c>
    </row>
    <row r="272" spans="1:4">
      <c r="A272">
        <v>16513705</v>
      </c>
      <c r="B272">
        <v>6214145</v>
      </c>
      <c r="C272">
        <v>0</v>
      </c>
      <c r="D272">
        <v>0</v>
      </c>
    </row>
    <row r="273" spans="1:4">
      <c r="A273">
        <v>16711628</v>
      </c>
      <c r="B273">
        <v>8545855</v>
      </c>
      <c r="C273">
        <v>1</v>
      </c>
      <c r="D273">
        <v>8545855</v>
      </c>
    </row>
    <row r="274" spans="1:4">
      <c r="A274">
        <v>16992803</v>
      </c>
      <c r="B274">
        <v>26705796</v>
      </c>
      <c r="C274">
        <v>0</v>
      </c>
      <c r="D274">
        <v>0</v>
      </c>
    </row>
    <row r="275" spans="1:4">
      <c r="A275">
        <v>17041802</v>
      </c>
      <c r="B275">
        <v>19543169</v>
      </c>
      <c r="C275">
        <v>1</v>
      </c>
      <c r="D275">
        <v>19543169</v>
      </c>
    </row>
    <row r="276" spans="1:4">
      <c r="A276">
        <v>17063043</v>
      </c>
      <c r="B276">
        <v>16181149</v>
      </c>
      <c r="C276">
        <v>1</v>
      </c>
      <c r="D276">
        <v>16181149</v>
      </c>
    </row>
    <row r="277" spans="1:4">
      <c r="A277">
        <v>17232238</v>
      </c>
      <c r="B277">
        <v>2136464</v>
      </c>
      <c r="C277">
        <v>1</v>
      </c>
      <c r="D277">
        <v>2136464</v>
      </c>
    </row>
    <row r="278" spans="1:4">
      <c r="A278">
        <v>17304904</v>
      </c>
      <c r="B278">
        <v>40311473</v>
      </c>
      <c r="C278">
        <v>0</v>
      </c>
      <c r="D278">
        <v>0</v>
      </c>
    </row>
    <row r="279" spans="1:4">
      <c r="A279">
        <v>17454678</v>
      </c>
      <c r="B279">
        <v>46054609</v>
      </c>
      <c r="C279">
        <v>0</v>
      </c>
      <c r="D279">
        <v>0</v>
      </c>
    </row>
    <row r="280" spans="1:4">
      <c r="A280">
        <v>17474248</v>
      </c>
      <c r="B280">
        <v>22422449</v>
      </c>
      <c r="C280">
        <v>0</v>
      </c>
      <c r="D280">
        <v>0</v>
      </c>
    </row>
    <row r="281" spans="1:4">
      <c r="A281">
        <v>17482517</v>
      </c>
      <c r="B281">
        <v>12000000</v>
      </c>
      <c r="C281">
        <v>1</v>
      </c>
      <c r="D281">
        <v>12000000</v>
      </c>
    </row>
    <row r="282" spans="1:4">
      <c r="A282">
        <v>17671601</v>
      </c>
      <c r="B282">
        <v>12176175</v>
      </c>
      <c r="C282">
        <v>0</v>
      </c>
      <c r="D282">
        <v>0</v>
      </c>
    </row>
    <row r="283" spans="1:4">
      <c r="A283">
        <v>17696585</v>
      </c>
      <c r="B283">
        <v>1068232</v>
      </c>
      <c r="C283">
        <v>0</v>
      </c>
      <c r="D283">
        <v>0</v>
      </c>
    </row>
    <row r="284" spans="1:4">
      <c r="A284">
        <v>17807603</v>
      </c>
      <c r="B284">
        <v>20754340</v>
      </c>
      <c r="C284">
        <v>0</v>
      </c>
      <c r="D284">
        <v>0</v>
      </c>
    </row>
    <row r="285" spans="1:4">
      <c r="A285">
        <v>17808733</v>
      </c>
      <c r="B285">
        <v>3946217</v>
      </c>
      <c r="C285">
        <v>1</v>
      </c>
      <c r="D285">
        <v>3946217</v>
      </c>
    </row>
    <row r="286" spans="1:4">
      <c r="A286">
        <v>17816707</v>
      </c>
      <c r="B286">
        <v>5411282</v>
      </c>
      <c r="C286">
        <v>1</v>
      </c>
      <c r="D286">
        <v>5411282</v>
      </c>
    </row>
    <row r="287" spans="1:4">
      <c r="A287">
        <v>17870505</v>
      </c>
      <c r="B287">
        <v>40452872</v>
      </c>
      <c r="C287">
        <v>0</v>
      </c>
      <c r="D287">
        <v>0</v>
      </c>
    </row>
    <row r="288" spans="1:4">
      <c r="A288">
        <v>17891440</v>
      </c>
      <c r="B288">
        <v>92109217</v>
      </c>
      <c r="C288">
        <v>0</v>
      </c>
      <c r="D288">
        <v>0</v>
      </c>
    </row>
    <row r="289" spans="1:4">
      <c r="A289">
        <v>17939209</v>
      </c>
      <c r="B289">
        <v>13984620</v>
      </c>
      <c r="C289">
        <v>0</v>
      </c>
      <c r="D289">
        <v>0</v>
      </c>
    </row>
    <row r="290" spans="1:4">
      <c r="A290">
        <v>18007317</v>
      </c>
      <c r="B290">
        <v>13000000</v>
      </c>
      <c r="C290">
        <v>1</v>
      </c>
      <c r="D290">
        <v>13000000</v>
      </c>
    </row>
    <row r="291" spans="1:4">
      <c r="A291">
        <v>18188044</v>
      </c>
      <c r="B291">
        <v>52244573</v>
      </c>
      <c r="C291">
        <v>0</v>
      </c>
      <c r="D291">
        <v>0</v>
      </c>
    </row>
    <row r="292" spans="1:4">
      <c r="A292">
        <v>18282439</v>
      </c>
      <c r="B292">
        <v>2532174</v>
      </c>
      <c r="C292">
        <v>1</v>
      </c>
      <c r="D292">
        <v>2532174</v>
      </c>
    </row>
    <row r="293" spans="1:4">
      <c r="A293">
        <v>18435915</v>
      </c>
      <c r="B293">
        <v>34001444</v>
      </c>
      <c r="C293">
        <v>0</v>
      </c>
      <c r="D293">
        <v>0</v>
      </c>
    </row>
    <row r="294" spans="1:4">
      <c r="A294">
        <v>18493734</v>
      </c>
      <c r="B294">
        <v>43429264</v>
      </c>
      <c r="C294">
        <v>0</v>
      </c>
      <c r="D294">
        <v>0</v>
      </c>
    </row>
    <row r="295" spans="1:4">
      <c r="A295">
        <v>18510079</v>
      </c>
      <c r="B295">
        <v>3521349</v>
      </c>
      <c r="C295">
        <v>0</v>
      </c>
      <c r="D295">
        <v>0</v>
      </c>
    </row>
    <row r="296" spans="1:4">
      <c r="A296">
        <v>18541236</v>
      </c>
      <c r="B296">
        <v>4000000</v>
      </c>
      <c r="C296">
        <v>1</v>
      </c>
      <c r="D296">
        <v>4000000</v>
      </c>
    </row>
    <row r="297" spans="1:4">
      <c r="A297">
        <v>18613810</v>
      </c>
      <c r="B297">
        <v>10640170</v>
      </c>
      <c r="C297">
        <v>0</v>
      </c>
      <c r="D297">
        <v>0</v>
      </c>
    </row>
    <row r="298" spans="1:4">
      <c r="A298">
        <v>18688080</v>
      </c>
      <c r="B298">
        <v>9735493</v>
      </c>
      <c r="C298">
        <v>1</v>
      </c>
      <c r="D298">
        <v>9735493</v>
      </c>
    </row>
    <row r="299" spans="1:4">
      <c r="A299">
        <v>18740466</v>
      </c>
      <c r="B299">
        <v>9228719</v>
      </c>
      <c r="C299">
        <v>1</v>
      </c>
      <c r="D299">
        <v>9228719</v>
      </c>
    </row>
    <row r="300" spans="1:4">
      <c r="A300">
        <v>18754529</v>
      </c>
      <c r="B300">
        <v>28948611</v>
      </c>
      <c r="C300">
        <v>1</v>
      </c>
      <c r="D300">
        <v>28948611</v>
      </c>
    </row>
    <row r="301" spans="1:4">
      <c r="A301">
        <v>18765207</v>
      </c>
      <c r="B301">
        <v>10402167</v>
      </c>
      <c r="C301">
        <v>1</v>
      </c>
      <c r="D301">
        <v>10402167</v>
      </c>
    </row>
    <row r="302" spans="1:4">
      <c r="A302">
        <v>19098688</v>
      </c>
      <c r="B302">
        <v>16916300</v>
      </c>
      <c r="C302">
        <v>1</v>
      </c>
      <c r="D302">
        <v>16916300</v>
      </c>
    </row>
    <row r="303" spans="1:4">
      <c r="A303">
        <v>19388882</v>
      </c>
      <c r="B303">
        <v>60873423</v>
      </c>
      <c r="C303">
        <v>0</v>
      </c>
      <c r="D303">
        <v>0</v>
      </c>
    </row>
    <row r="304" spans="1:4">
      <c r="A304">
        <v>19436733</v>
      </c>
      <c r="B304">
        <v>34183419</v>
      </c>
      <c r="C304">
        <v>1</v>
      </c>
      <c r="D304">
        <v>34183419</v>
      </c>
    </row>
    <row r="305" spans="1:4">
      <c r="A305">
        <v>19596124</v>
      </c>
      <c r="B305">
        <v>26438948</v>
      </c>
      <c r="C305">
        <v>0</v>
      </c>
      <c r="D305">
        <v>0</v>
      </c>
    </row>
    <row r="306" spans="1:4">
      <c r="A306">
        <v>19729056</v>
      </c>
      <c r="B306">
        <v>22414440</v>
      </c>
      <c r="C306">
        <v>0</v>
      </c>
      <c r="D306">
        <v>0</v>
      </c>
    </row>
    <row r="307" spans="1:4">
      <c r="A307">
        <v>19748472</v>
      </c>
      <c r="B307">
        <v>1193033</v>
      </c>
      <c r="C307">
        <v>1</v>
      </c>
      <c r="D307">
        <v>1193033</v>
      </c>
    </row>
    <row r="308" spans="1:4">
      <c r="A308">
        <v>19768384</v>
      </c>
      <c r="B308">
        <v>8545855</v>
      </c>
      <c r="C308">
        <v>1</v>
      </c>
      <c r="D308">
        <v>8545855</v>
      </c>
    </row>
    <row r="309" spans="1:4">
      <c r="A309">
        <v>19926891</v>
      </c>
      <c r="B309">
        <v>6683242</v>
      </c>
      <c r="C309">
        <v>1</v>
      </c>
      <c r="D309">
        <v>6683242</v>
      </c>
    </row>
    <row r="310" spans="1:4">
      <c r="A310">
        <v>20203912</v>
      </c>
      <c r="B310">
        <v>21714632</v>
      </c>
      <c r="C310">
        <v>0</v>
      </c>
      <c r="D310">
        <v>0</v>
      </c>
    </row>
    <row r="311" spans="1:4">
      <c r="A311">
        <v>20247613</v>
      </c>
      <c r="B311">
        <v>7512676</v>
      </c>
      <c r="C311">
        <v>1</v>
      </c>
      <c r="D311">
        <v>7512676</v>
      </c>
    </row>
    <row r="312" spans="1:4">
      <c r="A312">
        <v>20457336</v>
      </c>
      <c r="B312">
        <v>20890435</v>
      </c>
      <c r="C312">
        <v>1</v>
      </c>
      <c r="D312">
        <v>20890435</v>
      </c>
    </row>
    <row r="313" spans="1:4">
      <c r="A313">
        <v>20469628</v>
      </c>
      <c r="B313">
        <v>22003306</v>
      </c>
      <c r="C313">
        <v>1</v>
      </c>
      <c r="D313">
        <v>22003306</v>
      </c>
    </row>
    <row r="314" spans="1:4">
      <c r="A314">
        <v>20472719</v>
      </c>
      <c r="B314">
        <v>16285974</v>
      </c>
      <c r="C314">
        <v>1</v>
      </c>
      <c r="D314">
        <v>16285974</v>
      </c>
    </row>
    <row r="315" spans="1:4">
      <c r="A315">
        <v>20760850</v>
      </c>
      <c r="B315">
        <v>21714632</v>
      </c>
      <c r="C315">
        <v>0</v>
      </c>
      <c r="D315">
        <v>0</v>
      </c>
    </row>
    <row r="316" spans="1:4">
      <c r="A316">
        <v>20769827</v>
      </c>
      <c r="B316">
        <v>2500982</v>
      </c>
      <c r="C316">
        <v>0</v>
      </c>
      <c r="D316">
        <v>0</v>
      </c>
    </row>
    <row r="317" spans="1:4">
      <c r="A317">
        <v>20878869</v>
      </c>
      <c r="B317">
        <v>7557962</v>
      </c>
      <c r="C317">
        <v>0</v>
      </c>
      <c r="D317">
        <v>0</v>
      </c>
    </row>
    <row r="318" spans="1:4">
      <c r="A318">
        <v>21266653</v>
      </c>
      <c r="B318">
        <v>40452872</v>
      </c>
      <c r="C318">
        <v>1</v>
      </c>
      <c r="D318">
        <v>40452872</v>
      </c>
    </row>
    <row r="319" spans="1:4">
      <c r="A319">
        <v>21274227</v>
      </c>
      <c r="B319">
        <v>32379480</v>
      </c>
      <c r="C319">
        <v>1</v>
      </c>
      <c r="D319">
        <v>32379480</v>
      </c>
    </row>
    <row r="320" spans="1:4">
      <c r="A320">
        <v>21373265</v>
      </c>
      <c r="B320">
        <v>19543169</v>
      </c>
      <c r="C320">
        <v>0</v>
      </c>
      <c r="D320">
        <v>0</v>
      </c>
    </row>
    <row r="321" spans="1:4">
      <c r="A321">
        <v>21388640</v>
      </c>
      <c r="B321">
        <v>1826349</v>
      </c>
      <c r="C321">
        <v>0</v>
      </c>
      <c r="D321">
        <v>0</v>
      </c>
    </row>
    <row r="322" spans="1:4">
      <c r="A322">
        <v>21497131</v>
      </c>
      <c r="B322">
        <v>32475836</v>
      </c>
      <c r="C322">
        <v>1</v>
      </c>
      <c r="D322">
        <v>32475836</v>
      </c>
    </row>
    <row r="323" spans="1:4">
      <c r="A323">
        <v>21541344</v>
      </c>
      <c r="B323">
        <v>7256191</v>
      </c>
      <c r="C323">
        <v>1</v>
      </c>
      <c r="D323">
        <v>7256191</v>
      </c>
    </row>
    <row r="324" spans="1:4">
      <c r="A324">
        <v>21543741</v>
      </c>
      <c r="B324">
        <v>4494174</v>
      </c>
      <c r="C324">
        <v>0</v>
      </c>
      <c r="D324">
        <v>0</v>
      </c>
    </row>
    <row r="325" spans="1:4">
      <c r="A325">
        <v>21702440</v>
      </c>
      <c r="B325">
        <v>27056408</v>
      </c>
      <c r="C325">
        <v>1</v>
      </c>
      <c r="D325">
        <v>27056408</v>
      </c>
    </row>
    <row r="326" spans="1:4">
      <c r="A326">
        <v>21765791</v>
      </c>
      <c r="B326">
        <v>1731240</v>
      </c>
      <c r="C326">
        <v>0</v>
      </c>
      <c r="D326">
        <v>0</v>
      </c>
    </row>
    <row r="327" spans="1:4">
      <c r="A327">
        <v>21831701</v>
      </c>
      <c r="B327">
        <v>10361434</v>
      </c>
      <c r="C327">
        <v>1</v>
      </c>
      <c r="D327">
        <v>10361434</v>
      </c>
    </row>
    <row r="328" spans="1:4">
      <c r="A328">
        <v>21845695</v>
      </c>
      <c r="B328">
        <v>9066255</v>
      </c>
      <c r="C328">
        <v>1</v>
      </c>
      <c r="D328">
        <v>9066255</v>
      </c>
    </row>
    <row r="329" spans="1:4">
      <c r="A329">
        <v>21913233</v>
      </c>
      <c r="B329">
        <v>9246371</v>
      </c>
      <c r="C329">
        <v>1</v>
      </c>
      <c r="D329">
        <v>9246371</v>
      </c>
    </row>
    <row r="330" spans="1:4">
      <c r="A330">
        <v>21953741</v>
      </c>
      <c r="B330">
        <v>16023478</v>
      </c>
      <c r="C330">
        <v>1</v>
      </c>
      <c r="D330">
        <v>16023478</v>
      </c>
    </row>
    <row r="331" spans="1:4">
      <c r="A331">
        <v>21956864</v>
      </c>
      <c r="B331">
        <v>173369</v>
      </c>
      <c r="C331">
        <v>0</v>
      </c>
      <c r="D331">
        <v>0</v>
      </c>
    </row>
    <row r="332" spans="1:4">
      <c r="A332">
        <v>21993652</v>
      </c>
      <c r="B332">
        <v>362810</v>
      </c>
      <c r="C332">
        <v>1</v>
      </c>
      <c r="D332">
        <v>362810</v>
      </c>
    </row>
    <row r="333" spans="1:4">
      <c r="A333">
        <v>22277835</v>
      </c>
      <c r="B333">
        <v>1342162</v>
      </c>
      <c r="C333">
        <v>1</v>
      </c>
      <c r="D333">
        <v>1342162</v>
      </c>
    </row>
    <row r="334" spans="1:4">
      <c r="A334">
        <v>22305955</v>
      </c>
      <c r="B334">
        <v>18421843</v>
      </c>
      <c r="C334">
        <v>1</v>
      </c>
      <c r="D334">
        <v>18421843</v>
      </c>
    </row>
    <row r="335" spans="1:4">
      <c r="A335">
        <v>22306925</v>
      </c>
      <c r="B335">
        <v>15219578</v>
      </c>
      <c r="C335">
        <v>0</v>
      </c>
      <c r="D335">
        <v>0</v>
      </c>
    </row>
    <row r="336" spans="1:4">
      <c r="A336">
        <v>22475144</v>
      </c>
      <c r="B336">
        <v>11098736</v>
      </c>
      <c r="C336">
        <v>1</v>
      </c>
      <c r="D336">
        <v>11098736</v>
      </c>
    </row>
    <row r="337" spans="1:4">
      <c r="A337">
        <v>22594052</v>
      </c>
      <c r="B337">
        <v>16000000</v>
      </c>
      <c r="C337">
        <v>0</v>
      </c>
      <c r="D337">
        <v>0</v>
      </c>
    </row>
    <row r="338" spans="1:4">
      <c r="A338">
        <v>22801624</v>
      </c>
      <c r="B338">
        <v>33563089</v>
      </c>
      <c r="C338">
        <v>1</v>
      </c>
      <c r="D338">
        <v>33563089</v>
      </c>
    </row>
    <row r="339" spans="1:4">
      <c r="A339">
        <v>22879428</v>
      </c>
      <c r="B339">
        <v>8117109</v>
      </c>
      <c r="C339">
        <v>0</v>
      </c>
      <c r="D339">
        <v>0</v>
      </c>
    </row>
    <row r="340" spans="1:4">
      <c r="A340">
        <v>22967676</v>
      </c>
      <c r="B340">
        <v>23820888</v>
      </c>
      <c r="C340">
        <v>0</v>
      </c>
      <c r="D340">
        <v>0</v>
      </c>
    </row>
    <row r="341" spans="1:4">
      <c r="A341">
        <v>22990322</v>
      </c>
      <c r="B341">
        <v>58456506</v>
      </c>
      <c r="C341">
        <v>1</v>
      </c>
      <c r="D341">
        <v>58456506</v>
      </c>
    </row>
    <row r="342" spans="1:4">
      <c r="A342">
        <v>23018057</v>
      </c>
      <c r="B342">
        <v>17263543</v>
      </c>
      <c r="C342">
        <v>0</v>
      </c>
      <c r="D342">
        <v>0</v>
      </c>
    </row>
    <row r="343" spans="1:4">
      <c r="A343">
        <v>23021501</v>
      </c>
      <c r="B343">
        <v>34856756</v>
      </c>
      <c r="C343">
        <v>1</v>
      </c>
      <c r="D343">
        <v>34856756</v>
      </c>
    </row>
    <row r="344" spans="1:4">
      <c r="A344">
        <v>23253887</v>
      </c>
      <c r="B344">
        <v>2954471</v>
      </c>
      <c r="C344">
        <v>0</v>
      </c>
      <c r="D344">
        <v>0</v>
      </c>
    </row>
    <row r="345" spans="1:4">
      <c r="A345">
        <v>23271276</v>
      </c>
      <c r="B345">
        <v>24352351</v>
      </c>
      <c r="C345">
        <v>1</v>
      </c>
      <c r="D345">
        <v>24352351</v>
      </c>
    </row>
    <row r="346" spans="1:4">
      <c r="A346">
        <v>23399667</v>
      </c>
      <c r="B346">
        <v>35714458</v>
      </c>
      <c r="C346">
        <v>1</v>
      </c>
      <c r="D346">
        <v>35714458</v>
      </c>
    </row>
    <row r="347" spans="1:4">
      <c r="A347">
        <v>23477761</v>
      </c>
      <c r="B347">
        <v>62866588</v>
      </c>
      <c r="C347">
        <v>0</v>
      </c>
      <c r="D347">
        <v>0</v>
      </c>
    </row>
    <row r="348" spans="1:4">
      <c r="A348">
        <v>23507863</v>
      </c>
      <c r="B348">
        <v>39475379</v>
      </c>
      <c r="C348">
        <v>0</v>
      </c>
      <c r="D348">
        <v>0</v>
      </c>
    </row>
    <row r="349" spans="1:4">
      <c r="A349">
        <v>23562334</v>
      </c>
      <c r="B349">
        <v>12428289</v>
      </c>
      <c r="C349">
        <v>1</v>
      </c>
      <c r="D349">
        <v>12428289</v>
      </c>
    </row>
    <row r="350" spans="1:4">
      <c r="A350">
        <v>23629512</v>
      </c>
      <c r="B350">
        <v>11622431</v>
      </c>
      <c r="C350">
        <v>1</v>
      </c>
      <c r="D350">
        <v>11622431</v>
      </c>
    </row>
    <row r="351" spans="1:4">
      <c r="A351">
        <v>23680825</v>
      </c>
      <c r="B351">
        <v>14798315</v>
      </c>
      <c r="C351">
        <v>1</v>
      </c>
      <c r="D351">
        <v>14798315</v>
      </c>
    </row>
    <row r="352" spans="1:4">
      <c r="A352">
        <v>23836212</v>
      </c>
      <c r="B352">
        <v>13697621</v>
      </c>
      <c r="C352">
        <v>0</v>
      </c>
      <c r="D352">
        <v>0</v>
      </c>
    </row>
    <row r="353" spans="1:4">
      <c r="A353">
        <v>23948203</v>
      </c>
      <c r="B353">
        <v>18578720</v>
      </c>
      <c r="C353">
        <v>0</v>
      </c>
      <c r="D353">
        <v>0</v>
      </c>
    </row>
    <row r="354" spans="1:4">
      <c r="A354">
        <v>23950486</v>
      </c>
      <c r="B354">
        <v>34673890</v>
      </c>
      <c r="C354">
        <v>0</v>
      </c>
      <c r="D354">
        <v>0</v>
      </c>
    </row>
    <row r="355" spans="1:4">
      <c r="A355">
        <v>23960711</v>
      </c>
      <c r="B355">
        <v>21645126</v>
      </c>
      <c r="C355">
        <v>0</v>
      </c>
      <c r="D355">
        <v>0</v>
      </c>
    </row>
    <row r="356" spans="1:4">
      <c r="A356">
        <v>24057538</v>
      </c>
      <c r="B356">
        <v>11886927</v>
      </c>
      <c r="C356">
        <v>1</v>
      </c>
      <c r="D356">
        <v>11886927</v>
      </c>
    </row>
    <row r="357" spans="1:4">
      <c r="A357">
        <v>24255957</v>
      </c>
      <c r="B357">
        <v>32000000</v>
      </c>
      <c r="C357">
        <v>0</v>
      </c>
      <c r="D357">
        <v>0</v>
      </c>
    </row>
    <row r="358" spans="1:4">
      <c r="A358">
        <v>24386618</v>
      </c>
      <c r="B358">
        <v>32571948</v>
      </c>
      <c r="C358">
        <v>1</v>
      </c>
      <c r="D358">
        <v>32571948</v>
      </c>
    </row>
    <row r="359" spans="1:4">
      <c r="A359">
        <v>24513601</v>
      </c>
      <c r="B359">
        <v>32975753</v>
      </c>
      <c r="C359">
        <v>1</v>
      </c>
      <c r="D359">
        <v>32975753</v>
      </c>
    </row>
    <row r="360" spans="1:4">
      <c r="A360">
        <v>24706665</v>
      </c>
      <c r="B360">
        <v>27130243</v>
      </c>
      <c r="C360">
        <v>1</v>
      </c>
      <c r="D360">
        <v>27130243</v>
      </c>
    </row>
    <row r="361" spans="1:4">
      <c r="A361">
        <v>24771466</v>
      </c>
      <c r="B361">
        <v>15200242</v>
      </c>
      <c r="C361">
        <v>0</v>
      </c>
      <c r="D361">
        <v>0</v>
      </c>
    </row>
    <row r="362" spans="1:4">
      <c r="A362">
        <v>24837027</v>
      </c>
      <c r="B362">
        <v>29367703</v>
      </c>
      <c r="C362">
        <v>1</v>
      </c>
      <c r="D362">
        <v>29367703</v>
      </c>
    </row>
    <row r="363" spans="1:4">
      <c r="A363">
        <v>24961971</v>
      </c>
      <c r="B363">
        <v>1685315</v>
      </c>
      <c r="C363">
        <v>1</v>
      </c>
      <c r="D363">
        <v>1685315</v>
      </c>
    </row>
    <row r="364" spans="1:4">
      <c r="A364">
        <v>24982624</v>
      </c>
      <c r="B364">
        <v>8351232</v>
      </c>
      <c r="C364">
        <v>1</v>
      </c>
      <c r="D364">
        <v>8351232</v>
      </c>
    </row>
    <row r="365" spans="1:4">
      <c r="A365">
        <v>25020345</v>
      </c>
      <c r="B365">
        <v>21436985</v>
      </c>
      <c r="C365">
        <v>0</v>
      </c>
      <c r="D365">
        <v>0</v>
      </c>
    </row>
    <row r="366" spans="1:4">
      <c r="A366">
        <v>25021315</v>
      </c>
      <c r="B366">
        <v>10146386</v>
      </c>
      <c r="C366">
        <v>1</v>
      </c>
      <c r="D366">
        <v>10146386</v>
      </c>
    </row>
    <row r="367" spans="1:4">
      <c r="A367">
        <v>25054743</v>
      </c>
      <c r="B367">
        <v>19427688</v>
      </c>
      <c r="C367">
        <v>1</v>
      </c>
      <c r="D367">
        <v>19427688</v>
      </c>
    </row>
    <row r="368" spans="1:4">
      <c r="A368">
        <v>25079651</v>
      </c>
      <c r="B368">
        <v>25892270</v>
      </c>
      <c r="C368">
        <v>0</v>
      </c>
      <c r="D368">
        <v>0</v>
      </c>
    </row>
    <row r="369" spans="1:4">
      <c r="A369">
        <v>25198114</v>
      </c>
      <c r="B369">
        <v>11817882</v>
      </c>
      <c r="C369">
        <v>1</v>
      </c>
      <c r="D369">
        <v>11817882</v>
      </c>
    </row>
    <row r="370" spans="1:4">
      <c r="A370">
        <v>25219695</v>
      </c>
      <c r="B370">
        <v>12808396</v>
      </c>
      <c r="C370">
        <v>1</v>
      </c>
      <c r="D370">
        <v>12808396</v>
      </c>
    </row>
    <row r="371" spans="1:4">
      <c r="A371">
        <v>25484413</v>
      </c>
      <c r="B371">
        <v>38048946</v>
      </c>
      <c r="C371">
        <v>0</v>
      </c>
      <c r="D371">
        <v>0</v>
      </c>
    </row>
    <row r="372" spans="1:4">
      <c r="A372">
        <v>25552185</v>
      </c>
      <c r="B372">
        <v>8201867</v>
      </c>
      <c r="C372">
        <v>1</v>
      </c>
      <c r="D372">
        <v>8201867</v>
      </c>
    </row>
    <row r="373" spans="1:4">
      <c r="A373">
        <v>25605411</v>
      </c>
      <c r="B373">
        <v>7878588</v>
      </c>
      <c r="C373">
        <v>0</v>
      </c>
      <c r="D373">
        <v>0</v>
      </c>
    </row>
    <row r="374" spans="1:4">
      <c r="A374">
        <v>25615375</v>
      </c>
      <c r="B374">
        <v>116099050</v>
      </c>
      <c r="C374">
        <v>0</v>
      </c>
      <c r="D374">
        <v>0</v>
      </c>
    </row>
    <row r="375" spans="1:4">
      <c r="A375">
        <v>25689537</v>
      </c>
      <c r="B375">
        <v>21714632</v>
      </c>
      <c r="C375">
        <v>0</v>
      </c>
      <c r="D375">
        <v>0</v>
      </c>
    </row>
    <row r="376" spans="1:4">
      <c r="A376">
        <v>26086372</v>
      </c>
      <c r="B376">
        <v>32164627</v>
      </c>
      <c r="C376">
        <v>0</v>
      </c>
      <c r="D376">
        <v>0</v>
      </c>
    </row>
    <row r="377" spans="1:4">
      <c r="A377">
        <v>26161443</v>
      </c>
      <c r="B377">
        <v>5000000</v>
      </c>
      <c r="C377">
        <v>1</v>
      </c>
      <c r="D377">
        <v>5000000</v>
      </c>
    </row>
    <row r="378" spans="1:4">
      <c r="A378">
        <v>26163275</v>
      </c>
      <c r="B378">
        <v>49327715</v>
      </c>
      <c r="C378">
        <v>0</v>
      </c>
      <c r="D378">
        <v>0</v>
      </c>
    </row>
    <row r="379" spans="1:4">
      <c r="A379">
        <v>26295088</v>
      </c>
      <c r="B379">
        <v>9841994</v>
      </c>
      <c r="C379">
        <v>0</v>
      </c>
      <c r="D379">
        <v>0</v>
      </c>
    </row>
    <row r="380" spans="1:4">
      <c r="A380">
        <v>26365681</v>
      </c>
      <c r="B380">
        <v>59651656</v>
      </c>
      <c r="C380">
        <v>1</v>
      </c>
      <c r="D380">
        <v>59651656</v>
      </c>
    </row>
    <row r="381" spans="1:4">
      <c r="A381">
        <v>26377704</v>
      </c>
      <c r="B381">
        <v>5500000</v>
      </c>
      <c r="C381">
        <v>0</v>
      </c>
      <c r="D381">
        <v>0</v>
      </c>
    </row>
    <row r="382" spans="1:4">
      <c r="A382">
        <v>26558990</v>
      </c>
      <c r="B382">
        <v>13869556</v>
      </c>
      <c r="C382">
        <v>1</v>
      </c>
      <c r="D382">
        <v>13869556</v>
      </c>
    </row>
    <row r="383" spans="1:4">
      <c r="A383">
        <v>26784257</v>
      </c>
      <c r="B383">
        <v>5178454</v>
      </c>
      <c r="C383">
        <v>1</v>
      </c>
      <c r="D383">
        <v>5178454</v>
      </c>
    </row>
    <row r="384" spans="1:4">
      <c r="A384">
        <v>26813941</v>
      </c>
      <c r="B384">
        <v>37388114</v>
      </c>
      <c r="C384">
        <v>0</v>
      </c>
      <c r="D384">
        <v>0</v>
      </c>
    </row>
    <row r="385" spans="1:4">
      <c r="A385">
        <v>26822383</v>
      </c>
      <c r="B385">
        <v>13158460</v>
      </c>
      <c r="C385">
        <v>0</v>
      </c>
      <c r="D385">
        <v>0</v>
      </c>
    </row>
    <row r="386" spans="1:4">
      <c r="A386">
        <v>26902024</v>
      </c>
      <c r="B386">
        <v>384315</v>
      </c>
      <c r="C386">
        <v>0</v>
      </c>
      <c r="D386">
        <v>0</v>
      </c>
    </row>
    <row r="387" spans="1:4">
      <c r="A387">
        <v>27268466</v>
      </c>
      <c r="B387">
        <v>14291323</v>
      </c>
      <c r="C387">
        <v>0</v>
      </c>
      <c r="D387">
        <v>0</v>
      </c>
    </row>
    <row r="388" spans="1:4">
      <c r="A388">
        <v>27287490</v>
      </c>
      <c r="B388">
        <v>31514352</v>
      </c>
      <c r="C388">
        <v>1</v>
      </c>
      <c r="D388">
        <v>31514352</v>
      </c>
    </row>
    <row r="389" spans="1:4">
      <c r="A389">
        <v>27396565</v>
      </c>
      <c r="B389">
        <v>33980236</v>
      </c>
      <c r="C389">
        <v>1</v>
      </c>
      <c r="D389">
        <v>33980236</v>
      </c>
    </row>
    <row r="390" spans="1:4">
      <c r="A390">
        <v>27403019</v>
      </c>
      <c r="B390">
        <v>59651656</v>
      </c>
      <c r="C390">
        <v>1</v>
      </c>
      <c r="D390">
        <v>59651656</v>
      </c>
    </row>
    <row r="391" spans="1:4">
      <c r="A391">
        <v>27456486</v>
      </c>
      <c r="B391">
        <v>14421616</v>
      </c>
      <c r="C391">
        <v>0</v>
      </c>
      <c r="D391">
        <v>0</v>
      </c>
    </row>
    <row r="392" spans="1:4">
      <c r="A392">
        <v>27464261</v>
      </c>
      <c r="B392">
        <v>5178454</v>
      </c>
      <c r="C392">
        <v>0</v>
      </c>
      <c r="D392">
        <v>0</v>
      </c>
    </row>
    <row r="393" spans="1:4">
      <c r="A393">
        <v>27598768</v>
      </c>
      <c r="B393">
        <v>81684071</v>
      </c>
      <c r="C393">
        <v>0</v>
      </c>
      <c r="D393">
        <v>0</v>
      </c>
    </row>
    <row r="394" spans="1:4">
      <c r="A394">
        <v>27799598</v>
      </c>
      <c r="B394">
        <v>18711647</v>
      </c>
      <c r="C394">
        <v>1</v>
      </c>
      <c r="D394">
        <v>18711647</v>
      </c>
    </row>
    <row r="395" spans="1:4">
      <c r="A395">
        <v>27878177</v>
      </c>
      <c r="B395">
        <v>53411592</v>
      </c>
      <c r="C395">
        <v>1</v>
      </c>
      <c r="D395">
        <v>53411592</v>
      </c>
    </row>
    <row r="396" spans="1:4">
      <c r="A396">
        <v>27998998</v>
      </c>
      <c r="B396">
        <v>8117450</v>
      </c>
      <c r="C396">
        <v>1</v>
      </c>
      <c r="D396">
        <v>8117450</v>
      </c>
    </row>
    <row r="397" spans="1:4">
      <c r="A397">
        <v>28002720</v>
      </c>
      <c r="B397">
        <v>5368649</v>
      </c>
      <c r="C397">
        <v>1</v>
      </c>
      <c r="D397">
        <v>5368649</v>
      </c>
    </row>
    <row r="398" spans="1:4">
      <c r="A398">
        <v>28050694</v>
      </c>
      <c r="B398">
        <v>20722867</v>
      </c>
      <c r="C398">
        <v>1</v>
      </c>
      <c r="D398">
        <v>20722867</v>
      </c>
    </row>
    <row r="399" spans="1:4">
      <c r="A399">
        <v>28112307</v>
      </c>
      <c r="B399">
        <v>3340493</v>
      </c>
      <c r="C399">
        <v>0</v>
      </c>
      <c r="D399">
        <v>0</v>
      </c>
    </row>
    <row r="400" spans="1:4">
      <c r="A400">
        <v>28256983</v>
      </c>
      <c r="B400">
        <v>43161751</v>
      </c>
      <c r="C400">
        <v>1</v>
      </c>
      <c r="D400">
        <v>43161751</v>
      </c>
    </row>
    <row r="401" spans="1:4">
      <c r="A401">
        <v>28362620</v>
      </c>
      <c r="B401">
        <v>48920943</v>
      </c>
      <c r="C401">
        <v>0</v>
      </c>
      <c r="D401">
        <v>0</v>
      </c>
    </row>
    <row r="402" spans="1:4">
      <c r="A402">
        <v>28412666</v>
      </c>
      <c r="B402">
        <v>9875478</v>
      </c>
      <c r="C402">
        <v>1</v>
      </c>
      <c r="D402">
        <v>9875478</v>
      </c>
    </row>
    <row r="403" spans="1:4">
      <c r="A403">
        <v>28536765</v>
      </c>
      <c r="B403">
        <v>26705796</v>
      </c>
      <c r="C403">
        <v>0</v>
      </c>
      <c r="D403">
        <v>0</v>
      </c>
    </row>
    <row r="404" spans="1:4">
      <c r="A404">
        <v>28600229</v>
      </c>
      <c r="B404">
        <v>27143290</v>
      </c>
      <c r="C404">
        <v>1</v>
      </c>
      <c r="D404">
        <v>27143290</v>
      </c>
    </row>
    <row r="405" spans="1:4">
      <c r="A405">
        <v>28801384</v>
      </c>
      <c r="B405">
        <v>21645126</v>
      </c>
      <c r="C405">
        <v>0</v>
      </c>
      <c r="D405">
        <v>0</v>
      </c>
    </row>
    <row r="406" spans="1:4">
      <c r="A406">
        <v>28966833</v>
      </c>
      <c r="B406">
        <v>28582646</v>
      </c>
      <c r="C406">
        <v>0</v>
      </c>
      <c r="D406">
        <v>0</v>
      </c>
    </row>
    <row r="407" spans="1:4">
      <c r="A407">
        <v>29005501</v>
      </c>
      <c r="B407">
        <v>2796924</v>
      </c>
      <c r="C407">
        <v>1</v>
      </c>
      <c r="D407">
        <v>2796924</v>
      </c>
    </row>
    <row r="408" spans="1:4">
      <c r="A408">
        <v>29139615</v>
      </c>
      <c r="B408">
        <v>23960815</v>
      </c>
      <c r="C408">
        <v>0</v>
      </c>
      <c r="D408">
        <v>0</v>
      </c>
    </row>
    <row r="409" spans="1:4">
      <c r="A409">
        <v>29343924</v>
      </c>
      <c r="B409">
        <v>16023478</v>
      </c>
      <c r="C409">
        <v>1</v>
      </c>
      <c r="D409">
        <v>16023478</v>
      </c>
    </row>
    <row r="410" spans="1:4">
      <c r="A410">
        <v>29458817</v>
      </c>
      <c r="B410">
        <v>111204624</v>
      </c>
      <c r="C410">
        <v>1</v>
      </c>
      <c r="D410">
        <v>111204624</v>
      </c>
    </row>
    <row r="411" spans="1:4">
      <c r="A411">
        <v>29669493</v>
      </c>
      <c r="B411">
        <v>9593110</v>
      </c>
      <c r="C411">
        <v>0</v>
      </c>
      <c r="D411">
        <v>0</v>
      </c>
    </row>
    <row r="412" spans="1:4">
      <c r="A412">
        <v>29717001</v>
      </c>
      <c r="B412">
        <v>17829754</v>
      </c>
      <c r="C412">
        <v>1</v>
      </c>
      <c r="D412">
        <v>17829754</v>
      </c>
    </row>
    <row r="413" spans="1:4">
      <c r="A413">
        <v>29861988</v>
      </c>
      <c r="B413">
        <v>2050397</v>
      </c>
      <c r="C413">
        <v>1</v>
      </c>
      <c r="D413">
        <v>2050397</v>
      </c>
    </row>
    <row r="414" spans="1:4">
      <c r="A414">
        <v>29928737</v>
      </c>
      <c r="B414">
        <v>5778982</v>
      </c>
      <c r="C414">
        <v>0</v>
      </c>
      <c r="D414">
        <v>0</v>
      </c>
    </row>
    <row r="415" spans="1:4">
      <c r="A415">
        <v>29962909</v>
      </c>
      <c r="B415">
        <v>41756160</v>
      </c>
      <c r="C415">
        <v>1</v>
      </c>
      <c r="D415">
        <v>41756160</v>
      </c>
    </row>
    <row r="416" spans="1:4">
      <c r="A416">
        <v>29981685</v>
      </c>
      <c r="B416">
        <v>27143290</v>
      </c>
      <c r="C416">
        <v>0</v>
      </c>
      <c r="D416">
        <v>0</v>
      </c>
    </row>
    <row r="417" spans="1:4">
      <c r="A417">
        <v>29998216</v>
      </c>
      <c r="B417">
        <v>15193043</v>
      </c>
      <c r="C417">
        <v>1</v>
      </c>
      <c r="D417">
        <v>15193043</v>
      </c>
    </row>
    <row r="418" spans="1:4">
      <c r="A418">
        <v>30016892</v>
      </c>
      <c r="B418">
        <v>21645126</v>
      </c>
      <c r="C418">
        <v>0</v>
      </c>
      <c r="D418">
        <v>0</v>
      </c>
    </row>
    <row r="419" spans="1:4">
      <c r="A419">
        <v>30080599</v>
      </c>
      <c r="B419">
        <v>19480614</v>
      </c>
      <c r="C419">
        <v>0</v>
      </c>
      <c r="D419">
        <v>0</v>
      </c>
    </row>
    <row r="420" spans="1:4">
      <c r="A420">
        <v>30082587</v>
      </c>
      <c r="B420">
        <v>28948611</v>
      </c>
      <c r="C420">
        <v>1</v>
      </c>
      <c r="D420">
        <v>28948611</v>
      </c>
    </row>
    <row r="421" spans="1:4">
      <c r="A421">
        <v>30093356</v>
      </c>
      <c r="B421">
        <v>35790994</v>
      </c>
      <c r="C421">
        <v>1</v>
      </c>
      <c r="D421">
        <v>35790994</v>
      </c>
    </row>
    <row r="422" spans="1:4">
      <c r="A422">
        <v>30199340</v>
      </c>
      <c r="B422">
        <v>21364637</v>
      </c>
      <c r="C422">
        <v>0</v>
      </c>
      <c r="D422">
        <v>0</v>
      </c>
    </row>
    <row r="423" spans="1:4">
      <c r="A423">
        <v>30265212</v>
      </c>
      <c r="B423">
        <v>16189740</v>
      </c>
      <c r="C423">
        <v>0</v>
      </c>
      <c r="D423">
        <v>0</v>
      </c>
    </row>
    <row r="424" spans="1:4">
      <c r="A424">
        <v>30325173</v>
      </c>
      <c r="B424">
        <v>3947538</v>
      </c>
      <c r="C424">
        <v>0</v>
      </c>
      <c r="D424">
        <v>0</v>
      </c>
    </row>
    <row r="425" spans="1:4">
      <c r="A425">
        <v>30331075</v>
      </c>
      <c r="B425">
        <v>32806358</v>
      </c>
      <c r="C425">
        <v>0</v>
      </c>
      <c r="D425">
        <v>0</v>
      </c>
    </row>
    <row r="426" spans="1:4">
      <c r="A426">
        <v>30390060</v>
      </c>
      <c r="B426">
        <v>12066340</v>
      </c>
      <c r="C426">
        <v>0</v>
      </c>
      <c r="D426">
        <v>0</v>
      </c>
    </row>
    <row r="427" spans="1:4">
      <c r="A427">
        <v>30459656</v>
      </c>
      <c r="B427">
        <v>31385433</v>
      </c>
      <c r="C427">
        <v>0</v>
      </c>
      <c r="D427">
        <v>0</v>
      </c>
    </row>
    <row r="428" spans="1:4">
      <c r="A428">
        <v>30468201</v>
      </c>
      <c r="B428">
        <v>2359441</v>
      </c>
      <c r="C428">
        <v>1</v>
      </c>
      <c r="D428">
        <v>2359441</v>
      </c>
    </row>
    <row r="429" spans="1:4">
      <c r="A429">
        <v>30555070</v>
      </c>
      <c r="B429">
        <v>7600121</v>
      </c>
      <c r="C429">
        <v>0</v>
      </c>
      <c r="D429">
        <v>0</v>
      </c>
    </row>
    <row r="430" spans="1:4">
      <c r="A430">
        <v>30699527</v>
      </c>
      <c r="B430">
        <v>29825828</v>
      </c>
      <c r="C430">
        <v>1</v>
      </c>
      <c r="D430">
        <v>29825828</v>
      </c>
    </row>
    <row r="431" spans="1:4">
      <c r="A431">
        <v>31118489</v>
      </c>
      <c r="B431">
        <v>5073193</v>
      </c>
      <c r="C431">
        <v>1</v>
      </c>
      <c r="D431">
        <v>5073193</v>
      </c>
    </row>
    <row r="432" spans="1:4">
      <c r="A432">
        <v>31136839</v>
      </c>
      <c r="B432">
        <v>8574794</v>
      </c>
      <c r="C432">
        <v>1</v>
      </c>
      <c r="D432">
        <v>8574794</v>
      </c>
    </row>
    <row r="433" spans="1:4">
      <c r="A433">
        <v>31238857</v>
      </c>
      <c r="B433">
        <v>35790994</v>
      </c>
      <c r="C433">
        <v>0</v>
      </c>
      <c r="D433">
        <v>0</v>
      </c>
    </row>
    <row r="434" spans="1:4">
      <c r="A434">
        <v>31481990</v>
      </c>
      <c r="B434">
        <v>25427520</v>
      </c>
      <c r="C434">
        <v>1</v>
      </c>
      <c r="D434">
        <v>25427520</v>
      </c>
    </row>
    <row r="435" spans="1:4">
      <c r="A435">
        <v>31807187</v>
      </c>
      <c r="B435">
        <v>20713816</v>
      </c>
      <c r="C435">
        <v>1</v>
      </c>
      <c r="D435">
        <v>20713816</v>
      </c>
    </row>
    <row r="436" spans="1:4">
      <c r="A436">
        <v>31814980</v>
      </c>
      <c r="B436">
        <v>29314753</v>
      </c>
      <c r="C436">
        <v>1</v>
      </c>
      <c r="D436">
        <v>29314753</v>
      </c>
    </row>
    <row r="437" spans="1:4">
      <c r="A437">
        <v>31819291</v>
      </c>
      <c r="B437">
        <v>77547153</v>
      </c>
      <c r="C437">
        <v>0</v>
      </c>
      <c r="D437">
        <v>0</v>
      </c>
    </row>
    <row r="438" spans="1:4">
      <c r="A438">
        <v>31852752</v>
      </c>
      <c r="B438">
        <v>35512350</v>
      </c>
      <c r="C438">
        <v>1</v>
      </c>
      <c r="D438">
        <v>35512350</v>
      </c>
    </row>
    <row r="439" spans="1:4">
      <c r="A439">
        <v>32194912</v>
      </c>
      <c r="B439">
        <v>8142987</v>
      </c>
      <c r="C439">
        <v>1</v>
      </c>
      <c r="D439">
        <v>8142987</v>
      </c>
    </row>
    <row r="440" spans="1:4">
      <c r="A440">
        <v>32462531</v>
      </c>
      <c r="B440">
        <v>36995786</v>
      </c>
      <c r="C440">
        <v>0</v>
      </c>
      <c r="D440">
        <v>0</v>
      </c>
    </row>
    <row r="441" spans="1:4">
      <c r="A441">
        <v>32595998</v>
      </c>
      <c r="B441">
        <v>62770866</v>
      </c>
      <c r="C441">
        <v>0</v>
      </c>
      <c r="D441">
        <v>0</v>
      </c>
    </row>
    <row r="442" spans="1:4">
      <c r="A442">
        <v>32659228</v>
      </c>
      <c r="B442">
        <v>75744013</v>
      </c>
      <c r="C442">
        <v>1</v>
      </c>
      <c r="D442">
        <v>75744013</v>
      </c>
    </row>
    <row r="443" spans="1:4">
      <c r="A443">
        <v>32758425</v>
      </c>
      <c r="B443">
        <v>17149588</v>
      </c>
      <c r="C443">
        <v>0</v>
      </c>
      <c r="D443">
        <v>0</v>
      </c>
    </row>
    <row r="444" spans="1:4">
      <c r="A444">
        <v>32825657</v>
      </c>
      <c r="B444">
        <v>5828306</v>
      </c>
      <c r="C444">
        <v>0</v>
      </c>
      <c r="D444">
        <v>0</v>
      </c>
    </row>
    <row r="445" spans="1:4">
      <c r="A445">
        <v>32963430</v>
      </c>
      <c r="B445">
        <v>7600121</v>
      </c>
      <c r="C445">
        <v>0</v>
      </c>
      <c r="D445">
        <v>0</v>
      </c>
    </row>
    <row r="446" spans="1:4">
      <c r="A446">
        <v>32995262</v>
      </c>
      <c r="B446">
        <v>50559457</v>
      </c>
      <c r="C446">
        <v>1</v>
      </c>
      <c r="D446">
        <v>50559457</v>
      </c>
    </row>
    <row r="447" spans="1:4">
      <c r="A447">
        <v>33029713</v>
      </c>
      <c r="B447">
        <v>23000000</v>
      </c>
      <c r="C447">
        <v>0</v>
      </c>
      <c r="D447">
        <v>0</v>
      </c>
    </row>
    <row r="448" spans="1:4">
      <c r="A448">
        <v>33435494</v>
      </c>
      <c r="B448">
        <v>21645126</v>
      </c>
      <c r="C448">
        <v>0</v>
      </c>
      <c r="D448">
        <v>0</v>
      </c>
    </row>
    <row r="449" spans="1:4">
      <c r="A449">
        <v>33562937</v>
      </c>
      <c r="B449">
        <v>54126394</v>
      </c>
      <c r="C449">
        <v>0</v>
      </c>
      <c r="D449">
        <v>0</v>
      </c>
    </row>
    <row r="450" spans="1:4">
      <c r="A450">
        <v>33564393</v>
      </c>
      <c r="B450">
        <v>32467689</v>
      </c>
      <c r="C450">
        <v>0</v>
      </c>
      <c r="D450">
        <v>0</v>
      </c>
    </row>
    <row r="451" spans="1:4">
      <c r="A451">
        <v>33611556</v>
      </c>
      <c r="B451">
        <v>67723274</v>
      </c>
      <c r="C451">
        <v>0</v>
      </c>
      <c r="D451">
        <v>0</v>
      </c>
    </row>
    <row r="452" spans="1:4">
      <c r="A452">
        <v>33703834</v>
      </c>
      <c r="B452">
        <v>26705796</v>
      </c>
      <c r="C452">
        <v>1</v>
      </c>
      <c r="D452">
        <v>26705796</v>
      </c>
    </row>
    <row r="453" spans="1:4">
      <c r="A453">
        <v>33746588</v>
      </c>
      <c r="B453">
        <v>6125721</v>
      </c>
      <c r="C453">
        <v>1</v>
      </c>
      <c r="D453">
        <v>6125721</v>
      </c>
    </row>
    <row r="454" spans="1:4">
      <c r="A454">
        <v>33808553</v>
      </c>
      <c r="B454">
        <v>101286957</v>
      </c>
      <c r="C454">
        <v>0</v>
      </c>
      <c r="D454">
        <v>0</v>
      </c>
    </row>
    <row r="455" spans="1:4">
      <c r="A455">
        <v>33815484</v>
      </c>
      <c r="B455">
        <v>30575589</v>
      </c>
      <c r="C455">
        <v>1</v>
      </c>
      <c r="D455">
        <v>30575589</v>
      </c>
    </row>
    <row r="456" spans="1:4">
      <c r="A456">
        <v>34125645</v>
      </c>
      <c r="B456">
        <v>25903584</v>
      </c>
      <c r="C456">
        <v>0</v>
      </c>
      <c r="D456">
        <v>0</v>
      </c>
    </row>
    <row r="457" spans="1:4">
      <c r="A457">
        <v>34608390</v>
      </c>
      <c r="B457">
        <v>63712942</v>
      </c>
      <c r="C457">
        <v>0</v>
      </c>
      <c r="D457">
        <v>0</v>
      </c>
    </row>
    <row r="458" spans="1:4">
      <c r="A458">
        <v>34611919</v>
      </c>
      <c r="B458">
        <v>38000606</v>
      </c>
      <c r="C458">
        <v>1</v>
      </c>
      <c r="D458">
        <v>38000606</v>
      </c>
    </row>
    <row r="459" spans="1:4">
      <c r="A459">
        <v>35079607</v>
      </c>
      <c r="B459">
        <v>21364637</v>
      </c>
      <c r="C459">
        <v>1</v>
      </c>
      <c r="D459">
        <v>21364637</v>
      </c>
    </row>
    <row r="460" spans="1:4">
      <c r="A460">
        <v>35135878</v>
      </c>
      <c r="B460">
        <v>23115927</v>
      </c>
      <c r="C460">
        <v>1</v>
      </c>
      <c r="D460">
        <v>23115927</v>
      </c>
    </row>
    <row r="461" spans="1:4">
      <c r="A461">
        <v>35480909</v>
      </c>
      <c r="B461">
        <v>20086035</v>
      </c>
      <c r="C461">
        <v>0</v>
      </c>
      <c r="D461">
        <v>0</v>
      </c>
    </row>
    <row r="462" spans="1:4">
      <c r="A462">
        <v>35561527</v>
      </c>
      <c r="B462">
        <v>1579015</v>
      </c>
      <c r="C462">
        <v>1</v>
      </c>
      <c r="D462">
        <v>1579015</v>
      </c>
    </row>
    <row r="463" spans="1:4">
      <c r="A463">
        <v>35645124</v>
      </c>
      <c r="B463">
        <v>4604011</v>
      </c>
      <c r="C463">
        <v>0</v>
      </c>
      <c r="D463">
        <v>0</v>
      </c>
    </row>
    <row r="464" spans="1:4">
      <c r="A464">
        <v>35646920</v>
      </c>
      <c r="B464">
        <v>17371706</v>
      </c>
      <c r="C464">
        <v>1</v>
      </c>
      <c r="D464">
        <v>17371706</v>
      </c>
    </row>
    <row r="465" spans="1:4">
      <c r="A465">
        <v>35702407</v>
      </c>
      <c r="B465">
        <v>18263820</v>
      </c>
      <c r="C465">
        <v>0</v>
      </c>
      <c r="D465">
        <v>0</v>
      </c>
    </row>
    <row r="466" spans="1:4">
      <c r="A466">
        <v>35770721</v>
      </c>
      <c r="B466">
        <v>32500000</v>
      </c>
      <c r="C466">
        <v>1</v>
      </c>
      <c r="D466">
        <v>32500000</v>
      </c>
    </row>
    <row r="467" spans="1:4">
      <c r="A467">
        <v>35987783</v>
      </c>
      <c r="B467">
        <v>44941739</v>
      </c>
      <c r="C467">
        <v>0</v>
      </c>
      <c r="D467">
        <v>0</v>
      </c>
    </row>
    <row r="468" spans="1:4">
      <c r="A468">
        <v>36226687</v>
      </c>
      <c r="B468">
        <v>541128</v>
      </c>
      <c r="C468">
        <v>0</v>
      </c>
      <c r="D468">
        <v>0</v>
      </c>
    </row>
    <row r="469" spans="1:4">
      <c r="A469">
        <v>36272829</v>
      </c>
      <c r="B469">
        <v>12660870</v>
      </c>
      <c r="C469">
        <v>1</v>
      </c>
      <c r="D469">
        <v>12660870</v>
      </c>
    </row>
    <row r="470" spans="1:4">
      <c r="A470">
        <v>36303849</v>
      </c>
      <c r="B470">
        <v>10822563</v>
      </c>
      <c r="C470">
        <v>1</v>
      </c>
      <c r="D470">
        <v>10822563</v>
      </c>
    </row>
    <row r="471" spans="1:4">
      <c r="A471">
        <v>36584608</v>
      </c>
      <c r="B471">
        <v>16023478</v>
      </c>
      <c r="C471">
        <v>1</v>
      </c>
      <c r="D471">
        <v>16023478</v>
      </c>
    </row>
    <row r="472" spans="1:4">
      <c r="A472">
        <v>36727096</v>
      </c>
      <c r="B472">
        <v>42614820</v>
      </c>
      <c r="C472">
        <v>1</v>
      </c>
      <c r="D472">
        <v>42614820</v>
      </c>
    </row>
    <row r="473" spans="1:4">
      <c r="A473">
        <v>37026824</v>
      </c>
      <c r="B473">
        <v>33706305</v>
      </c>
      <c r="C473">
        <v>0</v>
      </c>
      <c r="D473">
        <v>0</v>
      </c>
    </row>
    <row r="474" spans="1:4">
      <c r="A474">
        <v>37133914</v>
      </c>
      <c r="B474">
        <v>60880877</v>
      </c>
      <c r="C474">
        <v>1</v>
      </c>
      <c r="D474">
        <v>60880877</v>
      </c>
    </row>
    <row r="475" spans="1:4">
      <c r="A475">
        <v>37374405</v>
      </c>
      <c r="B475">
        <v>16233845</v>
      </c>
      <c r="C475">
        <v>0</v>
      </c>
      <c r="D475">
        <v>0</v>
      </c>
    </row>
    <row r="476" spans="1:4">
      <c r="A476">
        <v>37405681</v>
      </c>
      <c r="B476">
        <v>6165964</v>
      </c>
      <c r="C476">
        <v>1</v>
      </c>
      <c r="D476">
        <v>6165964</v>
      </c>
    </row>
    <row r="477" spans="1:4">
      <c r="A477">
        <v>37488584</v>
      </c>
      <c r="B477">
        <v>20293626</v>
      </c>
      <c r="C477">
        <v>1</v>
      </c>
      <c r="D477">
        <v>20293626</v>
      </c>
    </row>
    <row r="478" spans="1:4">
      <c r="A478">
        <v>37560098</v>
      </c>
      <c r="B478">
        <v>20713816</v>
      </c>
      <c r="C478">
        <v>0</v>
      </c>
      <c r="D478">
        <v>0</v>
      </c>
    </row>
    <row r="479" spans="1:4">
      <c r="A479">
        <v>37593061</v>
      </c>
      <c r="B479">
        <v>5411634</v>
      </c>
      <c r="C479">
        <v>1</v>
      </c>
      <c r="D479">
        <v>5411634</v>
      </c>
    </row>
    <row r="480" spans="1:4">
      <c r="A480">
        <v>37596351</v>
      </c>
      <c r="B480">
        <v>17484919</v>
      </c>
      <c r="C480">
        <v>1</v>
      </c>
      <c r="D480">
        <v>17484919</v>
      </c>
    </row>
    <row r="481" spans="1:4">
      <c r="A481">
        <v>37758262</v>
      </c>
      <c r="B481">
        <v>8426576</v>
      </c>
      <c r="C481">
        <v>1</v>
      </c>
      <c r="D481">
        <v>8426576</v>
      </c>
    </row>
    <row r="482" spans="1:4">
      <c r="A482">
        <v>37763082</v>
      </c>
      <c r="B482">
        <v>74258246</v>
      </c>
      <c r="C482">
        <v>0</v>
      </c>
      <c r="D482">
        <v>0</v>
      </c>
    </row>
    <row r="483" spans="1:4">
      <c r="A483">
        <v>37783896</v>
      </c>
      <c r="B483">
        <v>15219578</v>
      </c>
      <c r="C483">
        <v>0</v>
      </c>
      <c r="D483">
        <v>0</v>
      </c>
    </row>
    <row r="484" spans="1:4">
      <c r="A484">
        <v>37784099</v>
      </c>
      <c r="B484">
        <v>47721325</v>
      </c>
      <c r="C484">
        <v>1</v>
      </c>
      <c r="D484">
        <v>47721325</v>
      </c>
    </row>
    <row r="485" spans="1:4">
      <c r="A485">
        <v>38068663</v>
      </c>
      <c r="B485">
        <v>54286580</v>
      </c>
      <c r="C485">
        <v>0</v>
      </c>
      <c r="D485">
        <v>0</v>
      </c>
    </row>
    <row r="486" spans="1:4">
      <c r="A486">
        <v>38091703</v>
      </c>
      <c r="B486">
        <v>12818782</v>
      </c>
      <c r="C486">
        <v>0</v>
      </c>
      <c r="D486">
        <v>0</v>
      </c>
    </row>
    <row r="487" spans="1:4">
      <c r="A487">
        <v>38116460</v>
      </c>
      <c r="B487">
        <v>16285974</v>
      </c>
      <c r="C487">
        <v>0</v>
      </c>
      <c r="D487">
        <v>0</v>
      </c>
    </row>
    <row r="488" spans="1:4">
      <c r="A488">
        <v>38211750</v>
      </c>
      <c r="B488">
        <v>29703299</v>
      </c>
      <c r="C488">
        <v>0</v>
      </c>
      <c r="D488">
        <v>0</v>
      </c>
    </row>
    <row r="489" spans="1:4">
      <c r="A489">
        <v>38709226</v>
      </c>
      <c r="B489">
        <v>87074287</v>
      </c>
      <c r="C489">
        <v>1</v>
      </c>
      <c r="D489">
        <v>87074287</v>
      </c>
    </row>
    <row r="490" spans="1:4">
      <c r="A490">
        <v>38750611</v>
      </c>
      <c r="B490">
        <v>4272927</v>
      </c>
      <c r="C490">
        <v>1</v>
      </c>
      <c r="D490">
        <v>4272927</v>
      </c>
    </row>
    <row r="491" spans="1:4">
      <c r="A491">
        <v>38793859</v>
      </c>
      <c r="B491">
        <v>10823267</v>
      </c>
      <c r="C491">
        <v>0</v>
      </c>
      <c r="D491">
        <v>0</v>
      </c>
    </row>
    <row r="492" spans="1:4">
      <c r="A492">
        <v>38896737</v>
      </c>
      <c r="B492">
        <v>21347326</v>
      </c>
      <c r="C492">
        <v>1</v>
      </c>
      <c r="D492">
        <v>21347326</v>
      </c>
    </row>
    <row r="493" spans="1:4">
      <c r="A493">
        <v>38928095</v>
      </c>
      <c r="B493">
        <v>12176175</v>
      </c>
      <c r="C493">
        <v>0</v>
      </c>
      <c r="D493">
        <v>0</v>
      </c>
    </row>
    <row r="494" spans="1:4">
      <c r="A494">
        <v>38951995</v>
      </c>
      <c r="B494">
        <v>1014639</v>
      </c>
      <c r="C494">
        <v>0</v>
      </c>
      <c r="D494">
        <v>0</v>
      </c>
    </row>
    <row r="495" spans="1:4">
      <c r="A495">
        <v>38953947</v>
      </c>
      <c r="B495">
        <v>38586572</v>
      </c>
      <c r="C495">
        <v>0</v>
      </c>
      <c r="D495">
        <v>0</v>
      </c>
    </row>
    <row r="496" spans="1:4">
      <c r="A496">
        <v>39093317</v>
      </c>
      <c r="B496">
        <v>20000000</v>
      </c>
      <c r="C496">
        <v>1</v>
      </c>
      <c r="D496">
        <v>20000000</v>
      </c>
    </row>
    <row r="497" spans="1:4">
      <c r="A497">
        <v>39254038</v>
      </c>
      <c r="B497">
        <v>45331273</v>
      </c>
      <c r="C497">
        <v>1</v>
      </c>
      <c r="D497">
        <v>45331273</v>
      </c>
    </row>
    <row r="498" spans="1:4">
      <c r="A498">
        <v>39310844</v>
      </c>
      <c r="B498">
        <v>1942769</v>
      </c>
      <c r="C498">
        <v>1</v>
      </c>
      <c r="D498">
        <v>1942769</v>
      </c>
    </row>
    <row r="499" spans="1:4">
      <c r="A499">
        <v>39385487</v>
      </c>
      <c r="B499">
        <v>17606743</v>
      </c>
      <c r="C499">
        <v>0</v>
      </c>
      <c r="D499">
        <v>0</v>
      </c>
    </row>
    <row r="500" spans="1:4">
      <c r="A500">
        <v>39460903</v>
      </c>
      <c r="B500">
        <v>19307144</v>
      </c>
      <c r="C500">
        <v>1</v>
      </c>
      <c r="D500">
        <v>19307144</v>
      </c>
    </row>
    <row r="501" spans="1:4">
      <c r="A501">
        <v>39520511</v>
      </c>
      <c r="B501">
        <v>7249836</v>
      </c>
      <c r="C501">
        <v>1</v>
      </c>
      <c r="D501">
        <v>7249836</v>
      </c>
    </row>
    <row r="502" spans="1:4">
      <c r="A502">
        <v>39693164</v>
      </c>
      <c r="B502">
        <v>9090003</v>
      </c>
      <c r="C502">
        <v>1</v>
      </c>
      <c r="D502">
        <v>9090003</v>
      </c>
    </row>
    <row r="503" spans="1:4">
      <c r="A503">
        <v>39791578</v>
      </c>
      <c r="B503">
        <v>29703299</v>
      </c>
      <c r="C503">
        <v>1</v>
      </c>
      <c r="D503">
        <v>29703299</v>
      </c>
    </row>
    <row r="504" spans="1:4">
      <c r="A504">
        <v>39837026</v>
      </c>
      <c r="B504">
        <v>43301115</v>
      </c>
      <c r="C504">
        <v>0</v>
      </c>
      <c r="D504">
        <v>0</v>
      </c>
    </row>
    <row r="505" spans="1:4">
      <c r="A505">
        <v>39899139</v>
      </c>
      <c r="B505">
        <v>13787529</v>
      </c>
      <c r="C505">
        <v>0</v>
      </c>
      <c r="D505">
        <v>0</v>
      </c>
    </row>
    <row r="506" spans="1:4">
      <c r="A506">
        <v>40004796</v>
      </c>
      <c r="B506">
        <v>26732969</v>
      </c>
      <c r="C506">
        <v>0</v>
      </c>
      <c r="D506">
        <v>0</v>
      </c>
    </row>
    <row r="507" spans="1:4">
      <c r="A507">
        <v>40327947</v>
      </c>
      <c r="B507">
        <v>4353714</v>
      </c>
      <c r="C507">
        <v>0</v>
      </c>
      <c r="D507">
        <v>0</v>
      </c>
    </row>
    <row r="508" spans="1:4">
      <c r="A508">
        <v>40375263</v>
      </c>
      <c r="B508">
        <v>33563089</v>
      </c>
      <c r="C508">
        <v>1</v>
      </c>
      <c r="D508">
        <v>33563089</v>
      </c>
    </row>
    <row r="509" spans="1:4">
      <c r="A509">
        <v>40524745</v>
      </c>
      <c r="B509">
        <v>1929329</v>
      </c>
      <c r="C509">
        <v>0</v>
      </c>
      <c r="D509">
        <v>0</v>
      </c>
    </row>
    <row r="510" spans="1:4">
      <c r="A510">
        <v>40611902</v>
      </c>
      <c r="B510">
        <v>22432869</v>
      </c>
      <c r="C510">
        <v>1</v>
      </c>
      <c r="D510">
        <v>22432869</v>
      </c>
    </row>
    <row r="511" spans="1:4">
      <c r="A511">
        <v>40685241</v>
      </c>
      <c r="B511">
        <v>54286580</v>
      </c>
      <c r="C511">
        <v>0</v>
      </c>
      <c r="D511">
        <v>0</v>
      </c>
    </row>
    <row r="512" spans="1:4">
      <c r="A512">
        <v>40961320</v>
      </c>
      <c r="B512">
        <v>155353618</v>
      </c>
      <c r="C512">
        <v>0</v>
      </c>
      <c r="D512">
        <v>0</v>
      </c>
    </row>
    <row r="513" spans="1:4">
      <c r="A513">
        <v>41198066</v>
      </c>
      <c r="B513">
        <v>8862609</v>
      </c>
      <c r="C513">
        <v>0</v>
      </c>
      <c r="D513">
        <v>0</v>
      </c>
    </row>
    <row r="514" spans="1:4">
      <c r="A514">
        <v>41357557</v>
      </c>
      <c r="B514">
        <v>51784539</v>
      </c>
      <c r="C514">
        <v>1</v>
      </c>
      <c r="D514">
        <v>51784539</v>
      </c>
    </row>
    <row r="515" spans="1:4">
      <c r="A515">
        <v>41467257</v>
      </c>
      <c r="B515">
        <v>45658735</v>
      </c>
      <c r="C515">
        <v>1</v>
      </c>
      <c r="D515">
        <v>45658735</v>
      </c>
    </row>
    <row r="516" spans="1:4">
      <c r="A516">
        <v>41482984</v>
      </c>
      <c r="B516">
        <v>34673890</v>
      </c>
      <c r="C516">
        <v>1</v>
      </c>
      <c r="D516">
        <v>34673890</v>
      </c>
    </row>
    <row r="517" spans="1:4">
      <c r="A517">
        <v>41750888</v>
      </c>
      <c r="B517">
        <v>65143896</v>
      </c>
      <c r="C517">
        <v>0</v>
      </c>
      <c r="D517">
        <v>0</v>
      </c>
    </row>
    <row r="518" spans="1:4">
      <c r="A518">
        <v>41939879</v>
      </c>
      <c r="B518">
        <v>92489466</v>
      </c>
      <c r="C518">
        <v>0</v>
      </c>
      <c r="D518">
        <v>0</v>
      </c>
    </row>
    <row r="519" spans="1:4">
      <c r="A519">
        <v>41942847</v>
      </c>
      <c r="B519">
        <v>16571053</v>
      </c>
      <c r="C519">
        <v>1</v>
      </c>
      <c r="D519">
        <v>16571053</v>
      </c>
    </row>
    <row r="520" spans="1:4">
      <c r="A520">
        <v>41966863</v>
      </c>
      <c r="B520">
        <v>31070724</v>
      </c>
      <c r="C520">
        <v>0</v>
      </c>
      <c r="D520">
        <v>0</v>
      </c>
    </row>
    <row r="521" spans="1:4">
      <c r="A521">
        <v>42102643</v>
      </c>
      <c r="B521">
        <v>33483073</v>
      </c>
      <c r="C521">
        <v>0</v>
      </c>
      <c r="D521">
        <v>0</v>
      </c>
    </row>
    <row r="522" spans="1:4">
      <c r="A522">
        <v>42195766</v>
      </c>
      <c r="B522">
        <v>13000000</v>
      </c>
      <c r="C522">
        <v>0</v>
      </c>
      <c r="D522">
        <v>0</v>
      </c>
    </row>
    <row r="523" spans="1:4">
      <c r="A523">
        <v>42335163</v>
      </c>
      <c r="B523">
        <v>76001212</v>
      </c>
      <c r="C523">
        <v>0</v>
      </c>
      <c r="D523">
        <v>0</v>
      </c>
    </row>
    <row r="524" spans="1:4">
      <c r="A524">
        <v>42428850</v>
      </c>
      <c r="B524">
        <v>28999342</v>
      </c>
      <c r="C524">
        <v>0</v>
      </c>
      <c r="D524">
        <v>0</v>
      </c>
    </row>
    <row r="525" spans="1:4">
      <c r="A525">
        <v>42596761</v>
      </c>
      <c r="B525">
        <v>18457437</v>
      </c>
      <c r="C525">
        <v>0</v>
      </c>
      <c r="D525">
        <v>0</v>
      </c>
    </row>
    <row r="526" spans="1:4">
      <c r="A526">
        <v>42718768</v>
      </c>
      <c r="B526">
        <v>34183419</v>
      </c>
      <c r="C526">
        <v>1</v>
      </c>
      <c r="D526">
        <v>34183419</v>
      </c>
    </row>
    <row r="527" spans="1:4">
      <c r="A527">
        <v>42810004</v>
      </c>
      <c r="B527">
        <v>8285526</v>
      </c>
      <c r="C527">
        <v>0</v>
      </c>
      <c r="D527">
        <v>0</v>
      </c>
    </row>
    <row r="528" spans="1:4">
      <c r="A528">
        <v>42830263</v>
      </c>
      <c r="B528">
        <v>104884652</v>
      </c>
      <c r="C528">
        <v>0</v>
      </c>
      <c r="D528">
        <v>0</v>
      </c>
    </row>
    <row r="529" spans="1:4">
      <c r="A529">
        <v>42923407</v>
      </c>
      <c r="B529">
        <v>61659644</v>
      </c>
      <c r="C529">
        <v>0</v>
      </c>
      <c r="D529">
        <v>0</v>
      </c>
    </row>
    <row r="530" spans="1:4">
      <c r="A530">
        <v>42997982</v>
      </c>
      <c r="B530">
        <v>35790994</v>
      </c>
      <c r="C530">
        <v>1</v>
      </c>
      <c r="D530">
        <v>35790994</v>
      </c>
    </row>
    <row r="531" spans="1:4">
      <c r="A531">
        <v>43047624</v>
      </c>
      <c r="B531">
        <v>38000000</v>
      </c>
      <c r="C531">
        <v>0</v>
      </c>
      <c r="D531">
        <v>0</v>
      </c>
    </row>
    <row r="532" spans="1:4">
      <c r="A532">
        <v>43272961</v>
      </c>
      <c r="B532">
        <v>11904819</v>
      </c>
      <c r="C532">
        <v>1</v>
      </c>
      <c r="D532">
        <v>11904819</v>
      </c>
    </row>
    <row r="533" spans="1:4">
      <c r="A533">
        <v>43567433</v>
      </c>
      <c r="B533">
        <v>16285974</v>
      </c>
      <c r="C533">
        <v>1</v>
      </c>
      <c r="D533">
        <v>16285974</v>
      </c>
    </row>
    <row r="534" spans="1:4">
      <c r="A534">
        <v>43819293</v>
      </c>
      <c r="B534">
        <v>69923101</v>
      </c>
      <c r="C534">
        <v>0</v>
      </c>
      <c r="D534">
        <v>0</v>
      </c>
    </row>
    <row r="535" spans="1:4">
      <c r="A535">
        <v>44189098</v>
      </c>
      <c r="B535">
        <v>32469801</v>
      </c>
      <c r="C535">
        <v>0</v>
      </c>
      <c r="D535">
        <v>0</v>
      </c>
    </row>
    <row r="536" spans="1:4">
      <c r="A536">
        <v>44200119</v>
      </c>
      <c r="B536">
        <v>21474596</v>
      </c>
      <c r="C536">
        <v>1</v>
      </c>
      <c r="D536">
        <v>21474596</v>
      </c>
    </row>
    <row r="537" spans="1:4">
      <c r="A537">
        <v>44228231</v>
      </c>
      <c r="B537">
        <v>18538467</v>
      </c>
      <c r="C537">
        <v>1</v>
      </c>
      <c r="D537">
        <v>18538467</v>
      </c>
    </row>
    <row r="538" spans="1:4">
      <c r="A538">
        <v>44386120</v>
      </c>
      <c r="B538">
        <v>39291617</v>
      </c>
      <c r="C538">
        <v>0</v>
      </c>
      <c r="D538">
        <v>0</v>
      </c>
    </row>
    <row r="539" spans="1:4">
      <c r="A539">
        <v>44426118</v>
      </c>
      <c r="B539">
        <v>28948611</v>
      </c>
      <c r="C539">
        <v>1</v>
      </c>
      <c r="D539">
        <v>28948611</v>
      </c>
    </row>
    <row r="540" spans="1:4">
      <c r="A540">
        <v>44430462</v>
      </c>
      <c r="B540">
        <v>3082982</v>
      </c>
      <c r="C540">
        <v>1</v>
      </c>
      <c r="D540">
        <v>3082982</v>
      </c>
    </row>
    <row r="541" spans="1:4">
      <c r="A541">
        <v>44688323</v>
      </c>
      <c r="B541">
        <v>12987076</v>
      </c>
      <c r="C541">
        <v>1</v>
      </c>
      <c r="D541">
        <v>12987076</v>
      </c>
    </row>
    <row r="542" spans="1:4">
      <c r="A542">
        <v>45090566</v>
      </c>
      <c r="B542">
        <v>21768572</v>
      </c>
      <c r="C542">
        <v>1</v>
      </c>
      <c r="D542">
        <v>21768572</v>
      </c>
    </row>
    <row r="543" spans="1:4">
      <c r="A543">
        <v>45102830</v>
      </c>
      <c r="B543">
        <v>31652174</v>
      </c>
      <c r="C543">
        <v>1</v>
      </c>
      <c r="D543">
        <v>31652174</v>
      </c>
    </row>
    <row r="544" spans="1:4">
      <c r="A544">
        <v>45273684</v>
      </c>
      <c r="B544">
        <v>108232671</v>
      </c>
      <c r="C544">
        <v>0</v>
      </c>
      <c r="D544">
        <v>0</v>
      </c>
    </row>
    <row r="545" spans="1:4">
      <c r="A545">
        <v>45285530</v>
      </c>
      <c r="B545">
        <v>18180006</v>
      </c>
      <c r="C545">
        <v>1</v>
      </c>
      <c r="D545">
        <v>18180006</v>
      </c>
    </row>
    <row r="546" spans="1:4">
      <c r="A546">
        <v>45296775</v>
      </c>
      <c r="B546">
        <v>19924167</v>
      </c>
      <c r="C546">
        <v>0</v>
      </c>
      <c r="D546">
        <v>0</v>
      </c>
    </row>
    <row r="547" spans="1:4">
      <c r="A547">
        <v>45352277</v>
      </c>
      <c r="B547">
        <v>23886095</v>
      </c>
      <c r="C547">
        <v>0</v>
      </c>
      <c r="D547">
        <v>0</v>
      </c>
    </row>
    <row r="548" spans="1:4">
      <c r="A548">
        <v>45745616</v>
      </c>
      <c r="B548">
        <v>54112816</v>
      </c>
      <c r="C548">
        <v>1</v>
      </c>
      <c r="D548">
        <v>54112816</v>
      </c>
    </row>
    <row r="549" spans="1:4">
      <c r="A549">
        <v>45754431</v>
      </c>
      <c r="B549">
        <v>29825828</v>
      </c>
      <c r="C549">
        <v>1</v>
      </c>
      <c r="D549">
        <v>29825828</v>
      </c>
    </row>
    <row r="550" spans="1:4">
      <c r="A550">
        <v>45949095</v>
      </c>
      <c r="B550">
        <v>46528292</v>
      </c>
      <c r="C550">
        <v>1</v>
      </c>
      <c r="D550">
        <v>46528292</v>
      </c>
    </row>
    <row r="551" spans="1:4">
      <c r="A551">
        <v>46346651</v>
      </c>
      <c r="B551">
        <v>35000000</v>
      </c>
      <c r="C551">
        <v>1</v>
      </c>
      <c r="D551">
        <v>35000000</v>
      </c>
    </row>
    <row r="552" spans="1:4">
      <c r="A552">
        <v>46578821</v>
      </c>
      <c r="B552">
        <v>20000000</v>
      </c>
      <c r="C552">
        <v>0</v>
      </c>
      <c r="D552">
        <v>0</v>
      </c>
    </row>
    <row r="553" spans="1:4">
      <c r="A553">
        <v>46795352</v>
      </c>
      <c r="B553">
        <v>95095418</v>
      </c>
      <c r="C553">
        <v>0</v>
      </c>
      <c r="D553">
        <v>0</v>
      </c>
    </row>
    <row r="554" spans="1:4">
      <c r="A554">
        <v>47137546</v>
      </c>
      <c r="B554">
        <v>85747939</v>
      </c>
      <c r="C554">
        <v>0</v>
      </c>
      <c r="D554">
        <v>0</v>
      </c>
    </row>
    <row r="555" spans="1:4">
      <c r="A555">
        <v>47194630</v>
      </c>
      <c r="B555">
        <v>29762049</v>
      </c>
      <c r="C555">
        <v>0</v>
      </c>
      <c r="D555">
        <v>0</v>
      </c>
    </row>
    <row r="556" spans="1:4">
      <c r="A556">
        <v>47356808</v>
      </c>
      <c r="B556">
        <v>13352898</v>
      </c>
      <c r="C556">
        <v>1</v>
      </c>
      <c r="D556">
        <v>13352898</v>
      </c>
    </row>
    <row r="557" spans="1:4">
      <c r="A557">
        <v>47699629</v>
      </c>
      <c r="B557">
        <v>15219578</v>
      </c>
      <c r="C557">
        <v>0</v>
      </c>
      <c r="D557">
        <v>0</v>
      </c>
    </row>
    <row r="558" spans="1:4">
      <c r="A558">
        <v>47741203</v>
      </c>
      <c r="B558">
        <v>8947748</v>
      </c>
      <c r="C558">
        <v>0</v>
      </c>
      <c r="D558">
        <v>0</v>
      </c>
    </row>
    <row r="559" spans="1:4">
      <c r="A559">
        <v>47783141</v>
      </c>
      <c r="B559">
        <v>23115927</v>
      </c>
      <c r="C559">
        <v>0</v>
      </c>
      <c r="D559">
        <v>0</v>
      </c>
    </row>
    <row r="560" spans="1:4">
      <c r="A560">
        <v>47857099</v>
      </c>
      <c r="B560">
        <v>37129123</v>
      </c>
      <c r="C560">
        <v>0</v>
      </c>
      <c r="D560">
        <v>0</v>
      </c>
    </row>
    <row r="561" spans="1:4">
      <c r="A561">
        <v>47873178</v>
      </c>
      <c r="B561">
        <v>70572554</v>
      </c>
      <c r="C561">
        <v>0</v>
      </c>
      <c r="D561">
        <v>0</v>
      </c>
    </row>
    <row r="562" spans="1:4">
      <c r="A562">
        <v>47911629</v>
      </c>
      <c r="B562">
        <v>29220920</v>
      </c>
      <c r="C562">
        <v>1</v>
      </c>
      <c r="D562">
        <v>29220920</v>
      </c>
    </row>
    <row r="563" spans="1:4">
      <c r="A563">
        <v>47945352</v>
      </c>
      <c r="B563">
        <v>13282778</v>
      </c>
      <c r="C563">
        <v>1</v>
      </c>
      <c r="D563">
        <v>13282778</v>
      </c>
    </row>
    <row r="564" spans="1:4">
      <c r="A564">
        <v>48218998</v>
      </c>
      <c r="B564">
        <v>41257801</v>
      </c>
      <c r="C564">
        <v>1</v>
      </c>
      <c r="D564">
        <v>41257801</v>
      </c>
    </row>
    <row r="565" spans="1:4">
      <c r="A565">
        <v>48432173</v>
      </c>
      <c r="B565">
        <v>82295652</v>
      </c>
      <c r="C565">
        <v>1</v>
      </c>
      <c r="D565">
        <v>82295652</v>
      </c>
    </row>
    <row r="566" spans="1:4">
      <c r="A566">
        <v>48467177</v>
      </c>
      <c r="B566">
        <v>32896149</v>
      </c>
      <c r="C566">
        <v>0</v>
      </c>
      <c r="D566">
        <v>0</v>
      </c>
    </row>
    <row r="567" spans="1:4">
      <c r="A567">
        <v>48646439</v>
      </c>
      <c r="B567">
        <v>20292771</v>
      </c>
      <c r="C567">
        <v>1</v>
      </c>
      <c r="D567">
        <v>20292771</v>
      </c>
    </row>
    <row r="568" spans="1:4">
      <c r="A568">
        <v>48841781</v>
      </c>
      <c r="B568">
        <v>18642434</v>
      </c>
      <c r="C568">
        <v>1</v>
      </c>
      <c r="D568">
        <v>18642434</v>
      </c>
    </row>
    <row r="569" spans="1:4">
      <c r="A569">
        <v>48869204</v>
      </c>
      <c r="B569">
        <v>65951507</v>
      </c>
      <c r="C569">
        <v>0</v>
      </c>
      <c r="D569">
        <v>0</v>
      </c>
    </row>
    <row r="570" spans="1:4">
      <c r="A570">
        <v>48905553</v>
      </c>
      <c r="B570">
        <v>28229022</v>
      </c>
      <c r="C570">
        <v>1</v>
      </c>
      <c r="D570">
        <v>28229022</v>
      </c>
    </row>
    <row r="571" spans="1:4">
      <c r="A571">
        <v>49000312</v>
      </c>
      <c r="B571">
        <v>30575589</v>
      </c>
      <c r="C571">
        <v>0</v>
      </c>
      <c r="D571">
        <v>0</v>
      </c>
    </row>
    <row r="572" spans="1:4">
      <c r="A572">
        <v>49089389</v>
      </c>
      <c r="B572">
        <v>94740909</v>
      </c>
      <c r="C572">
        <v>0</v>
      </c>
      <c r="D572">
        <v>0</v>
      </c>
    </row>
    <row r="573" spans="1:4">
      <c r="A573">
        <v>49296637</v>
      </c>
      <c r="B573">
        <v>60878314</v>
      </c>
      <c r="C573">
        <v>0</v>
      </c>
      <c r="D573">
        <v>0</v>
      </c>
    </row>
    <row r="574" spans="1:4">
      <c r="A574">
        <v>49303870</v>
      </c>
      <c r="B574">
        <v>12951792</v>
      </c>
      <c r="C574">
        <v>1</v>
      </c>
      <c r="D574">
        <v>12951792</v>
      </c>
    </row>
    <row r="575" spans="1:4">
      <c r="A575">
        <v>49675220</v>
      </c>
      <c r="B575">
        <v>96535720</v>
      </c>
      <c r="C575">
        <v>0</v>
      </c>
      <c r="D575">
        <v>0</v>
      </c>
    </row>
    <row r="576" spans="1:4">
      <c r="A576">
        <v>49722060</v>
      </c>
      <c r="B576">
        <v>101468129</v>
      </c>
      <c r="C576">
        <v>1</v>
      </c>
      <c r="D576">
        <v>101468129</v>
      </c>
    </row>
    <row r="577" spans="1:4">
      <c r="A577">
        <v>49783934</v>
      </c>
      <c r="B577">
        <v>21364637</v>
      </c>
      <c r="C577">
        <v>1</v>
      </c>
      <c r="D577">
        <v>21364637</v>
      </c>
    </row>
    <row r="578" spans="1:4">
      <c r="A578">
        <v>50034889</v>
      </c>
      <c r="B578">
        <v>62866588</v>
      </c>
      <c r="C578">
        <v>0</v>
      </c>
      <c r="D578">
        <v>0</v>
      </c>
    </row>
    <row r="579" spans="1:4">
      <c r="A579">
        <v>50095967</v>
      </c>
      <c r="B579">
        <v>52010836</v>
      </c>
      <c r="C579">
        <v>1</v>
      </c>
      <c r="D579">
        <v>52010836</v>
      </c>
    </row>
    <row r="580" spans="1:4">
      <c r="A580">
        <v>50138908</v>
      </c>
      <c r="B580">
        <v>23825542</v>
      </c>
      <c r="C580">
        <v>0</v>
      </c>
      <c r="D580">
        <v>0</v>
      </c>
    </row>
    <row r="581" spans="1:4">
      <c r="A581">
        <v>50304874</v>
      </c>
      <c r="B581">
        <v>25000000</v>
      </c>
      <c r="C581">
        <v>1</v>
      </c>
      <c r="D581">
        <v>25000000</v>
      </c>
    </row>
    <row r="582" spans="1:4">
      <c r="A582">
        <v>50329573</v>
      </c>
      <c r="B582">
        <v>75126763</v>
      </c>
      <c r="C582">
        <v>0</v>
      </c>
      <c r="D582">
        <v>0</v>
      </c>
    </row>
    <row r="583" spans="1:4">
      <c r="A583">
        <v>50470238</v>
      </c>
      <c r="B583">
        <v>6493538</v>
      </c>
      <c r="C583">
        <v>0</v>
      </c>
      <c r="D583">
        <v>0</v>
      </c>
    </row>
    <row r="584" spans="1:4">
      <c r="A584">
        <v>50485349</v>
      </c>
      <c r="B584">
        <v>43429264</v>
      </c>
      <c r="C584">
        <v>0</v>
      </c>
      <c r="D584">
        <v>0</v>
      </c>
    </row>
    <row r="585" spans="1:4">
      <c r="A585">
        <v>50678628</v>
      </c>
      <c r="B585">
        <v>30165850</v>
      </c>
      <c r="C585">
        <v>1</v>
      </c>
      <c r="D585">
        <v>30165850</v>
      </c>
    </row>
    <row r="586" spans="1:4">
      <c r="A586">
        <v>50768266</v>
      </c>
      <c r="B586">
        <v>13869556</v>
      </c>
      <c r="C586">
        <v>0</v>
      </c>
      <c r="D586">
        <v>0</v>
      </c>
    </row>
    <row r="587" spans="1:4">
      <c r="A587">
        <v>50852278</v>
      </c>
      <c r="B587">
        <v>71024700</v>
      </c>
      <c r="C587">
        <v>1</v>
      </c>
      <c r="D587">
        <v>71024700</v>
      </c>
    </row>
    <row r="588" spans="1:4">
      <c r="A588">
        <v>50903377</v>
      </c>
      <c r="B588">
        <v>30264457</v>
      </c>
      <c r="C588">
        <v>1</v>
      </c>
      <c r="D588">
        <v>30264457</v>
      </c>
    </row>
    <row r="589" spans="1:4">
      <c r="A589">
        <v>51078541</v>
      </c>
      <c r="B589">
        <v>30000000</v>
      </c>
      <c r="C589">
        <v>0</v>
      </c>
      <c r="D589">
        <v>0</v>
      </c>
    </row>
    <row r="590" spans="1:4">
      <c r="A590">
        <v>51102777</v>
      </c>
      <c r="B590">
        <v>58849037</v>
      </c>
      <c r="C590">
        <v>0</v>
      </c>
      <c r="D590">
        <v>0</v>
      </c>
    </row>
    <row r="591" spans="1:4">
      <c r="A591">
        <v>51323462</v>
      </c>
      <c r="B591">
        <v>3712912</v>
      </c>
      <c r="C591">
        <v>1</v>
      </c>
      <c r="D591">
        <v>3712912</v>
      </c>
    </row>
    <row r="592" spans="1:4">
      <c r="A592">
        <v>51371013</v>
      </c>
      <c r="B592">
        <v>90799707</v>
      </c>
      <c r="C592">
        <v>1</v>
      </c>
      <c r="D592">
        <v>90799707</v>
      </c>
    </row>
    <row r="593" spans="1:4">
      <c r="A593">
        <v>51382801</v>
      </c>
      <c r="B593">
        <v>43161751</v>
      </c>
      <c r="C593">
        <v>1</v>
      </c>
      <c r="D593">
        <v>43161751</v>
      </c>
    </row>
    <row r="594" spans="1:4">
      <c r="A594">
        <v>51446556</v>
      </c>
      <c r="B594">
        <v>29024763</v>
      </c>
      <c r="C594">
        <v>1</v>
      </c>
      <c r="D594">
        <v>29024763</v>
      </c>
    </row>
    <row r="595" spans="1:4">
      <c r="A595">
        <v>51622860</v>
      </c>
      <c r="B595">
        <v>54823603</v>
      </c>
      <c r="C595">
        <v>1</v>
      </c>
      <c r="D595">
        <v>54823603</v>
      </c>
    </row>
    <row r="596" spans="1:4">
      <c r="A596">
        <v>51667906</v>
      </c>
      <c r="B596">
        <v>5569271</v>
      </c>
      <c r="C596">
        <v>1</v>
      </c>
      <c r="D596">
        <v>5569271</v>
      </c>
    </row>
    <row r="597" spans="1:4">
      <c r="A597">
        <v>51785833</v>
      </c>
      <c r="B597">
        <v>47002201</v>
      </c>
      <c r="C597">
        <v>0</v>
      </c>
      <c r="D597">
        <v>0</v>
      </c>
    </row>
    <row r="598" spans="1:4">
      <c r="A598">
        <v>51935343</v>
      </c>
      <c r="B598">
        <v>31070724</v>
      </c>
      <c r="C598">
        <v>0</v>
      </c>
      <c r="D598">
        <v>0</v>
      </c>
    </row>
    <row r="599" spans="1:4">
      <c r="A599">
        <v>52021118</v>
      </c>
      <c r="B599">
        <v>74314880</v>
      </c>
      <c r="C599">
        <v>0</v>
      </c>
      <c r="D599">
        <v>0</v>
      </c>
    </row>
    <row r="600" spans="1:4">
      <c r="A600">
        <v>52282667</v>
      </c>
      <c r="B600">
        <v>34673890</v>
      </c>
      <c r="C600">
        <v>1</v>
      </c>
      <c r="D600">
        <v>34673890</v>
      </c>
    </row>
    <row r="601" spans="1:4">
      <c r="A601">
        <v>52665468</v>
      </c>
      <c r="B601">
        <v>9172677</v>
      </c>
      <c r="C601">
        <v>0</v>
      </c>
      <c r="D601">
        <v>0</v>
      </c>
    </row>
    <row r="602" spans="1:4">
      <c r="A602">
        <v>52723125</v>
      </c>
      <c r="B602">
        <v>32571948</v>
      </c>
      <c r="C602">
        <v>0</v>
      </c>
      <c r="D602">
        <v>0</v>
      </c>
    </row>
    <row r="603" spans="1:4">
      <c r="A603">
        <v>53260400</v>
      </c>
      <c r="B603">
        <v>20296405</v>
      </c>
      <c r="C603">
        <v>0</v>
      </c>
      <c r="D603">
        <v>0</v>
      </c>
    </row>
    <row r="604" spans="1:4">
      <c r="A604">
        <v>53446952</v>
      </c>
      <c r="B604">
        <v>61659644</v>
      </c>
      <c r="C604">
        <v>1</v>
      </c>
      <c r="D604">
        <v>61659644</v>
      </c>
    </row>
    <row r="605" spans="1:4">
      <c r="A605">
        <v>53538871</v>
      </c>
      <c r="B605">
        <v>13366484</v>
      </c>
      <c r="C605">
        <v>1</v>
      </c>
      <c r="D605">
        <v>13366484</v>
      </c>
    </row>
    <row r="606" spans="1:4">
      <c r="A606">
        <v>53729463</v>
      </c>
      <c r="B606">
        <v>10857316</v>
      </c>
      <c r="C606">
        <v>1</v>
      </c>
      <c r="D606">
        <v>10857316</v>
      </c>
    </row>
    <row r="607" spans="1:4">
      <c r="A607">
        <v>53741710</v>
      </c>
      <c r="B607">
        <v>6764542</v>
      </c>
      <c r="C607">
        <v>0</v>
      </c>
      <c r="D607">
        <v>0</v>
      </c>
    </row>
    <row r="608" spans="1:4">
      <c r="A608">
        <v>53816800</v>
      </c>
      <c r="B608">
        <v>67645419</v>
      </c>
      <c r="C608">
        <v>0</v>
      </c>
      <c r="D608">
        <v>0</v>
      </c>
    </row>
    <row r="609" spans="1:4">
      <c r="A609">
        <v>53978683</v>
      </c>
      <c r="B609">
        <v>5997631</v>
      </c>
      <c r="C609">
        <v>1</v>
      </c>
      <c r="D609">
        <v>5997631</v>
      </c>
    </row>
    <row r="610" spans="1:4">
      <c r="A610">
        <v>53998338</v>
      </c>
      <c r="B610">
        <v>16233845</v>
      </c>
      <c r="C610">
        <v>0</v>
      </c>
      <c r="D610">
        <v>0</v>
      </c>
    </row>
    <row r="611" spans="1:4">
      <c r="A611">
        <v>54012120</v>
      </c>
      <c r="B611">
        <v>12275482</v>
      </c>
      <c r="C611">
        <v>1</v>
      </c>
      <c r="D611">
        <v>12275482</v>
      </c>
    </row>
    <row r="612" spans="1:4">
      <c r="A612">
        <v>54067193</v>
      </c>
      <c r="B612">
        <v>66832422</v>
      </c>
      <c r="C612">
        <v>0</v>
      </c>
      <c r="D612">
        <v>0</v>
      </c>
    </row>
    <row r="613" spans="1:4">
      <c r="A613">
        <v>54225162</v>
      </c>
      <c r="B613">
        <v>17316101</v>
      </c>
      <c r="C613">
        <v>1</v>
      </c>
      <c r="D613">
        <v>17316101</v>
      </c>
    </row>
    <row r="614" spans="1:4">
      <c r="A614">
        <v>54344576</v>
      </c>
      <c r="B614">
        <v>23685227</v>
      </c>
      <c r="C614">
        <v>1</v>
      </c>
      <c r="D614">
        <v>23685227</v>
      </c>
    </row>
    <row r="615" spans="1:4">
      <c r="A615">
        <v>54462053</v>
      </c>
      <c r="B615">
        <v>29910492</v>
      </c>
      <c r="C615">
        <v>1</v>
      </c>
      <c r="D615">
        <v>29910492</v>
      </c>
    </row>
    <row r="616" spans="1:4">
      <c r="A616">
        <v>54553553</v>
      </c>
      <c r="B616">
        <v>57165293</v>
      </c>
      <c r="C616">
        <v>1</v>
      </c>
      <c r="D616">
        <v>57165293</v>
      </c>
    </row>
    <row r="617" spans="1:4">
      <c r="A617">
        <v>54798208</v>
      </c>
      <c r="B617">
        <v>15193043</v>
      </c>
      <c r="C617">
        <v>1</v>
      </c>
      <c r="D617">
        <v>15193043</v>
      </c>
    </row>
    <row r="618" spans="1:4">
      <c r="A618">
        <v>54814990</v>
      </c>
      <c r="B618">
        <v>64935379</v>
      </c>
      <c r="C618">
        <v>0</v>
      </c>
      <c r="D618">
        <v>0</v>
      </c>
    </row>
    <row r="619" spans="1:4">
      <c r="A619">
        <v>54885065</v>
      </c>
      <c r="B619">
        <v>10361434</v>
      </c>
      <c r="C619">
        <v>1</v>
      </c>
      <c r="D619">
        <v>10361434</v>
      </c>
    </row>
    <row r="620" spans="1:4">
      <c r="A620">
        <v>54891212</v>
      </c>
      <c r="B620">
        <v>104884652</v>
      </c>
      <c r="C620">
        <v>0</v>
      </c>
      <c r="D620">
        <v>0</v>
      </c>
    </row>
    <row r="621" spans="1:4">
      <c r="A621">
        <v>55028051</v>
      </c>
      <c r="B621">
        <v>23594413</v>
      </c>
      <c r="C621">
        <v>1</v>
      </c>
      <c r="D621">
        <v>23594413</v>
      </c>
    </row>
    <row r="622" spans="1:4">
      <c r="A622">
        <v>55137666</v>
      </c>
      <c r="B622">
        <v>21645126</v>
      </c>
      <c r="C622">
        <v>1</v>
      </c>
      <c r="D622">
        <v>21645126</v>
      </c>
    </row>
    <row r="623" spans="1:4">
      <c r="A623">
        <v>55170185</v>
      </c>
      <c r="B623">
        <v>24971827</v>
      </c>
      <c r="C623">
        <v>1</v>
      </c>
      <c r="D623">
        <v>24971827</v>
      </c>
    </row>
    <row r="624" spans="1:4">
      <c r="A624">
        <v>55282615</v>
      </c>
      <c r="B624">
        <v>20293626</v>
      </c>
      <c r="C624">
        <v>1</v>
      </c>
      <c r="D624">
        <v>20293626</v>
      </c>
    </row>
    <row r="625" spans="1:4">
      <c r="A625">
        <v>55651281</v>
      </c>
      <c r="B625">
        <v>3202358</v>
      </c>
      <c r="C625">
        <v>0</v>
      </c>
      <c r="D625">
        <v>0</v>
      </c>
    </row>
    <row r="626" spans="1:4">
      <c r="A626">
        <v>55761862</v>
      </c>
      <c r="B626">
        <v>92893600</v>
      </c>
      <c r="C626">
        <v>1</v>
      </c>
      <c r="D626">
        <v>92893600</v>
      </c>
    </row>
    <row r="627" spans="1:4">
      <c r="A627">
        <v>55808316</v>
      </c>
      <c r="B627">
        <v>21714632</v>
      </c>
      <c r="C627">
        <v>0</v>
      </c>
      <c r="D627">
        <v>0</v>
      </c>
    </row>
    <row r="628" spans="1:4">
      <c r="A628">
        <v>55940671</v>
      </c>
      <c r="B628">
        <v>50000000</v>
      </c>
      <c r="C628">
        <v>1</v>
      </c>
      <c r="D628">
        <v>50000000</v>
      </c>
    </row>
    <row r="629" spans="1:4">
      <c r="A629">
        <v>56186252</v>
      </c>
      <c r="B629">
        <v>8762473</v>
      </c>
      <c r="C629">
        <v>1</v>
      </c>
      <c r="D629">
        <v>8762473</v>
      </c>
    </row>
    <row r="630" spans="1:4">
      <c r="A630">
        <v>56281383</v>
      </c>
      <c r="B630">
        <v>17895497</v>
      </c>
      <c r="C630">
        <v>1</v>
      </c>
      <c r="D630">
        <v>17895497</v>
      </c>
    </row>
    <row r="631" spans="1:4">
      <c r="A631">
        <v>56286669</v>
      </c>
      <c r="B631">
        <v>13158460</v>
      </c>
      <c r="C631">
        <v>0</v>
      </c>
      <c r="D631">
        <v>0</v>
      </c>
    </row>
    <row r="632" spans="1:4">
      <c r="A632">
        <v>56481697</v>
      </c>
      <c r="B632">
        <v>18795888</v>
      </c>
      <c r="C632">
        <v>0</v>
      </c>
      <c r="D632">
        <v>0</v>
      </c>
    </row>
    <row r="633" spans="1:4">
      <c r="A633">
        <v>56878201</v>
      </c>
      <c r="B633">
        <v>493277</v>
      </c>
      <c r="C633">
        <v>0</v>
      </c>
      <c r="D633">
        <v>0</v>
      </c>
    </row>
    <row r="634" spans="1:4">
      <c r="A634">
        <v>56895840</v>
      </c>
      <c r="B634">
        <v>27198764</v>
      </c>
      <c r="C634">
        <v>0</v>
      </c>
      <c r="D634">
        <v>0</v>
      </c>
    </row>
    <row r="635" spans="1:4">
      <c r="A635">
        <v>57209924</v>
      </c>
      <c r="B635">
        <v>65616822</v>
      </c>
      <c r="C635">
        <v>1</v>
      </c>
      <c r="D635">
        <v>65616822</v>
      </c>
    </row>
    <row r="636" spans="1:4">
      <c r="A636">
        <v>57340095</v>
      </c>
      <c r="B636">
        <v>52010836</v>
      </c>
      <c r="C636">
        <v>0</v>
      </c>
      <c r="D636">
        <v>0</v>
      </c>
    </row>
    <row r="637" spans="1:4">
      <c r="A637">
        <v>57503632</v>
      </c>
      <c r="B637">
        <v>31784400</v>
      </c>
      <c r="C637">
        <v>1</v>
      </c>
      <c r="D637">
        <v>31784400</v>
      </c>
    </row>
    <row r="638" spans="1:4">
      <c r="A638">
        <v>57570196</v>
      </c>
      <c r="B638">
        <v>21436985</v>
      </c>
      <c r="C638">
        <v>0</v>
      </c>
      <c r="D638">
        <v>0</v>
      </c>
    </row>
    <row r="639" spans="1:4">
      <c r="A639">
        <v>57712577</v>
      </c>
      <c r="B639">
        <v>61151178</v>
      </c>
      <c r="C639">
        <v>1</v>
      </c>
      <c r="D639">
        <v>61151178</v>
      </c>
    </row>
    <row r="640" spans="1:4">
      <c r="A640">
        <v>57773198</v>
      </c>
      <c r="B640">
        <v>64476452</v>
      </c>
      <c r="C640">
        <v>0</v>
      </c>
      <c r="D640">
        <v>0</v>
      </c>
    </row>
    <row r="641" spans="1:4">
      <c r="A641">
        <v>57808305</v>
      </c>
      <c r="B641">
        <v>55692706</v>
      </c>
      <c r="C641">
        <v>1</v>
      </c>
      <c r="D641">
        <v>55692706</v>
      </c>
    </row>
    <row r="642" spans="1:4">
      <c r="A642">
        <v>58096258</v>
      </c>
      <c r="B642">
        <v>86858528</v>
      </c>
      <c r="C642">
        <v>0</v>
      </c>
      <c r="D642">
        <v>0</v>
      </c>
    </row>
    <row r="643" spans="1:4">
      <c r="A643">
        <v>58188384</v>
      </c>
      <c r="B643">
        <v>50000000</v>
      </c>
      <c r="C643">
        <v>0</v>
      </c>
      <c r="D643">
        <v>0</v>
      </c>
    </row>
    <row r="644" spans="1:4">
      <c r="A644">
        <v>58503506</v>
      </c>
      <c r="B644">
        <v>51300425</v>
      </c>
      <c r="C644">
        <v>0</v>
      </c>
      <c r="D644">
        <v>0</v>
      </c>
    </row>
    <row r="645" spans="1:4">
      <c r="A645">
        <v>58705899</v>
      </c>
      <c r="B645">
        <v>20296405</v>
      </c>
      <c r="C645">
        <v>1</v>
      </c>
      <c r="D645">
        <v>20296405</v>
      </c>
    </row>
    <row r="646" spans="1:4">
      <c r="A646">
        <v>58908258</v>
      </c>
      <c r="B646">
        <v>68488103</v>
      </c>
      <c r="C646">
        <v>0</v>
      </c>
      <c r="D646">
        <v>0</v>
      </c>
    </row>
    <row r="647" spans="1:4">
      <c r="A647">
        <v>58938768</v>
      </c>
      <c r="B647">
        <v>13000000</v>
      </c>
      <c r="C647">
        <v>1</v>
      </c>
      <c r="D647">
        <v>13000000</v>
      </c>
    </row>
    <row r="648" spans="1:4">
      <c r="A648">
        <v>59023039</v>
      </c>
      <c r="B648">
        <v>71581988</v>
      </c>
      <c r="C648">
        <v>1</v>
      </c>
      <c r="D648">
        <v>71581988</v>
      </c>
    </row>
    <row r="649" spans="1:4">
      <c r="A649">
        <v>59174122</v>
      </c>
      <c r="B649">
        <v>40345992</v>
      </c>
      <c r="C649">
        <v>0</v>
      </c>
      <c r="D649">
        <v>0</v>
      </c>
    </row>
    <row r="650" spans="1:4">
      <c r="A650">
        <v>59415931</v>
      </c>
      <c r="B650">
        <v>23951765</v>
      </c>
      <c r="C650">
        <v>0</v>
      </c>
      <c r="D650">
        <v>0</v>
      </c>
    </row>
    <row r="651" spans="1:4">
      <c r="A651">
        <v>59561080</v>
      </c>
      <c r="B651">
        <v>8351232</v>
      </c>
      <c r="C651">
        <v>0</v>
      </c>
      <c r="D651">
        <v>0</v>
      </c>
    </row>
    <row r="652" spans="1:4">
      <c r="A652">
        <v>59724746</v>
      </c>
      <c r="B652">
        <v>39524578</v>
      </c>
      <c r="C652">
        <v>0</v>
      </c>
      <c r="D652">
        <v>0</v>
      </c>
    </row>
    <row r="653" spans="1:4">
      <c r="A653">
        <v>59839216</v>
      </c>
      <c r="B653">
        <v>72498355</v>
      </c>
      <c r="C653">
        <v>0</v>
      </c>
      <c r="D653">
        <v>0</v>
      </c>
    </row>
    <row r="654" spans="1:4">
      <c r="A654">
        <v>60288363</v>
      </c>
      <c r="B654">
        <v>30000000</v>
      </c>
      <c r="C654">
        <v>1</v>
      </c>
      <c r="D654">
        <v>30000000</v>
      </c>
    </row>
    <row r="655" spans="1:4">
      <c r="A655">
        <v>60295888</v>
      </c>
      <c r="B655">
        <v>13529084</v>
      </c>
      <c r="C655">
        <v>0</v>
      </c>
      <c r="D655">
        <v>0</v>
      </c>
    </row>
    <row r="656" spans="1:4">
      <c r="A656">
        <v>60361637</v>
      </c>
      <c r="B656">
        <v>17091709</v>
      </c>
      <c r="C656">
        <v>1</v>
      </c>
      <c r="D656">
        <v>17091709</v>
      </c>
    </row>
    <row r="657" spans="1:4">
      <c r="A657">
        <v>60418363</v>
      </c>
      <c r="B657">
        <v>17976696</v>
      </c>
      <c r="C657">
        <v>1</v>
      </c>
      <c r="D657">
        <v>17976696</v>
      </c>
    </row>
    <row r="658" spans="1:4">
      <c r="A658">
        <v>60458935</v>
      </c>
      <c r="B658">
        <v>7575794</v>
      </c>
      <c r="C658">
        <v>1</v>
      </c>
      <c r="D658">
        <v>7575794</v>
      </c>
    </row>
    <row r="659" spans="1:4">
      <c r="A659">
        <v>60648814</v>
      </c>
      <c r="B659">
        <v>37982609</v>
      </c>
      <c r="C659">
        <v>0</v>
      </c>
      <c r="D659">
        <v>0</v>
      </c>
    </row>
    <row r="660" spans="1:4">
      <c r="A660">
        <v>60839197</v>
      </c>
      <c r="B660">
        <v>28000000</v>
      </c>
      <c r="C660">
        <v>1</v>
      </c>
      <c r="D660">
        <v>28000000</v>
      </c>
    </row>
    <row r="661" spans="1:4">
      <c r="A661">
        <v>60918157</v>
      </c>
      <c r="B661">
        <v>23178680</v>
      </c>
      <c r="C661">
        <v>1</v>
      </c>
      <c r="D661">
        <v>23178680</v>
      </c>
    </row>
    <row r="662" spans="1:4">
      <c r="A662">
        <v>61288998</v>
      </c>
      <c r="B662">
        <v>62376927</v>
      </c>
      <c r="C662">
        <v>1</v>
      </c>
      <c r="D662">
        <v>62376927</v>
      </c>
    </row>
    <row r="663" spans="1:4">
      <c r="A663">
        <v>61327735</v>
      </c>
      <c r="B663">
        <v>86323501</v>
      </c>
      <c r="C663">
        <v>1</v>
      </c>
      <c r="D663">
        <v>86323501</v>
      </c>
    </row>
    <row r="664" spans="1:4">
      <c r="A664">
        <v>61460819</v>
      </c>
      <c r="B664">
        <v>13984620</v>
      </c>
      <c r="C664">
        <v>0</v>
      </c>
      <c r="D664">
        <v>0</v>
      </c>
    </row>
    <row r="665" spans="1:4">
      <c r="A665">
        <v>61521969</v>
      </c>
      <c r="B665">
        <v>100864980</v>
      </c>
      <c r="C665">
        <v>0</v>
      </c>
      <c r="D665">
        <v>0</v>
      </c>
    </row>
    <row r="666" spans="1:4">
      <c r="A666">
        <v>61544892</v>
      </c>
      <c r="B666">
        <v>14606065</v>
      </c>
      <c r="C666">
        <v>1</v>
      </c>
      <c r="D666">
        <v>14606065</v>
      </c>
    </row>
    <row r="667" spans="1:4">
      <c r="A667">
        <v>61600619</v>
      </c>
      <c r="B667">
        <v>12987076</v>
      </c>
      <c r="C667">
        <v>1</v>
      </c>
      <c r="D667">
        <v>12987076</v>
      </c>
    </row>
    <row r="668" spans="1:4">
      <c r="A668">
        <v>61635111</v>
      </c>
      <c r="B668">
        <v>16911355</v>
      </c>
      <c r="C668">
        <v>1</v>
      </c>
      <c r="D668">
        <v>16911355</v>
      </c>
    </row>
    <row r="669" spans="1:4">
      <c r="A669">
        <v>61807319</v>
      </c>
      <c r="B669">
        <v>19480614</v>
      </c>
      <c r="C669">
        <v>1</v>
      </c>
      <c r="D669">
        <v>19480614</v>
      </c>
    </row>
    <row r="670" spans="1:4">
      <c r="A670">
        <v>61998567</v>
      </c>
      <c r="B670">
        <v>24663858</v>
      </c>
      <c r="C670">
        <v>0</v>
      </c>
      <c r="D670">
        <v>0</v>
      </c>
    </row>
    <row r="671" spans="1:4">
      <c r="A671">
        <v>62006112</v>
      </c>
      <c r="B671">
        <v>21645126</v>
      </c>
      <c r="C671">
        <v>0</v>
      </c>
      <c r="D671">
        <v>0</v>
      </c>
    </row>
    <row r="672" spans="1:4">
      <c r="A672">
        <v>62045525</v>
      </c>
      <c r="B672">
        <v>19000000</v>
      </c>
      <c r="C672">
        <v>1</v>
      </c>
      <c r="D672">
        <v>19000000</v>
      </c>
    </row>
    <row r="673" spans="1:4">
      <c r="A673">
        <v>62140782</v>
      </c>
      <c r="B673">
        <v>31459218</v>
      </c>
      <c r="C673">
        <v>0</v>
      </c>
      <c r="D673">
        <v>0</v>
      </c>
    </row>
    <row r="674" spans="1:4">
      <c r="A674">
        <v>62207616</v>
      </c>
      <c r="B674">
        <v>56177174</v>
      </c>
      <c r="C674">
        <v>1</v>
      </c>
      <c r="D674">
        <v>56177174</v>
      </c>
    </row>
    <row r="675" spans="1:4">
      <c r="A675">
        <v>62280329</v>
      </c>
      <c r="B675">
        <v>27056408</v>
      </c>
      <c r="C675">
        <v>0</v>
      </c>
      <c r="D675">
        <v>0</v>
      </c>
    </row>
    <row r="676" spans="1:4">
      <c r="A676">
        <v>62565379</v>
      </c>
      <c r="B676">
        <v>21768572</v>
      </c>
      <c r="C676">
        <v>0</v>
      </c>
      <c r="D676">
        <v>0</v>
      </c>
    </row>
    <row r="677" spans="1:4">
      <c r="A677">
        <v>62616646</v>
      </c>
      <c r="B677">
        <v>30000000</v>
      </c>
      <c r="C677">
        <v>0</v>
      </c>
      <c r="D677">
        <v>0</v>
      </c>
    </row>
    <row r="678" spans="1:4">
      <c r="A678">
        <v>62826552</v>
      </c>
      <c r="B678">
        <v>64935379</v>
      </c>
      <c r="C678">
        <v>1</v>
      </c>
      <c r="D678">
        <v>64935379</v>
      </c>
    </row>
    <row r="679" spans="1:4">
      <c r="A679">
        <v>63269112</v>
      </c>
      <c r="B679">
        <v>30755961</v>
      </c>
      <c r="C679">
        <v>0</v>
      </c>
      <c r="D679">
        <v>0</v>
      </c>
    </row>
    <row r="680" spans="1:4">
      <c r="A680">
        <v>63362472</v>
      </c>
      <c r="B680">
        <v>22470870</v>
      </c>
      <c r="C680">
        <v>0</v>
      </c>
      <c r="D680">
        <v>0</v>
      </c>
    </row>
    <row r="681" spans="1:4">
      <c r="A681">
        <v>63437029</v>
      </c>
      <c r="B681">
        <v>50449722</v>
      </c>
      <c r="C681">
        <v>1</v>
      </c>
      <c r="D681">
        <v>50449722</v>
      </c>
    </row>
    <row r="682" spans="1:4">
      <c r="A682">
        <v>63467174</v>
      </c>
      <c r="B682">
        <v>45148849</v>
      </c>
      <c r="C682">
        <v>1</v>
      </c>
      <c r="D682">
        <v>45148849</v>
      </c>
    </row>
    <row r="683" spans="1:4">
      <c r="A683">
        <v>63891969</v>
      </c>
      <c r="B683">
        <v>28894909</v>
      </c>
      <c r="C683">
        <v>0</v>
      </c>
      <c r="D683">
        <v>0</v>
      </c>
    </row>
    <row r="684" spans="1:4">
      <c r="A684">
        <v>64088881</v>
      </c>
      <c r="B684">
        <v>81174503</v>
      </c>
      <c r="C684">
        <v>1</v>
      </c>
      <c r="D684">
        <v>81174503</v>
      </c>
    </row>
    <row r="685" spans="1:4">
      <c r="A685">
        <v>64137680</v>
      </c>
      <c r="B685">
        <v>42729274</v>
      </c>
      <c r="C685">
        <v>1</v>
      </c>
      <c r="D685">
        <v>42729274</v>
      </c>
    </row>
    <row r="686" spans="1:4">
      <c r="A686">
        <v>64141457</v>
      </c>
      <c r="B686">
        <v>31206501</v>
      </c>
      <c r="C686">
        <v>0</v>
      </c>
      <c r="D686">
        <v>0</v>
      </c>
    </row>
    <row r="687" spans="1:4">
      <c r="A687">
        <v>64220970</v>
      </c>
      <c r="B687">
        <v>34216807</v>
      </c>
      <c r="C687">
        <v>0</v>
      </c>
      <c r="D687">
        <v>0</v>
      </c>
    </row>
    <row r="688" spans="1:4">
      <c r="A688">
        <v>64486776</v>
      </c>
      <c r="B688">
        <v>69923101</v>
      </c>
      <c r="C688">
        <v>0</v>
      </c>
      <c r="D688">
        <v>0</v>
      </c>
    </row>
    <row r="689" spans="1:4">
      <c r="A689">
        <v>64495830</v>
      </c>
      <c r="B689">
        <v>37388114</v>
      </c>
      <c r="C689">
        <v>1</v>
      </c>
      <c r="D689">
        <v>37388114</v>
      </c>
    </row>
    <row r="690" spans="1:4">
      <c r="A690">
        <v>64529403</v>
      </c>
      <c r="B690">
        <v>36249178</v>
      </c>
      <c r="C690">
        <v>0</v>
      </c>
      <c r="D690">
        <v>0</v>
      </c>
    </row>
    <row r="691" spans="1:4">
      <c r="A691">
        <v>64674049</v>
      </c>
      <c r="B691">
        <v>15371317</v>
      </c>
      <c r="C691">
        <v>0</v>
      </c>
      <c r="D691">
        <v>0</v>
      </c>
    </row>
    <row r="692" spans="1:4">
      <c r="A692">
        <v>64706900</v>
      </c>
      <c r="B692">
        <v>94956522</v>
      </c>
      <c r="C692">
        <v>0</v>
      </c>
      <c r="D692">
        <v>0</v>
      </c>
    </row>
    <row r="693" spans="1:4">
      <c r="A693">
        <v>64760273</v>
      </c>
      <c r="B693">
        <v>143862856</v>
      </c>
      <c r="C693">
        <v>0</v>
      </c>
      <c r="D693">
        <v>0</v>
      </c>
    </row>
    <row r="694" spans="1:4">
      <c r="A694">
        <v>64779219</v>
      </c>
      <c r="B694">
        <v>19648538</v>
      </c>
      <c r="C694">
        <v>0</v>
      </c>
      <c r="D694">
        <v>0</v>
      </c>
    </row>
    <row r="695" spans="1:4">
      <c r="A695">
        <v>64779503</v>
      </c>
      <c r="B695">
        <v>27058168</v>
      </c>
      <c r="C695">
        <v>0</v>
      </c>
      <c r="D695">
        <v>0</v>
      </c>
    </row>
    <row r="696" spans="1:4">
      <c r="A696">
        <v>64879307</v>
      </c>
      <c r="B696">
        <v>19228173</v>
      </c>
      <c r="C696">
        <v>0</v>
      </c>
      <c r="D696">
        <v>0</v>
      </c>
    </row>
    <row r="697" spans="1:4">
      <c r="A697">
        <v>64949517</v>
      </c>
      <c r="B697">
        <v>16234217</v>
      </c>
      <c r="C697">
        <v>1</v>
      </c>
      <c r="D697">
        <v>16234217</v>
      </c>
    </row>
    <row r="698" spans="1:4">
      <c r="A698">
        <v>64961738</v>
      </c>
      <c r="B698">
        <v>41025556</v>
      </c>
      <c r="C698">
        <v>0</v>
      </c>
      <c r="D698">
        <v>0</v>
      </c>
    </row>
    <row r="699" spans="1:4">
      <c r="A699">
        <v>65074228</v>
      </c>
      <c r="B699">
        <v>36042039</v>
      </c>
      <c r="C699">
        <v>1</v>
      </c>
      <c r="D699">
        <v>36042039</v>
      </c>
    </row>
    <row r="700" spans="1:4">
      <c r="A700">
        <v>65154327</v>
      </c>
      <c r="B700">
        <v>83512319</v>
      </c>
      <c r="C700">
        <v>0</v>
      </c>
      <c r="D700">
        <v>0</v>
      </c>
    </row>
    <row r="701" spans="1:4">
      <c r="A701">
        <v>65382380</v>
      </c>
      <c r="B701">
        <v>10859706</v>
      </c>
      <c r="C701">
        <v>0</v>
      </c>
      <c r="D701">
        <v>0</v>
      </c>
    </row>
    <row r="702" spans="1:4">
      <c r="A702">
        <v>65414737</v>
      </c>
      <c r="B702">
        <v>6404716</v>
      </c>
      <c r="C702">
        <v>1</v>
      </c>
      <c r="D702">
        <v>6404716</v>
      </c>
    </row>
    <row r="703" spans="1:4">
      <c r="A703">
        <v>65676025</v>
      </c>
      <c r="B703">
        <v>24856579</v>
      </c>
      <c r="C703">
        <v>1</v>
      </c>
      <c r="D703">
        <v>24856579</v>
      </c>
    </row>
    <row r="704" spans="1:4">
      <c r="A704">
        <v>66011004</v>
      </c>
      <c r="B704">
        <v>21436985</v>
      </c>
      <c r="C704">
        <v>0</v>
      </c>
      <c r="D704">
        <v>0</v>
      </c>
    </row>
    <row r="705" spans="1:4">
      <c r="A705">
        <v>66015966</v>
      </c>
      <c r="B705">
        <v>8142987</v>
      </c>
      <c r="C705">
        <v>0</v>
      </c>
      <c r="D705">
        <v>0</v>
      </c>
    </row>
    <row r="706" spans="1:4">
      <c r="A706">
        <v>66069067</v>
      </c>
      <c r="B706">
        <v>17428378</v>
      </c>
      <c r="C706">
        <v>0</v>
      </c>
      <c r="D706">
        <v>0</v>
      </c>
    </row>
    <row r="707" spans="1:4">
      <c r="A707">
        <v>66113787</v>
      </c>
      <c r="B707">
        <v>50899822</v>
      </c>
      <c r="C707">
        <v>0</v>
      </c>
      <c r="D707">
        <v>0</v>
      </c>
    </row>
    <row r="708" spans="1:4">
      <c r="A708">
        <v>66454811</v>
      </c>
      <c r="B708">
        <v>40000000</v>
      </c>
      <c r="C708">
        <v>1</v>
      </c>
      <c r="D708">
        <v>40000000</v>
      </c>
    </row>
    <row r="709" spans="1:4">
      <c r="A709">
        <v>66855105</v>
      </c>
      <c r="B709">
        <v>38855376</v>
      </c>
      <c r="C709">
        <v>1</v>
      </c>
      <c r="D709">
        <v>38855376</v>
      </c>
    </row>
    <row r="710" spans="1:4">
      <c r="A710">
        <v>66905911</v>
      </c>
      <c r="B710">
        <v>54286580</v>
      </c>
      <c r="C710">
        <v>0</v>
      </c>
      <c r="D710">
        <v>0</v>
      </c>
    </row>
    <row r="711" spans="1:4">
      <c r="A711">
        <v>67017030</v>
      </c>
      <c r="B711">
        <v>92489466</v>
      </c>
      <c r="C711">
        <v>1</v>
      </c>
      <c r="D711">
        <v>92489466</v>
      </c>
    </row>
    <row r="712" spans="1:4">
      <c r="A712">
        <v>67253922</v>
      </c>
      <c r="B712">
        <v>57789817</v>
      </c>
      <c r="C712">
        <v>1</v>
      </c>
      <c r="D712">
        <v>57789817</v>
      </c>
    </row>
    <row r="713" spans="1:4">
      <c r="A713">
        <v>67510048</v>
      </c>
      <c r="B713">
        <v>8351232</v>
      </c>
      <c r="C713">
        <v>0</v>
      </c>
      <c r="D713">
        <v>0</v>
      </c>
    </row>
    <row r="714" spans="1:4">
      <c r="A714">
        <v>67522890</v>
      </c>
      <c r="B714">
        <v>38456346</v>
      </c>
      <c r="C714">
        <v>0</v>
      </c>
      <c r="D714">
        <v>0</v>
      </c>
    </row>
    <row r="715" spans="1:4">
      <c r="A715">
        <v>67675862</v>
      </c>
      <c r="B715">
        <v>31070724</v>
      </c>
      <c r="C715">
        <v>1</v>
      </c>
      <c r="D715">
        <v>31070724</v>
      </c>
    </row>
    <row r="716" spans="1:4">
      <c r="A716">
        <v>67676882</v>
      </c>
      <c r="B716">
        <v>10682318</v>
      </c>
      <c r="C716">
        <v>1</v>
      </c>
      <c r="D716">
        <v>10682318</v>
      </c>
    </row>
    <row r="717" spans="1:4">
      <c r="A717">
        <v>67751013</v>
      </c>
      <c r="B717">
        <v>51743095</v>
      </c>
      <c r="C717">
        <v>0</v>
      </c>
      <c r="D717">
        <v>0</v>
      </c>
    </row>
    <row r="718" spans="1:4">
      <c r="A718">
        <v>68038213</v>
      </c>
      <c r="B718">
        <v>8351232</v>
      </c>
      <c r="C718">
        <v>1</v>
      </c>
      <c r="D718">
        <v>8351232</v>
      </c>
    </row>
    <row r="719" spans="1:4">
      <c r="A719">
        <v>68338951</v>
      </c>
      <c r="B719">
        <v>55805121</v>
      </c>
      <c r="C719">
        <v>0</v>
      </c>
      <c r="D719">
        <v>0</v>
      </c>
    </row>
    <row r="720" spans="1:4">
      <c r="A720">
        <v>68346751</v>
      </c>
      <c r="B720">
        <v>27575058</v>
      </c>
      <c r="C720">
        <v>1</v>
      </c>
      <c r="D720">
        <v>27575058</v>
      </c>
    </row>
    <row r="721" spans="1:4">
      <c r="A721">
        <v>68447831</v>
      </c>
      <c r="B721">
        <v>18000000</v>
      </c>
      <c r="C721">
        <v>1</v>
      </c>
      <c r="D721">
        <v>18000000</v>
      </c>
    </row>
    <row r="722" spans="1:4">
      <c r="A722">
        <v>69059227</v>
      </c>
      <c r="B722">
        <v>2255507</v>
      </c>
      <c r="C722">
        <v>0</v>
      </c>
      <c r="D722">
        <v>0</v>
      </c>
    </row>
    <row r="723" spans="1:4">
      <c r="A723">
        <v>69434988</v>
      </c>
      <c r="B723">
        <v>85747939</v>
      </c>
      <c r="C723">
        <v>1</v>
      </c>
      <c r="D723">
        <v>85747939</v>
      </c>
    </row>
    <row r="724" spans="1:4">
      <c r="A724">
        <v>69688090</v>
      </c>
      <c r="B724">
        <v>32467689</v>
      </c>
      <c r="C724">
        <v>1</v>
      </c>
      <c r="D724">
        <v>32467689</v>
      </c>
    </row>
    <row r="725" spans="1:4">
      <c r="A725">
        <v>69846769</v>
      </c>
      <c r="B725">
        <v>77547153</v>
      </c>
      <c r="C725">
        <v>0</v>
      </c>
      <c r="D725">
        <v>0</v>
      </c>
    </row>
    <row r="726" spans="1:4">
      <c r="A726">
        <v>69869659</v>
      </c>
      <c r="B726">
        <v>32571948</v>
      </c>
      <c r="C726">
        <v>0</v>
      </c>
      <c r="D726">
        <v>0</v>
      </c>
    </row>
    <row r="727" spans="1:4">
      <c r="A727">
        <v>69904916</v>
      </c>
      <c r="B727">
        <v>72561906</v>
      </c>
      <c r="C727">
        <v>1</v>
      </c>
      <c r="D727">
        <v>72561906</v>
      </c>
    </row>
    <row r="728" spans="1:4">
      <c r="A728">
        <v>70003894</v>
      </c>
      <c r="B728">
        <v>48070433</v>
      </c>
      <c r="C728">
        <v>0</v>
      </c>
      <c r="D728">
        <v>0</v>
      </c>
    </row>
    <row r="729" spans="1:4">
      <c r="A729">
        <v>70044851</v>
      </c>
      <c r="B729">
        <v>72561906</v>
      </c>
      <c r="C729">
        <v>0</v>
      </c>
      <c r="D729">
        <v>0</v>
      </c>
    </row>
    <row r="730" spans="1:4">
      <c r="A730">
        <v>70178637</v>
      </c>
      <c r="B730">
        <v>71456616</v>
      </c>
      <c r="C730">
        <v>0</v>
      </c>
      <c r="D730">
        <v>0</v>
      </c>
    </row>
    <row r="731" spans="1:4">
      <c r="A731">
        <v>70344622</v>
      </c>
      <c r="B731">
        <v>46231854</v>
      </c>
      <c r="C731">
        <v>1</v>
      </c>
      <c r="D731">
        <v>46231854</v>
      </c>
    </row>
    <row r="732" spans="1:4">
      <c r="A732">
        <v>70373715</v>
      </c>
      <c r="B732">
        <v>25000000</v>
      </c>
      <c r="C732">
        <v>1</v>
      </c>
      <c r="D732">
        <v>25000000</v>
      </c>
    </row>
    <row r="733" spans="1:4">
      <c r="A733">
        <v>70780525</v>
      </c>
      <c r="B733">
        <v>14386286</v>
      </c>
      <c r="C733">
        <v>0</v>
      </c>
      <c r="D733">
        <v>0</v>
      </c>
    </row>
    <row r="734" spans="1:4">
      <c r="A734">
        <v>71451544</v>
      </c>
      <c r="B734">
        <v>31652174</v>
      </c>
      <c r="C734">
        <v>0</v>
      </c>
      <c r="D734">
        <v>0</v>
      </c>
    </row>
    <row r="735" spans="1:4">
      <c r="A735">
        <v>71484662</v>
      </c>
      <c r="B735">
        <v>119303313</v>
      </c>
      <c r="C735">
        <v>0</v>
      </c>
      <c r="D735">
        <v>0</v>
      </c>
    </row>
    <row r="736" spans="1:4">
      <c r="A736">
        <v>71583685</v>
      </c>
      <c r="B736">
        <v>21645126</v>
      </c>
      <c r="C736">
        <v>1</v>
      </c>
      <c r="D736">
        <v>21645126</v>
      </c>
    </row>
    <row r="737" spans="1:4">
      <c r="A737">
        <v>71683430</v>
      </c>
      <c r="B737">
        <v>38141279</v>
      </c>
      <c r="C737">
        <v>1</v>
      </c>
      <c r="D737">
        <v>38141279</v>
      </c>
    </row>
    <row r="738" spans="1:4">
      <c r="A738">
        <v>71697130</v>
      </c>
      <c r="B738">
        <v>104326659</v>
      </c>
      <c r="C738">
        <v>0</v>
      </c>
      <c r="D738">
        <v>0</v>
      </c>
    </row>
    <row r="739" spans="1:4">
      <c r="A739">
        <v>71771007</v>
      </c>
      <c r="B739">
        <v>49717290</v>
      </c>
      <c r="C739">
        <v>0</v>
      </c>
      <c r="D739">
        <v>0</v>
      </c>
    </row>
    <row r="740" spans="1:4">
      <c r="A740">
        <v>71844911</v>
      </c>
      <c r="B740">
        <v>32046955</v>
      </c>
      <c r="C740">
        <v>1</v>
      </c>
      <c r="D740">
        <v>32046955</v>
      </c>
    </row>
    <row r="741" spans="1:4">
      <c r="A741">
        <v>71950493</v>
      </c>
      <c r="B741">
        <v>31116893</v>
      </c>
      <c r="C741">
        <v>1</v>
      </c>
      <c r="D741">
        <v>31116893</v>
      </c>
    </row>
    <row r="742" spans="1:4">
      <c r="A742">
        <v>72155308</v>
      </c>
      <c r="B742">
        <v>15542151</v>
      </c>
      <c r="C742">
        <v>0</v>
      </c>
      <c r="D742">
        <v>0</v>
      </c>
    </row>
    <row r="743" spans="1:4">
      <c r="A743">
        <v>72168247</v>
      </c>
      <c r="B743">
        <v>16853152</v>
      </c>
      <c r="C743">
        <v>1</v>
      </c>
      <c r="D743">
        <v>16853152</v>
      </c>
    </row>
    <row r="744" spans="1:4">
      <c r="A744">
        <v>72445844</v>
      </c>
      <c r="B744">
        <v>35728308</v>
      </c>
      <c r="C744">
        <v>0</v>
      </c>
      <c r="D744">
        <v>0</v>
      </c>
    </row>
    <row r="745" spans="1:4">
      <c r="A745">
        <v>72665044</v>
      </c>
      <c r="B745">
        <v>58049525</v>
      </c>
      <c r="C745">
        <v>1</v>
      </c>
      <c r="D745">
        <v>58049525</v>
      </c>
    </row>
    <row r="746" spans="1:4">
      <c r="A746">
        <v>72772612</v>
      </c>
      <c r="B746">
        <v>29367703</v>
      </c>
      <c r="C746">
        <v>0</v>
      </c>
      <c r="D746">
        <v>0</v>
      </c>
    </row>
    <row r="747" spans="1:4">
      <c r="A747">
        <v>73045727</v>
      </c>
      <c r="B747">
        <v>25903584</v>
      </c>
      <c r="C747">
        <v>0</v>
      </c>
      <c r="D747">
        <v>0</v>
      </c>
    </row>
    <row r="748" spans="1:4">
      <c r="A748">
        <v>73122088</v>
      </c>
      <c r="B748">
        <v>26057558</v>
      </c>
      <c r="C748">
        <v>0</v>
      </c>
      <c r="D748">
        <v>0</v>
      </c>
    </row>
    <row r="749" spans="1:4">
      <c r="A749">
        <v>73293915</v>
      </c>
      <c r="B749">
        <v>31070724</v>
      </c>
      <c r="C749">
        <v>0</v>
      </c>
      <c r="D749">
        <v>0</v>
      </c>
    </row>
    <row r="750" spans="1:4">
      <c r="A750">
        <v>73437720</v>
      </c>
      <c r="B750">
        <v>6330435</v>
      </c>
      <c r="C750">
        <v>1</v>
      </c>
      <c r="D750">
        <v>6330435</v>
      </c>
    </row>
    <row r="751" spans="1:4">
      <c r="A751">
        <v>73506419</v>
      </c>
      <c r="B751">
        <v>67825608</v>
      </c>
      <c r="C751">
        <v>1</v>
      </c>
      <c r="D751">
        <v>67825608</v>
      </c>
    </row>
    <row r="752" spans="1:4">
      <c r="A752">
        <v>73552139</v>
      </c>
      <c r="B752">
        <v>27774028</v>
      </c>
      <c r="C752">
        <v>1</v>
      </c>
      <c r="D752">
        <v>27774028</v>
      </c>
    </row>
    <row r="753" spans="1:4">
      <c r="A753">
        <v>73825215</v>
      </c>
      <c r="B753">
        <v>15542151</v>
      </c>
      <c r="C753">
        <v>1</v>
      </c>
      <c r="D753">
        <v>15542151</v>
      </c>
    </row>
    <row r="754" spans="1:4">
      <c r="A754">
        <v>73924796</v>
      </c>
      <c r="B754">
        <v>5827754</v>
      </c>
      <c r="C754">
        <v>1</v>
      </c>
      <c r="D754">
        <v>5827754</v>
      </c>
    </row>
    <row r="755" spans="1:4">
      <c r="A755">
        <v>74138215</v>
      </c>
      <c r="B755">
        <v>50107391</v>
      </c>
      <c r="C755">
        <v>0</v>
      </c>
      <c r="D755">
        <v>0</v>
      </c>
    </row>
    <row r="756" spans="1:4">
      <c r="A756">
        <v>74257040</v>
      </c>
      <c r="B756">
        <v>41427631</v>
      </c>
      <c r="C756">
        <v>0</v>
      </c>
      <c r="D756">
        <v>0</v>
      </c>
    </row>
    <row r="757" spans="1:4">
      <c r="A757">
        <v>74488288</v>
      </c>
      <c r="B757">
        <v>43537144</v>
      </c>
      <c r="C757">
        <v>1</v>
      </c>
      <c r="D757">
        <v>43537144</v>
      </c>
    </row>
    <row r="758" spans="1:4">
      <c r="A758">
        <v>74614567</v>
      </c>
      <c r="B758">
        <v>10857316</v>
      </c>
      <c r="C758">
        <v>1</v>
      </c>
      <c r="D758">
        <v>10857316</v>
      </c>
    </row>
    <row r="759" spans="1:4">
      <c r="A759">
        <v>74953449</v>
      </c>
      <c r="B759">
        <v>1922817</v>
      </c>
      <c r="C759">
        <v>1</v>
      </c>
      <c r="D759">
        <v>1922817</v>
      </c>
    </row>
    <row r="760" spans="1:4">
      <c r="A760">
        <v>75319455</v>
      </c>
      <c r="B760">
        <v>960707</v>
      </c>
      <c r="C760">
        <v>0</v>
      </c>
      <c r="D760">
        <v>0</v>
      </c>
    </row>
    <row r="761" spans="1:4">
      <c r="A761">
        <v>75403567</v>
      </c>
      <c r="B761">
        <v>34183419</v>
      </c>
      <c r="C761">
        <v>0</v>
      </c>
      <c r="D761">
        <v>0</v>
      </c>
    </row>
    <row r="762" spans="1:4">
      <c r="A762">
        <v>75452356</v>
      </c>
      <c r="B762">
        <v>21814729</v>
      </c>
      <c r="C762">
        <v>0</v>
      </c>
      <c r="D762">
        <v>0</v>
      </c>
    </row>
    <row r="763" spans="1:4">
      <c r="A763">
        <v>75544402</v>
      </c>
      <c r="B763">
        <v>25321739</v>
      </c>
      <c r="C763">
        <v>0</v>
      </c>
      <c r="D763">
        <v>0</v>
      </c>
    </row>
    <row r="764" spans="1:4">
      <c r="A764">
        <v>75578093</v>
      </c>
      <c r="B764">
        <v>34673890</v>
      </c>
      <c r="C764">
        <v>1</v>
      </c>
      <c r="D764">
        <v>34673890</v>
      </c>
    </row>
    <row r="765" spans="1:4">
      <c r="A765">
        <v>75682603</v>
      </c>
      <c r="B765">
        <v>67645419</v>
      </c>
      <c r="C765">
        <v>1</v>
      </c>
      <c r="D765">
        <v>67645419</v>
      </c>
    </row>
    <row r="766" spans="1:4">
      <c r="A766">
        <v>75811746</v>
      </c>
      <c r="B766">
        <v>55493679</v>
      </c>
      <c r="C766">
        <v>1</v>
      </c>
      <c r="D766">
        <v>55493679</v>
      </c>
    </row>
    <row r="767" spans="1:4">
      <c r="A767">
        <v>75937118</v>
      </c>
      <c r="B767">
        <v>21650558</v>
      </c>
      <c r="C767">
        <v>0</v>
      </c>
      <c r="D767">
        <v>0</v>
      </c>
    </row>
    <row r="768" spans="1:4">
      <c r="A768">
        <v>75965567</v>
      </c>
      <c r="B768">
        <v>60000000</v>
      </c>
      <c r="C768">
        <v>1</v>
      </c>
      <c r="D768">
        <v>60000000</v>
      </c>
    </row>
    <row r="769" spans="1:4">
      <c r="A769">
        <v>76014858</v>
      </c>
      <c r="B769">
        <v>27056408</v>
      </c>
      <c r="C769">
        <v>1</v>
      </c>
      <c r="D769">
        <v>27056408</v>
      </c>
    </row>
    <row r="770" spans="1:4">
      <c r="A770">
        <v>76047227</v>
      </c>
      <c r="B770">
        <v>10396154</v>
      </c>
      <c r="C770">
        <v>1</v>
      </c>
      <c r="D770">
        <v>10396154</v>
      </c>
    </row>
    <row r="771" spans="1:4">
      <c r="A771">
        <v>76095227</v>
      </c>
      <c r="B771">
        <v>18795888</v>
      </c>
      <c r="C771">
        <v>0</v>
      </c>
      <c r="D771">
        <v>0</v>
      </c>
    </row>
    <row r="772" spans="1:4">
      <c r="A772">
        <v>76325433</v>
      </c>
      <c r="B772">
        <v>18642434</v>
      </c>
      <c r="C772">
        <v>0</v>
      </c>
      <c r="D772">
        <v>0</v>
      </c>
    </row>
    <row r="773" spans="1:4">
      <c r="A773">
        <v>76655018</v>
      </c>
      <c r="B773">
        <v>98971875</v>
      </c>
      <c r="C773">
        <v>0</v>
      </c>
      <c r="D773">
        <v>0</v>
      </c>
    </row>
    <row r="774" spans="1:4">
      <c r="A774">
        <v>76693179</v>
      </c>
      <c r="B774">
        <v>42513535</v>
      </c>
      <c r="C774">
        <v>1</v>
      </c>
      <c r="D774">
        <v>42513535</v>
      </c>
    </row>
    <row r="775" spans="1:4">
      <c r="A775">
        <v>77374176</v>
      </c>
      <c r="B775">
        <v>17336945</v>
      </c>
      <c r="C775">
        <v>1</v>
      </c>
      <c r="D775">
        <v>17336945</v>
      </c>
    </row>
    <row r="776" spans="1:4">
      <c r="A776">
        <v>77554691</v>
      </c>
      <c r="B776">
        <v>13158460</v>
      </c>
      <c r="C776">
        <v>1</v>
      </c>
      <c r="D776">
        <v>13158460</v>
      </c>
    </row>
    <row r="777" spans="1:4">
      <c r="A777">
        <v>78042718</v>
      </c>
      <c r="B777">
        <v>78715541</v>
      </c>
      <c r="C777">
        <v>0</v>
      </c>
      <c r="D777">
        <v>0</v>
      </c>
    </row>
    <row r="778" spans="1:4">
      <c r="A778">
        <v>78073173</v>
      </c>
      <c r="B778">
        <v>90662545</v>
      </c>
      <c r="C778">
        <v>0</v>
      </c>
      <c r="D778">
        <v>0</v>
      </c>
    </row>
    <row r="779" spans="1:4">
      <c r="A779">
        <v>78160088</v>
      </c>
      <c r="B779">
        <v>46544021</v>
      </c>
      <c r="C779">
        <v>0</v>
      </c>
      <c r="D779">
        <v>0</v>
      </c>
    </row>
    <row r="780" spans="1:4">
      <c r="A780">
        <v>78295110</v>
      </c>
      <c r="B780">
        <v>32063015</v>
      </c>
      <c r="C780">
        <v>0</v>
      </c>
      <c r="D780">
        <v>0</v>
      </c>
    </row>
    <row r="781" spans="1:4">
      <c r="A781">
        <v>78481785</v>
      </c>
      <c r="B781">
        <v>70346660</v>
      </c>
      <c r="C781">
        <v>0</v>
      </c>
      <c r="D781">
        <v>0</v>
      </c>
    </row>
    <row r="782" spans="1:4">
      <c r="A782">
        <v>78588426</v>
      </c>
      <c r="B782">
        <v>23574970</v>
      </c>
      <c r="C782">
        <v>1</v>
      </c>
      <c r="D782">
        <v>23574970</v>
      </c>
    </row>
    <row r="783" spans="1:4">
      <c r="A783">
        <v>78661926</v>
      </c>
      <c r="B783">
        <v>24295249</v>
      </c>
      <c r="C783">
        <v>1</v>
      </c>
      <c r="D783">
        <v>24295249</v>
      </c>
    </row>
    <row r="784" spans="1:4">
      <c r="A784">
        <v>78834500</v>
      </c>
      <c r="B784">
        <v>108232671</v>
      </c>
      <c r="C784">
        <v>0</v>
      </c>
      <c r="D784">
        <v>0</v>
      </c>
    </row>
    <row r="785" spans="1:4">
      <c r="A785">
        <v>79019947</v>
      </c>
      <c r="B785">
        <v>130000000</v>
      </c>
      <c r="C785">
        <v>0</v>
      </c>
      <c r="D785">
        <v>0</v>
      </c>
    </row>
    <row r="786" spans="1:4">
      <c r="A786">
        <v>79072292</v>
      </c>
      <c r="B786">
        <v>44016858</v>
      </c>
      <c r="C786">
        <v>0</v>
      </c>
      <c r="D786">
        <v>0</v>
      </c>
    </row>
    <row r="787" spans="1:4">
      <c r="A787">
        <v>79426456</v>
      </c>
      <c r="B787">
        <v>28582646</v>
      </c>
      <c r="C787">
        <v>0</v>
      </c>
      <c r="D787">
        <v>0</v>
      </c>
    </row>
    <row r="788" spans="1:4">
      <c r="A788">
        <v>79468028</v>
      </c>
      <c r="B788">
        <v>15025353</v>
      </c>
      <c r="C788">
        <v>0</v>
      </c>
      <c r="D788">
        <v>0</v>
      </c>
    </row>
    <row r="789" spans="1:4">
      <c r="A789">
        <v>79509747</v>
      </c>
      <c r="B789">
        <v>34529401</v>
      </c>
      <c r="C789">
        <v>0</v>
      </c>
      <c r="D789">
        <v>0</v>
      </c>
    </row>
    <row r="790" spans="1:4">
      <c r="A790">
        <v>79964640</v>
      </c>
      <c r="B790">
        <v>53930087</v>
      </c>
      <c r="C790">
        <v>0</v>
      </c>
      <c r="D790">
        <v>0</v>
      </c>
    </row>
    <row r="791" spans="1:4">
      <c r="A791">
        <v>79974780</v>
      </c>
      <c r="B791">
        <v>67571504</v>
      </c>
      <c r="C791">
        <v>0</v>
      </c>
      <c r="D791">
        <v>0</v>
      </c>
    </row>
    <row r="792" spans="1:4">
      <c r="A792">
        <v>79978408</v>
      </c>
      <c r="B792">
        <v>36843687</v>
      </c>
      <c r="C792">
        <v>1</v>
      </c>
      <c r="D792">
        <v>36843687</v>
      </c>
    </row>
    <row r="793" spans="1:4">
      <c r="A793">
        <v>79978777</v>
      </c>
      <c r="B793">
        <v>58112153</v>
      </c>
      <c r="C793">
        <v>0</v>
      </c>
      <c r="D793">
        <v>0</v>
      </c>
    </row>
    <row r="794" spans="1:4">
      <c r="A794">
        <v>80163307</v>
      </c>
      <c r="B794">
        <v>23860663</v>
      </c>
      <c r="C794">
        <v>0</v>
      </c>
      <c r="D794">
        <v>0</v>
      </c>
    </row>
    <row r="795" spans="1:4">
      <c r="A795">
        <v>80220683</v>
      </c>
      <c r="B795">
        <v>47149941</v>
      </c>
      <c r="C795">
        <v>0</v>
      </c>
      <c r="D795">
        <v>0</v>
      </c>
    </row>
    <row r="796" spans="1:4">
      <c r="A796">
        <v>80270290</v>
      </c>
      <c r="B796">
        <v>87840522</v>
      </c>
      <c r="C796">
        <v>1</v>
      </c>
      <c r="D796">
        <v>87840522</v>
      </c>
    </row>
    <row r="797" spans="1:4">
      <c r="A797">
        <v>80417752</v>
      </c>
      <c r="B797">
        <v>37388114</v>
      </c>
      <c r="C797">
        <v>1</v>
      </c>
      <c r="D797">
        <v>37388114</v>
      </c>
    </row>
    <row r="798" spans="1:4">
      <c r="A798">
        <v>80840663</v>
      </c>
      <c r="B798">
        <v>15535362</v>
      </c>
      <c r="C798">
        <v>0</v>
      </c>
      <c r="D798">
        <v>0</v>
      </c>
    </row>
    <row r="799" spans="1:4">
      <c r="A799">
        <v>81140060</v>
      </c>
      <c r="B799">
        <v>28180748</v>
      </c>
      <c r="C799">
        <v>0</v>
      </c>
      <c r="D799">
        <v>0</v>
      </c>
    </row>
    <row r="800" spans="1:4">
      <c r="A800">
        <v>81275291</v>
      </c>
      <c r="B800">
        <v>26000000</v>
      </c>
      <c r="C800">
        <v>0</v>
      </c>
      <c r="D800">
        <v>0</v>
      </c>
    </row>
    <row r="801" spans="1:4">
      <c r="A801">
        <v>81400037</v>
      </c>
      <c r="B801">
        <v>8545855</v>
      </c>
      <c r="C801">
        <v>1</v>
      </c>
      <c r="D801">
        <v>8545855</v>
      </c>
    </row>
    <row r="802" spans="1:4">
      <c r="A802">
        <v>81415051</v>
      </c>
      <c r="B802">
        <v>50019631</v>
      </c>
      <c r="C802">
        <v>0</v>
      </c>
      <c r="D802">
        <v>0</v>
      </c>
    </row>
    <row r="803" spans="1:4">
      <c r="A803">
        <v>81765471</v>
      </c>
      <c r="B803">
        <v>23115927</v>
      </c>
      <c r="C803">
        <v>1</v>
      </c>
      <c r="D803">
        <v>23115927</v>
      </c>
    </row>
    <row r="804" spans="1:4">
      <c r="A804">
        <v>81832836</v>
      </c>
      <c r="B804">
        <v>38048946</v>
      </c>
      <c r="C804">
        <v>1</v>
      </c>
      <c r="D804">
        <v>38048946</v>
      </c>
    </row>
    <row r="805" spans="1:4">
      <c r="A805">
        <v>81937729</v>
      </c>
      <c r="B805">
        <v>20713816</v>
      </c>
      <c r="C805">
        <v>0</v>
      </c>
      <c r="D805">
        <v>0</v>
      </c>
    </row>
    <row r="806" spans="1:4">
      <c r="A806">
        <v>82205045</v>
      </c>
      <c r="B806">
        <v>16023478</v>
      </c>
      <c r="C806">
        <v>1</v>
      </c>
      <c r="D806">
        <v>16023478</v>
      </c>
    </row>
    <row r="807" spans="1:4">
      <c r="A807">
        <v>82290329</v>
      </c>
      <c r="B807">
        <v>63712942</v>
      </c>
      <c r="C807">
        <v>0</v>
      </c>
      <c r="D807">
        <v>0</v>
      </c>
    </row>
    <row r="808" spans="1:4">
      <c r="A808">
        <v>82329139</v>
      </c>
      <c r="B808">
        <v>82329139</v>
      </c>
      <c r="C808">
        <v>0</v>
      </c>
      <c r="D808">
        <v>0</v>
      </c>
    </row>
    <row r="809" spans="1:4">
      <c r="A809">
        <v>82338719</v>
      </c>
      <c r="B809">
        <v>39570904</v>
      </c>
      <c r="C809">
        <v>0</v>
      </c>
      <c r="D809">
        <v>0</v>
      </c>
    </row>
    <row r="810" spans="1:4">
      <c r="A810">
        <v>82607955</v>
      </c>
      <c r="B810">
        <v>54397527</v>
      </c>
      <c r="C810">
        <v>1</v>
      </c>
      <c r="D810">
        <v>54397527</v>
      </c>
    </row>
    <row r="811" spans="1:4">
      <c r="A811">
        <v>82678338</v>
      </c>
      <c r="B811">
        <v>22277474</v>
      </c>
      <c r="C811">
        <v>1</v>
      </c>
      <c r="D811">
        <v>22277474</v>
      </c>
    </row>
    <row r="812" spans="1:4">
      <c r="A812">
        <v>82827477</v>
      </c>
      <c r="B812">
        <v>59651656</v>
      </c>
      <c r="C812">
        <v>0</v>
      </c>
      <c r="D812">
        <v>0</v>
      </c>
    </row>
    <row r="813" spans="1:4">
      <c r="A813">
        <v>83343062</v>
      </c>
      <c r="B813">
        <v>44574385</v>
      </c>
      <c r="C813">
        <v>0</v>
      </c>
      <c r="D813">
        <v>0</v>
      </c>
    </row>
    <row r="814" spans="1:4">
      <c r="A814">
        <v>83345293</v>
      </c>
      <c r="B814">
        <v>22470870</v>
      </c>
      <c r="C814">
        <v>0</v>
      </c>
      <c r="D814">
        <v>0</v>
      </c>
    </row>
    <row r="815" spans="1:4">
      <c r="A815">
        <v>83704673</v>
      </c>
      <c r="B815">
        <v>12175663</v>
      </c>
      <c r="C815">
        <v>0</v>
      </c>
      <c r="D815">
        <v>0</v>
      </c>
    </row>
    <row r="816" spans="1:4">
      <c r="A816">
        <v>83966868</v>
      </c>
      <c r="B816">
        <v>58175060</v>
      </c>
      <c r="C816">
        <v>1</v>
      </c>
      <c r="D816">
        <v>58175060</v>
      </c>
    </row>
    <row r="817" spans="1:4">
      <c r="A817">
        <v>84046055</v>
      </c>
      <c r="B817">
        <v>8574794</v>
      </c>
      <c r="C817">
        <v>1</v>
      </c>
      <c r="D817">
        <v>8574794</v>
      </c>
    </row>
    <row r="818" spans="1:4">
      <c r="A818">
        <v>84062765</v>
      </c>
      <c r="B818">
        <v>10682318</v>
      </c>
      <c r="C818">
        <v>0</v>
      </c>
      <c r="D818">
        <v>0</v>
      </c>
    </row>
    <row r="819" spans="1:4">
      <c r="A819">
        <v>84107503</v>
      </c>
      <c r="B819">
        <v>43290252</v>
      </c>
      <c r="C819">
        <v>1</v>
      </c>
      <c r="D819">
        <v>43290252</v>
      </c>
    </row>
    <row r="820" spans="1:4">
      <c r="A820">
        <v>84124832</v>
      </c>
      <c r="B820">
        <v>86684726</v>
      </c>
      <c r="C820">
        <v>0</v>
      </c>
      <c r="D820">
        <v>0</v>
      </c>
    </row>
    <row r="821" spans="1:4">
      <c r="A821">
        <v>84266502</v>
      </c>
      <c r="B821">
        <v>16603472</v>
      </c>
      <c r="C821">
        <v>0</v>
      </c>
      <c r="D821">
        <v>0</v>
      </c>
    </row>
    <row r="822" spans="1:4">
      <c r="A822">
        <v>84359926</v>
      </c>
      <c r="B822">
        <v>21749507</v>
      </c>
      <c r="C822">
        <v>0</v>
      </c>
      <c r="D822">
        <v>0</v>
      </c>
    </row>
    <row r="823" spans="1:4">
      <c r="A823">
        <v>84486720</v>
      </c>
      <c r="B823">
        <v>18180006</v>
      </c>
      <c r="C823">
        <v>1</v>
      </c>
      <c r="D823">
        <v>18180006</v>
      </c>
    </row>
    <row r="824" spans="1:4">
      <c r="A824">
        <v>84535576</v>
      </c>
      <c r="B824">
        <v>32046955</v>
      </c>
      <c r="C824">
        <v>0</v>
      </c>
      <c r="D824">
        <v>0</v>
      </c>
    </row>
    <row r="825" spans="1:4">
      <c r="A825">
        <v>84913778</v>
      </c>
      <c r="B825">
        <v>17371706</v>
      </c>
      <c r="C825">
        <v>1</v>
      </c>
      <c r="D825">
        <v>17371706</v>
      </c>
    </row>
    <row r="826" spans="1:4">
      <c r="A826">
        <v>85001659</v>
      </c>
      <c r="B826">
        <v>30000000</v>
      </c>
      <c r="C826">
        <v>1</v>
      </c>
      <c r="D826">
        <v>30000000</v>
      </c>
    </row>
    <row r="827" spans="1:4">
      <c r="A827">
        <v>85470471</v>
      </c>
      <c r="B827">
        <v>50793334</v>
      </c>
      <c r="C827">
        <v>0</v>
      </c>
      <c r="D827">
        <v>0</v>
      </c>
    </row>
    <row r="828" spans="1:4">
      <c r="A828">
        <v>85574308</v>
      </c>
      <c r="B828">
        <v>25365964</v>
      </c>
      <c r="C828">
        <v>0</v>
      </c>
      <c r="D828">
        <v>0</v>
      </c>
    </row>
    <row r="829" spans="1:4">
      <c r="A829">
        <v>86109680</v>
      </c>
      <c r="B829">
        <v>48701534</v>
      </c>
      <c r="C829">
        <v>1</v>
      </c>
      <c r="D829">
        <v>48701534</v>
      </c>
    </row>
    <row r="830" spans="1:4">
      <c r="A830">
        <v>86283567</v>
      </c>
      <c r="B830">
        <v>174807753</v>
      </c>
      <c r="C830">
        <v>0</v>
      </c>
      <c r="D830">
        <v>0</v>
      </c>
    </row>
    <row r="831" spans="1:4">
      <c r="A831">
        <v>86327778</v>
      </c>
      <c r="B831">
        <v>53686491</v>
      </c>
      <c r="C831">
        <v>1</v>
      </c>
      <c r="D831">
        <v>53686491</v>
      </c>
    </row>
    <row r="832" spans="1:4">
      <c r="A832">
        <v>86407246</v>
      </c>
      <c r="B832">
        <v>23430665</v>
      </c>
      <c r="C832">
        <v>1</v>
      </c>
      <c r="D832">
        <v>23430665</v>
      </c>
    </row>
    <row r="833" spans="1:4">
      <c r="A833">
        <v>86526587</v>
      </c>
      <c r="B833">
        <v>20944279</v>
      </c>
      <c r="C833">
        <v>1</v>
      </c>
      <c r="D833">
        <v>20944279</v>
      </c>
    </row>
    <row r="834" spans="1:4">
      <c r="A834">
        <v>86562007</v>
      </c>
      <c r="B834">
        <v>47609104</v>
      </c>
      <c r="C834">
        <v>0</v>
      </c>
      <c r="D834">
        <v>0</v>
      </c>
    </row>
    <row r="835" spans="1:4">
      <c r="A835">
        <v>86680344</v>
      </c>
      <c r="B835">
        <v>37284868</v>
      </c>
      <c r="C835">
        <v>0</v>
      </c>
      <c r="D835">
        <v>0</v>
      </c>
    </row>
    <row r="836" spans="1:4">
      <c r="A836">
        <v>86747344</v>
      </c>
      <c r="B836">
        <v>28088587</v>
      </c>
      <c r="C836">
        <v>0</v>
      </c>
      <c r="D836">
        <v>0</v>
      </c>
    </row>
    <row r="837" spans="1:4">
      <c r="A837">
        <v>86749716</v>
      </c>
      <c r="B837">
        <v>64093910</v>
      </c>
      <c r="C837">
        <v>0</v>
      </c>
      <c r="D837">
        <v>0</v>
      </c>
    </row>
    <row r="838" spans="1:4">
      <c r="A838">
        <v>87051866</v>
      </c>
      <c r="B838">
        <v>17726823</v>
      </c>
      <c r="C838">
        <v>1</v>
      </c>
      <c r="D838">
        <v>17726823</v>
      </c>
    </row>
    <row r="839" spans="1:4">
      <c r="A839">
        <v>87090800</v>
      </c>
      <c r="B839">
        <v>16853152</v>
      </c>
      <c r="C839">
        <v>1</v>
      </c>
      <c r="D839">
        <v>16853152</v>
      </c>
    </row>
    <row r="840" spans="1:4">
      <c r="A840">
        <v>87157549</v>
      </c>
      <c r="B840">
        <v>62141447</v>
      </c>
      <c r="C840">
        <v>0</v>
      </c>
      <c r="D840">
        <v>0</v>
      </c>
    </row>
    <row r="841" spans="1:4">
      <c r="A841">
        <v>87179297</v>
      </c>
      <c r="B841">
        <v>35953391</v>
      </c>
      <c r="C841">
        <v>0</v>
      </c>
      <c r="D841">
        <v>0</v>
      </c>
    </row>
    <row r="842" spans="1:4">
      <c r="A842">
        <v>87182173</v>
      </c>
      <c r="B842">
        <v>77710753</v>
      </c>
      <c r="C842">
        <v>0</v>
      </c>
      <c r="D842">
        <v>0</v>
      </c>
    </row>
    <row r="843" spans="1:4">
      <c r="A843">
        <v>87324746</v>
      </c>
      <c r="B843">
        <v>12000000</v>
      </c>
      <c r="C843">
        <v>1</v>
      </c>
      <c r="D843">
        <v>12000000</v>
      </c>
    </row>
    <row r="844" spans="1:4">
      <c r="A844">
        <v>87840357</v>
      </c>
      <c r="B844">
        <v>39183429</v>
      </c>
      <c r="C844">
        <v>0</v>
      </c>
      <c r="D844">
        <v>0</v>
      </c>
    </row>
    <row r="845" spans="1:4">
      <c r="A845">
        <v>87880798</v>
      </c>
      <c r="B845">
        <v>18263820</v>
      </c>
      <c r="C845">
        <v>0</v>
      </c>
      <c r="D845">
        <v>0</v>
      </c>
    </row>
    <row r="846" spans="1:4">
      <c r="A846">
        <v>87887418</v>
      </c>
      <c r="B846">
        <v>38227765</v>
      </c>
      <c r="C846">
        <v>1</v>
      </c>
      <c r="D846">
        <v>38227765</v>
      </c>
    </row>
    <row r="847" spans="1:4">
      <c r="A847">
        <v>88095701</v>
      </c>
      <c r="B847">
        <v>25605411</v>
      </c>
      <c r="C847">
        <v>0</v>
      </c>
      <c r="D847">
        <v>0</v>
      </c>
    </row>
    <row r="848" spans="1:4">
      <c r="A848">
        <v>88542965</v>
      </c>
      <c r="B848">
        <v>5429853</v>
      </c>
      <c r="C848">
        <v>0</v>
      </c>
      <c r="D848">
        <v>0</v>
      </c>
    </row>
    <row r="849" spans="1:4">
      <c r="A849">
        <v>88795016</v>
      </c>
      <c r="B849">
        <v>135651216</v>
      </c>
      <c r="C849">
        <v>0</v>
      </c>
      <c r="D849">
        <v>0</v>
      </c>
    </row>
    <row r="850" spans="1:4">
      <c r="A850">
        <v>88886081</v>
      </c>
      <c r="B850">
        <v>128526296</v>
      </c>
      <c r="C850">
        <v>0</v>
      </c>
      <c r="D850">
        <v>0</v>
      </c>
    </row>
    <row r="851" spans="1:4">
      <c r="A851">
        <v>89012016</v>
      </c>
      <c r="B851">
        <v>3043916</v>
      </c>
      <c r="C851">
        <v>0</v>
      </c>
      <c r="D851">
        <v>0</v>
      </c>
    </row>
    <row r="852" spans="1:4">
      <c r="A852">
        <v>89420791</v>
      </c>
      <c r="B852">
        <v>81684071</v>
      </c>
      <c r="C852">
        <v>0</v>
      </c>
      <c r="D852">
        <v>0</v>
      </c>
    </row>
    <row r="853" spans="1:4">
      <c r="A853">
        <v>89509349</v>
      </c>
      <c r="B853">
        <v>17625825</v>
      </c>
      <c r="C853">
        <v>0</v>
      </c>
      <c r="D853">
        <v>0</v>
      </c>
    </row>
    <row r="854" spans="1:4">
      <c r="A854">
        <v>89737191</v>
      </c>
      <c r="B854">
        <v>110000000</v>
      </c>
      <c r="C854">
        <v>0</v>
      </c>
      <c r="D854">
        <v>0</v>
      </c>
    </row>
    <row r="855" spans="1:4">
      <c r="A855">
        <v>89883201</v>
      </c>
      <c r="B855">
        <v>9740307</v>
      </c>
      <c r="C855">
        <v>0</v>
      </c>
      <c r="D855">
        <v>0</v>
      </c>
    </row>
    <row r="856" spans="1:4">
      <c r="A856">
        <v>90014995</v>
      </c>
      <c r="B856">
        <v>24663858</v>
      </c>
      <c r="C856">
        <v>0</v>
      </c>
      <c r="D856">
        <v>0</v>
      </c>
    </row>
    <row r="857" spans="1:4">
      <c r="A857">
        <v>90042204</v>
      </c>
      <c r="B857">
        <v>108232671</v>
      </c>
      <c r="C857">
        <v>0</v>
      </c>
      <c r="D857">
        <v>0</v>
      </c>
    </row>
    <row r="858" spans="1:4">
      <c r="A858">
        <v>90093288</v>
      </c>
      <c r="B858">
        <v>25001073</v>
      </c>
      <c r="C858">
        <v>0</v>
      </c>
      <c r="D858">
        <v>0</v>
      </c>
    </row>
    <row r="859" spans="1:4">
      <c r="A859">
        <v>90154744</v>
      </c>
      <c r="B859">
        <v>70724911</v>
      </c>
      <c r="C859">
        <v>0</v>
      </c>
      <c r="D859">
        <v>0</v>
      </c>
    </row>
    <row r="860" spans="1:4">
      <c r="A860">
        <v>90184679</v>
      </c>
      <c r="B860">
        <v>51259935</v>
      </c>
      <c r="C860">
        <v>0</v>
      </c>
      <c r="D860">
        <v>0</v>
      </c>
    </row>
    <row r="861" spans="1:4">
      <c r="A861">
        <v>90193752</v>
      </c>
      <c r="B861">
        <v>33706305</v>
      </c>
      <c r="C861">
        <v>0</v>
      </c>
      <c r="D861">
        <v>0</v>
      </c>
    </row>
    <row r="862" spans="1:4">
      <c r="A862">
        <v>90255363</v>
      </c>
      <c r="B862">
        <v>41427631</v>
      </c>
      <c r="C862">
        <v>0</v>
      </c>
      <c r="D862">
        <v>0</v>
      </c>
    </row>
    <row r="863" spans="1:4">
      <c r="A863">
        <v>90414888</v>
      </c>
      <c r="B863">
        <v>46054609</v>
      </c>
      <c r="C863">
        <v>0</v>
      </c>
      <c r="D863">
        <v>0</v>
      </c>
    </row>
    <row r="864" spans="1:4">
      <c r="A864">
        <v>90538854</v>
      </c>
      <c r="B864">
        <v>56177174</v>
      </c>
      <c r="C864">
        <v>0</v>
      </c>
      <c r="D864">
        <v>0</v>
      </c>
    </row>
    <row r="865" spans="1:4">
      <c r="A865">
        <v>91100541</v>
      </c>
      <c r="B865">
        <v>3000000</v>
      </c>
      <c r="C865">
        <v>0</v>
      </c>
      <c r="D865">
        <v>0</v>
      </c>
    </row>
    <row r="866" spans="1:4">
      <c r="A866">
        <v>91112095</v>
      </c>
      <c r="B866">
        <v>40311473</v>
      </c>
      <c r="C866">
        <v>1</v>
      </c>
      <c r="D866">
        <v>40311473</v>
      </c>
    </row>
    <row r="867" spans="1:4">
      <c r="A867">
        <v>91167710</v>
      </c>
      <c r="B867">
        <v>164638572</v>
      </c>
      <c r="C867">
        <v>0</v>
      </c>
      <c r="D867">
        <v>0</v>
      </c>
    </row>
    <row r="868" spans="1:4">
      <c r="A868">
        <v>91380645</v>
      </c>
      <c r="B868">
        <v>72561906</v>
      </c>
      <c r="C868">
        <v>0</v>
      </c>
      <c r="D868">
        <v>0</v>
      </c>
    </row>
    <row r="869" spans="1:4">
      <c r="A869">
        <v>91469619</v>
      </c>
      <c r="B869">
        <v>53686491</v>
      </c>
      <c r="C869">
        <v>1</v>
      </c>
      <c r="D869">
        <v>53686491</v>
      </c>
    </row>
    <row r="870" spans="1:4">
      <c r="A870">
        <v>91525361</v>
      </c>
      <c r="B870">
        <v>22470870</v>
      </c>
      <c r="C870">
        <v>1</v>
      </c>
      <c r="D870">
        <v>22470870</v>
      </c>
    </row>
    <row r="871" spans="1:4">
      <c r="A871">
        <v>91644342</v>
      </c>
      <c r="B871">
        <v>25321739</v>
      </c>
      <c r="C871">
        <v>0</v>
      </c>
      <c r="D871">
        <v>0</v>
      </c>
    </row>
    <row r="872" spans="1:4">
      <c r="A872">
        <v>91841386</v>
      </c>
      <c r="B872">
        <v>17976696</v>
      </c>
      <c r="C872">
        <v>0</v>
      </c>
      <c r="D872">
        <v>0</v>
      </c>
    </row>
    <row r="873" spans="1:4">
      <c r="A873">
        <v>92425135</v>
      </c>
      <c r="B873">
        <v>38000000</v>
      </c>
      <c r="C873">
        <v>0</v>
      </c>
      <c r="D873">
        <v>0</v>
      </c>
    </row>
    <row r="874" spans="1:4">
      <c r="A874">
        <v>92718787</v>
      </c>
      <c r="B874">
        <v>73707997</v>
      </c>
      <c r="C874">
        <v>0</v>
      </c>
      <c r="D874">
        <v>0</v>
      </c>
    </row>
    <row r="875" spans="1:4">
      <c r="A875">
        <v>92816237</v>
      </c>
      <c r="B875">
        <v>37878971</v>
      </c>
      <c r="C875">
        <v>1</v>
      </c>
      <c r="D875">
        <v>37878971</v>
      </c>
    </row>
    <row r="876" spans="1:4">
      <c r="A876">
        <v>92961937</v>
      </c>
      <c r="B876">
        <v>77676809</v>
      </c>
      <c r="C876">
        <v>1</v>
      </c>
      <c r="D876">
        <v>77676809</v>
      </c>
    </row>
    <row r="877" spans="1:4">
      <c r="A877">
        <v>93209654</v>
      </c>
      <c r="B877">
        <v>52633838</v>
      </c>
      <c r="C877">
        <v>1</v>
      </c>
      <c r="D877">
        <v>52633838</v>
      </c>
    </row>
    <row r="878" spans="1:4">
      <c r="A878">
        <v>93343188</v>
      </c>
      <c r="B878">
        <v>63160606</v>
      </c>
      <c r="C878">
        <v>0</v>
      </c>
      <c r="D878">
        <v>0</v>
      </c>
    </row>
    <row r="879" spans="1:4">
      <c r="A879">
        <v>93523336</v>
      </c>
      <c r="B879">
        <v>43499013</v>
      </c>
      <c r="C879">
        <v>1</v>
      </c>
      <c r="D879">
        <v>43499013</v>
      </c>
    </row>
    <row r="880" spans="1:4">
      <c r="A880">
        <v>93590469</v>
      </c>
      <c r="B880">
        <v>20675477</v>
      </c>
      <c r="C880">
        <v>0</v>
      </c>
      <c r="D880">
        <v>0</v>
      </c>
    </row>
    <row r="881" spans="1:4">
      <c r="A881">
        <v>93672764</v>
      </c>
      <c r="B881">
        <v>58000000</v>
      </c>
      <c r="C881">
        <v>0</v>
      </c>
      <c r="D881">
        <v>0</v>
      </c>
    </row>
    <row r="882" spans="1:4">
      <c r="A882">
        <v>93847250</v>
      </c>
      <c r="B882">
        <v>2311593</v>
      </c>
      <c r="C882">
        <v>0</v>
      </c>
      <c r="D882">
        <v>0</v>
      </c>
    </row>
    <row r="883" spans="1:4">
      <c r="A883">
        <v>93858357</v>
      </c>
      <c r="B883">
        <v>107617391</v>
      </c>
      <c r="C883">
        <v>1</v>
      </c>
      <c r="D883">
        <v>107617391</v>
      </c>
    </row>
    <row r="884" spans="1:4">
      <c r="A884">
        <v>93902242</v>
      </c>
      <c r="B884">
        <v>37157440</v>
      </c>
      <c r="C884">
        <v>1</v>
      </c>
      <c r="D884">
        <v>37157440</v>
      </c>
    </row>
    <row r="885" spans="1:4">
      <c r="A885">
        <v>93943623</v>
      </c>
      <c r="B885">
        <v>28000000</v>
      </c>
      <c r="C885">
        <v>1</v>
      </c>
      <c r="D885">
        <v>28000000</v>
      </c>
    </row>
    <row r="886" spans="1:4">
      <c r="A886">
        <v>93992029</v>
      </c>
      <c r="B886">
        <v>36843687</v>
      </c>
      <c r="C886">
        <v>1</v>
      </c>
      <c r="D886">
        <v>36843687</v>
      </c>
    </row>
    <row r="887" spans="1:4">
      <c r="A887">
        <v>94317626</v>
      </c>
      <c r="B887">
        <v>135651216</v>
      </c>
      <c r="C887">
        <v>1</v>
      </c>
      <c r="D887">
        <v>135651216</v>
      </c>
    </row>
    <row r="888" spans="1:4">
      <c r="A888">
        <v>95020213</v>
      </c>
      <c r="B888">
        <v>40000000</v>
      </c>
      <c r="C888">
        <v>0</v>
      </c>
      <c r="D888">
        <v>0</v>
      </c>
    </row>
    <row r="889" spans="1:4">
      <c r="A889">
        <v>95774887</v>
      </c>
      <c r="B889">
        <v>58752751</v>
      </c>
      <c r="C889">
        <v>1</v>
      </c>
      <c r="D889">
        <v>58752751</v>
      </c>
    </row>
    <row r="890" spans="1:4">
      <c r="A890">
        <v>95814545</v>
      </c>
      <c r="B890">
        <v>30742635</v>
      </c>
      <c r="C890">
        <v>0</v>
      </c>
      <c r="D890">
        <v>0</v>
      </c>
    </row>
    <row r="891" spans="1:4">
      <c r="A891">
        <v>95824131</v>
      </c>
      <c r="B891">
        <v>86093913</v>
      </c>
      <c r="C891">
        <v>0</v>
      </c>
      <c r="D891">
        <v>0</v>
      </c>
    </row>
    <row r="892" spans="1:4">
      <c r="A892">
        <v>96197818</v>
      </c>
      <c r="B892">
        <v>10487788</v>
      </c>
      <c r="C892">
        <v>0</v>
      </c>
      <c r="D892">
        <v>0</v>
      </c>
    </row>
    <row r="893" spans="1:4">
      <c r="A893">
        <v>96239640</v>
      </c>
      <c r="B893">
        <v>35659508</v>
      </c>
      <c r="C893">
        <v>1</v>
      </c>
      <c r="D893">
        <v>35659508</v>
      </c>
    </row>
    <row r="894" spans="1:4">
      <c r="A894">
        <v>96313324</v>
      </c>
      <c r="B894">
        <v>74409961</v>
      </c>
      <c r="C894">
        <v>0</v>
      </c>
      <c r="D894">
        <v>0</v>
      </c>
    </row>
    <row r="895" spans="1:4">
      <c r="A895">
        <v>96730885</v>
      </c>
      <c r="B895">
        <v>30422345</v>
      </c>
      <c r="C895">
        <v>1</v>
      </c>
      <c r="D895">
        <v>30422345</v>
      </c>
    </row>
    <row r="896" spans="1:4">
      <c r="A896">
        <v>96846559</v>
      </c>
      <c r="B896">
        <v>19070640</v>
      </c>
      <c r="C896">
        <v>0</v>
      </c>
      <c r="D896">
        <v>0</v>
      </c>
    </row>
    <row r="897" spans="1:4">
      <c r="A897">
        <v>96934884</v>
      </c>
      <c r="B897">
        <v>15548943</v>
      </c>
      <c r="C897">
        <v>1</v>
      </c>
      <c r="D897">
        <v>15548943</v>
      </c>
    </row>
    <row r="898" spans="1:4">
      <c r="A898">
        <v>97066426</v>
      </c>
      <c r="B898">
        <v>103569079</v>
      </c>
      <c r="C898">
        <v>1</v>
      </c>
      <c r="D898">
        <v>103569079</v>
      </c>
    </row>
    <row r="899" spans="1:4">
      <c r="A899">
        <v>97384257</v>
      </c>
      <c r="B899">
        <v>71581988</v>
      </c>
      <c r="C899">
        <v>1</v>
      </c>
      <c r="D899">
        <v>71581988</v>
      </c>
    </row>
    <row r="900" spans="1:4">
      <c r="A900">
        <v>97402049</v>
      </c>
      <c r="B900">
        <v>17000000</v>
      </c>
      <c r="C900">
        <v>1</v>
      </c>
      <c r="D900">
        <v>17000000</v>
      </c>
    </row>
    <row r="901" spans="1:4">
      <c r="A901">
        <v>97562697</v>
      </c>
      <c r="B901">
        <v>12175663</v>
      </c>
      <c r="C901">
        <v>1</v>
      </c>
      <c r="D901">
        <v>12175663</v>
      </c>
    </row>
    <row r="902" spans="1:4">
      <c r="A902">
        <v>97650742</v>
      </c>
      <c r="B902">
        <v>62404139</v>
      </c>
      <c r="C902">
        <v>0</v>
      </c>
      <c r="D902">
        <v>0</v>
      </c>
    </row>
    <row r="903" spans="1:4">
      <c r="A903">
        <v>97662611</v>
      </c>
      <c r="B903">
        <v>85747939</v>
      </c>
      <c r="C903">
        <v>1</v>
      </c>
      <c r="D903">
        <v>85747939</v>
      </c>
    </row>
    <row r="904" spans="1:4">
      <c r="A904">
        <v>97696078</v>
      </c>
      <c r="B904">
        <v>42729274</v>
      </c>
      <c r="C904">
        <v>0</v>
      </c>
      <c r="D904">
        <v>0</v>
      </c>
    </row>
    <row r="905" spans="1:4">
      <c r="A905">
        <v>97925059</v>
      </c>
      <c r="B905">
        <v>64935379</v>
      </c>
      <c r="C905">
        <v>1</v>
      </c>
      <c r="D905">
        <v>64935379</v>
      </c>
    </row>
    <row r="906" spans="1:4">
      <c r="A906">
        <v>98116369</v>
      </c>
      <c r="B906">
        <v>5726559</v>
      </c>
      <c r="C906">
        <v>0</v>
      </c>
      <c r="D906">
        <v>0</v>
      </c>
    </row>
    <row r="907" spans="1:4">
      <c r="A907">
        <v>98225585</v>
      </c>
      <c r="B907">
        <v>26122286</v>
      </c>
      <c r="C907">
        <v>0</v>
      </c>
      <c r="D907">
        <v>0</v>
      </c>
    </row>
    <row r="908" spans="1:4">
      <c r="A908">
        <v>98564824</v>
      </c>
      <c r="B908">
        <v>12713760</v>
      </c>
      <c r="C908">
        <v>0</v>
      </c>
      <c r="D908">
        <v>0</v>
      </c>
    </row>
    <row r="909" spans="1:4">
      <c r="A909">
        <v>98936014</v>
      </c>
      <c r="B909">
        <v>10864486</v>
      </c>
      <c r="C909">
        <v>1</v>
      </c>
      <c r="D909">
        <v>10864486</v>
      </c>
    </row>
    <row r="910" spans="1:4">
      <c r="A910">
        <v>99006237</v>
      </c>
      <c r="B910">
        <v>18940717</v>
      </c>
      <c r="C910">
        <v>0</v>
      </c>
      <c r="D910">
        <v>0</v>
      </c>
    </row>
    <row r="911" spans="1:4">
      <c r="A911">
        <v>99223368</v>
      </c>
      <c r="B911">
        <v>32571948</v>
      </c>
      <c r="C911">
        <v>1</v>
      </c>
      <c r="D911">
        <v>32571948</v>
      </c>
    </row>
    <row r="912" spans="1:4">
      <c r="A912">
        <v>99285148</v>
      </c>
      <c r="B912">
        <v>65143896</v>
      </c>
      <c r="C912">
        <v>1</v>
      </c>
      <c r="D912">
        <v>65143896</v>
      </c>
    </row>
    <row r="913" spans="1:4">
      <c r="A913">
        <v>99379590</v>
      </c>
      <c r="B913">
        <v>7253004</v>
      </c>
      <c r="C913">
        <v>1</v>
      </c>
      <c r="D913">
        <v>7253004</v>
      </c>
    </row>
    <row r="914" spans="1:4">
      <c r="A914">
        <v>99475649</v>
      </c>
      <c r="B914">
        <v>38320559</v>
      </c>
      <c r="C914">
        <v>0</v>
      </c>
      <c r="D914">
        <v>0</v>
      </c>
    </row>
    <row r="915" spans="1:4">
      <c r="A915">
        <v>99497492</v>
      </c>
      <c r="B915">
        <v>38320559</v>
      </c>
      <c r="C915">
        <v>0</v>
      </c>
      <c r="D915">
        <v>0</v>
      </c>
    </row>
    <row r="916" spans="1:4">
      <c r="A916">
        <v>99562425</v>
      </c>
      <c r="B916">
        <v>18457437</v>
      </c>
      <c r="C916">
        <v>0</v>
      </c>
      <c r="D916">
        <v>0</v>
      </c>
    </row>
    <row r="917" spans="1:4">
      <c r="A917">
        <v>99593620</v>
      </c>
      <c r="B917">
        <v>43429264</v>
      </c>
      <c r="C917">
        <v>0</v>
      </c>
      <c r="D917">
        <v>0</v>
      </c>
    </row>
    <row r="918" spans="1:4">
      <c r="A918">
        <v>99847390</v>
      </c>
      <c r="B918">
        <v>25365964</v>
      </c>
      <c r="C918">
        <v>1</v>
      </c>
      <c r="D918">
        <v>25365964</v>
      </c>
    </row>
    <row r="919" spans="1:4">
      <c r="A919">
        <v>100507729</v>
      </c>
      <c r="B919">
        <v>8102957</v>
      </c>
      <c r="C919">
        <v>1</v>
      </c>
      <c r="D919">
        <v>8102957</v>
      </c>
    </row>
    <row r="920" spans="1:4">
      <c r="A920">
        <v>100602327</v>
      </c>
      <c r="B920">
        <v>18492742</v>
      </c>
      <c r="C920">
        <v>1</v>
      </c>
      <c r="D920">
        <v>18492742</v>
      </c>
    </row>
    <row r="921" spans="1:4">
      <c r="A921">
        <v>100734332</v>
      </c>
      <c r="B921">
        <v>35000000</v>
      </c>
      <c r="C921">
        <v>1</v>
      </c>
      <c r="D921">
        <v>35000000</v>
      </c>
    </row>
    <row r="922" spans="1:4">
      <c r="A922">
        <v>100905781</v>
      </c>
      <c r="B922">
        <v>40918272</v>
      </c>
      <c r="C922">
        <v>1</v>
      </c>
      <c r="D922">
        <v>40918272</v>
      </c>
    </row>
    <row r="923" spans="1:4">
      <c r="A923">
        <v>101076746</v>
      </c>
      <c r="B923">
        <v>129870757</v>
      </c>
      <c r="C923">
        <v>1</v>
      </c>
      <c r="D923">
        <v>129870757</v>
      </c>
    </row>
    <row r="924" spans="1:4">
      <c r="A924">
        <v>101301096</v>
      </c>
      <c r="B924">
        <v>123319288</v>
      </c>
      <c r="C924">
        <v>1</v>
      </c>
      <c r="D924">
        <v>123319288</v>
      </c>
    </row>
    <row r="925" spans="1:4">
      <c r="A925">
        <v>101820495</v>
      </c>
      <c r="B925">
        <v>40043484</v>
      </c>
      <c r="C925">
        <v>1</v>
      </c>
      <c r="D925">
        <v>40043484</v>
      </c>
    </row>
    <row r="926" spans="1:4">
      <c r="A926">
        <v>101954772</v>
      </c>
      <c r="B926">
        <v>131571219</v>
      </c>
      <c r="C926">
        <v>1</v>
      </c>
      <c r="D926">
        <v>131571219</v>
      </c>
    </row>
    <row r="927" spans="1:4">
      <c r="A927">
        <v>102259164</v>
      </c>
      <c r="B927">
        <v>75965217</v>
      </c>
      <c r="C927">
        <v>0</v>
      </c>
      <c r="D927">
        <v>0</v>
      </c>
    </row>
    <row r="928" spans="1:4">
      <c r="A928">
        <v>102295681</v>
      </c>
      <c r="B928">
        <v>28642791</v>
      </c>
      <c r="C928">
        <v>0</v>
      </c>
      <c r="D928">
        <v>0</v>
      </c>
    </row>
    <row r="929" spans="1:4">
      <c r="A929">
        <v>102501499</v>
      </c>
      <c r="B929">
        <v>35175618</v>
      </c>
      <c r="C929">
        <v>0</v>
      </c>
      <c r="D929">
        <v>0</v>
      </c>
    </row>
    <row r="930" spans="1:4">
      <c r="A930">
        <v>102531416</v>
      </c>
      <c r="B930">
        <v>57165293</v>
      </c>
      <c r="C930">
        <v>0</v>
      </c>
      <c r="D930">
        <v>0</v>
      </c>
    </row>
    <row r="931" spans="1:4">
      <c r="A931">
        <v>102990511</v>
      </c>
      <c r="B931">
        <v>31459218</v>
      </c>
      <c r="C931">
        <v>1</v>
      </c>
      <c r="D931">
        <v>31459218</v>
      </c>
    </row>
    <row r="932" spans="1:4">
      <c r="A932">
        <v>103029901</v>
      </c>
      <c r="B932">
        <v>103144502</v>
      </c>
      <c r="C932">
        <v>1</v>
      </c>
      <c r="D932">
        <v>103144502</v>
      </c>
    </row>
    <row r="933" spans="1:4">
      <c r="A933">
        <v>103124758</v>
      </c>
      <c r="B933">
        <v>24186884</v>
      </c>
      <c r="C933">
        <v>0</v>
      </c>
      <c r="D933">
        <v>0</v>
      </c>
    </row>
    <row r="934" spans="1:4">
      <c r="A934">
        <v>103248087</v>
      </c>
      <c r="B934">
        <v>1014639</v>
      </c>
      <c r="C934">
        <v>1</v>
      </c>
      <c r="D934">
        <v>1014639</v>
      </c>
    </row>
    <row r="935" spans="1:4">
      <c r="A935">
        <v>103687285</v>
      </c>
      <c r="B935">
        <v>76438973</v>
      </c>
      <c r="C935">
        <v>1</v>
      </c>
      <c r="D935">
        <v>76438973</v>
      </c>
    </row>
    <row r="936" spans="1:4">
      <c r="A936">
        <v>103714796</v>
      </c>
      <c r="B936">
        <v>20007852</v>
      </c>
      <c r="C936">
        <v>1</v>
      </c>
      <c r="D936">
        <v>20007852</v>
      </c>
    </row>
    <row r="937" spans="1:4">
      <c r="A937">
        <v>103755310</v>
      </c>
      <c r="B937">
        <v>41427631</v>
      </c>
      <c r="C937">
        <v>1</v>
      </c>
      <c r="D937">
        <v>41427631</v>
      </c>
    </row>
    <row r="938" spans="1:4">
      <c r="A938">
        <v>103813103</v>
      </c>
      <c r="B938">
        <v>70000000</v>
      </c>
      <c r="C938">
        <v>0</v>
      </c>
      <c r="D938">
        <v>0</v>
      </c>
    </row>
    <row r="939" spans="1:4">
      <c r="A939">
        <v>103849232</v>
      </c>
      <c r="B939">
        <v>6641389</v>
      </c>
      <c r="C939">
        <v>0</v>
      </c>
      <c r="D939">
        <v>0</v>
      </c>
    </row>
    <row r="940" spans="1:4">
      <c r="A940">
        <v>104051689</v>
      </c>
      <c r="B940">
        <v>35450435</v>
      </c>
      <c r="C940">
        <v>0</v>
      </c>
      <c r="D940">
        <v>0</v>
      </c>
    </row>
    <row r="941" spans="1:4">
      <c r="A941">
        <v>104100903</v>
      </c>
      <c r="B941">
        <v>60000000</v>
      </c>
      <c r="C941">
        <v>0</v>
      </c>
      <c r="D941">
        <v>0</v>
      </c>
    </row>
    <row r="942" spans="1:4">
      <c r="A942">
        <v>104177195</v>
      </c>
      <c r="B942">
        <v>106823184</v>
      </c>
      <c r="C942">
        <v>0</v>
      </c>
      <c r="D942">
        <v>0</v>
      </c>
    </row>
    <row r="943" spans="1:4">
      <c r="A943">
        <v>104182018</v>
      </c>
      <c r="B943">
        <v>29910492</v>
      </c>
      <c r="C943">
        <v>0</v>
      </c>
      <c r="D943">
        <v>0</v>
      </c>
    </row>
    <row r="944" spans="1:4">
      <c r="A944">
        <v>104472930</v>
      </c>
      <c r="B944">
        <v>37388114</v>
      </c>
      <c r="C944">
        <v>1</v>
      </c>
      <c r="D944">
        <v>37388114</v>
      </c>
    </row>
    <row r="945" spans="1:4">
      <c r="A945">
        <v>104475669</v>
      </c>
      <c r="B945">
        <v>24156185</v>
      </c>
      <c r="C945">
        <v>0</v>
      </c>
      <c r="D945">
        <v>0</v>
      </c>
    </row>
    <row r="946" spans="1:4">
      <c r="A946">
        <v>104764631</v>
      </c>
      <c r="B946">
        <v>50899822</v>
      </c>
      <c r="C946">
        <v>1</v>
      </c>
      <c r="D946">
        <v>50899822</v>
      </c>
    </row>
    <row r="947" spans="1:4">
      <c r="A947">
        <v>104960933</v>
      </c>
      <c r="B947">
        <v>29857619</v>
      </c>
      <c r="C947">
        <v>1</v>
      </c>
      <c r="D947">
        <v>29857619</v>
      </c>
    </row>
    <row r="948" spans="1:4">
      <c r="A948">
        <v>104974897</v>
      </c>
      <c r="B948">
        <v>17895497</v>
      </c>
      <c r="C948">
        <v>1</v>
      </c>
      <c r="D948">
        <v>17895497</v>
      </c>
    </row>
    <row r="949" spans="1:4">
      <c r="A949">
        <v>106008618</v>
      </c>
      <c r="B949">
        <v>15383082</v>
      </c>
      <c r="C949">
        <v>1</v>
      </c>
      <c r="D949">
        <v>15383082</v>
      </c>
    </row>
    <row r="950" spans="1:4">
      <c r="A950">
        <v>106399210</v>
      </c>
      <c r="B950">
        <v>77710753</v>
      </c>
      <c r="C950">
        <v>0</v>
      </c>
      <c r="D950">
        <v>0</v>
      </c>
    </row>
    <row r="951" spans="1:4">
      <c r="A951">
        <v>106685260</v>
      </c>
      <c r="B951">
        <v>1602348</v>
      </c>
      <c r="C951">
        <v>1</v>
      </c>
      <c r="D951">
        <v>1602348</v>
      </c>
    </row>
    <row r="952" spans="1:4">
      <c r="A952">
        <v>107125483</v>
      </c>
      <c r="B952">
        <v>42343532</v>
      </c>
      <c r="C952">
        <v>0</v>
      </c>
      <c r="D952">
        <v>0</v>
      </c>
    </row>
    <row r="953" spans="1:4">
      <c r="A953">
        <v>107442412</v>
      </c>
      <c r="B953">
        <v>10361434</v>
      </c>
      <c r="C953">
        <v>1</v>
      </c>
      <c r="D953">
        <v>10361434</v>
      </c>
    </row>
    <row r="954" spans="1:4">
      <c r="A954">
        <v>107527136</v>
      </c>
      <c r="B954">
        <v>67412609</v>
      </c>
      <c r="C954">
        <v>0</v>
      </c>
      <c r="D954">
        <v>0</v>
      </c>
    </row>
    <row r="955" spans="1:4">
      <c r="A955">
        <v>107621685</v>
      </c>
      <c r="B955">
        <v>108573160</v>
      </c>
      <c r="C955">
        <v>0</v>
      </c>
      <c r="D955">
        <v>0</v>
      </c>
    </row>
    <row r="956" spans="1:4">
      <c r="A956">
        <v>107968055</v>
      </c>
      <c r="B956">
        <v>39324022</v>
      </c>
      <c r="C956">
        <v>0</v>
      </c>
      <c r="D956">
        <v>0</v>
      </c>
    </row>
    <row r="957" spans="1:4">
      <c r="A957">
        <v>108447385</v>
      </c>
      <c r="B957">
        <v>17414858</v>
      </c>
      <c r="C957">
        <v>1</v>
      </c>
      <c r="D957">
        <v>17414858</v>
      </c>
    </row>
    <row r="958" spans="1:4">
      <c r="A958">
        <v>109310929</v>
      </c>
      <c r="B958">
        <v>46357360</v>
      </c>
      <c r="C958">
        <v>1</v>
      </c>
      <c r="D958">
        <v>46357360</v>
      </c>
    </row>
    <row r="959" spans="1:4">
      <c r="A959">
        <v>109586673</v>
      </c>
      <c r="B959">
        <v>39475379</v>
      </c>
      <c r="C959">
        <v>0</v>
      </c>
      <c r="D959">
        <v>0</v>
      </c>
    </row>
    <row r="960" spans="1:4">
      <c r="A960">
        <v>109728398</v>
      </c>
      <c r="B960">
        <v>32046955</v>
      </c>
      <c r="C960">
        <v>0</v>
      </c>
      <c r="D960">
        <v>0</v>
      </c>
    </row>
    <row r="961" spans="1:4">
      <c r="A961">
        <v>109742304</v>
      </c>
      <c r="B961">
        <v>60878314</v>
      </c>
      <c r="C961">
        <v>0</v>
      </c>
      <c r="D961">
        <v>0</v>
      </c>
    </row>
    <row r="962" spans="1:4">
      <c r="A962">
        <v>109871622</v>
      </c>
      <c r="B962">
        <v>11930331</v>
      </c>
      <c r="C962">
        <v>0</v>
      </c>
      <c r="D962">
        <v>0</v>
      </c>
    </row>
    <row r="963" spans="1:4">
      <c r="A963">
        <v>109902346</v>
      </c>
      <c r="B963">
        <v>28138664</v>
      </c>
      <c r="C963">
        <v>0</v>
      </c>
      <c r="D963">
        <v>0</v>
      </c>
    </row>
    <row r="964" spans="1:4">
      <c r="A964">
        <v>110065560</v>
      </c>
      <c r="B964">
        <v>47721325</v>
      </c>
      <c r="C964">
        <v>1</v>
      </c>
      <c r="D964">
        <v>47721325</v>
      </c>
    </row>
    <row r="965" spans="1:4">
      <c r="A965">
        <v>110092382</v>
      </c>
      <c r="B965">
        <v>38855376</v>
      </c>
      <c r="C965">
        <v>1</v>
      </c>
      <c r="D965">
        <v>38855376</v>
      </c>
    </row>
    <row r="966" spans="1:4">
      <c r="A966">
        <v>110205951</v>
      </c>
      <c r="B966">
        <v>30829822</v>
      </c>
      <c r="C966">
        <v>0</v>
      </c>
      <c r="D966">
        <v>0</v>
      </c>
    </row>
    <row r="967" spans="1:4">
      <c r="A967">
        <v>110847172</v>
      </c>
      <c r="B967">
        <v>68598351</v>
      </c>
      <c r="C967">
        <v>0</v>
      </c>
      <c r="D967">
        <v>0</v>
      </c>
    </row>
    <row r="968" spans="1:4">
      <c r="A968">
        <v>110889898</v>
      </c>
      <c r="B968">
        <v>69734584</v>
      </c>
      <c r="C968">
        <v>0</v>
      </c>
      <c r="D968">
        <v>0</v>
      </c>
    </row>
    <row r="969" spans="1:4">
      <c r="A969">
        <v>111001503</v>
      </c>
      <c r="B969">
        <v>25623266</v>
      </c>
      <c r="C969">
        <v>1</v>
      </c>
      <c r="D969">
        <v>25623266</v>
      </c>
    </row>
    <row r="970" spans="1:4">
      <c r="A970">
        <v>111046165</v>
      </c>
      <c r="B970">
        <v>16990118</v>
      </c>
      <c r="C970">
        <v>0</v>
      </c>
      <c r="D970">
        <v>0</v>
      </c>
    </row>
    <row r="971" spans="1:4">
      <c r="A971">
        <v>111564348</v>
      </c>
      <c r="B971">
        <v>15200242</v>
      </c>
      <c r="C971">
        <v>0</v>
      </c>
      <c r="D971">
        <v>0</v>
      </c>
    </row>
    <row r="972" spans="1:4">
      <c r="A972">
        <v>111816793</v>
      </c>
      <c r="B972">
        <v>63304348</v>
      </c>
      <c r="C972">
        <v>0</v>
      </c>
      <c r="D972">
        <v>0</v>
      </c>
    </row>
    <row r="973" spans="1:4">
      <c r="A973">
        <v>112315914</v>
      </c>
      <c r="B973">
        <v>19662011</v>
      </c>
      <c r="C973">
        <v>0</v>
      </c>
      <c r="D973">
        <v>0</v>
      </c>
    </row>
    <row r="974" spans="1:4">
      <c r="A974">
        <v>112914167</v>
      </c>
      <c r="B974">
        <v>28000000</v>
      </c>
      <c r="C974">
        <v>0</v>
      </c>
      <c r="D974">
        <v>0</v>
      </c>
    </row>
    <row r="975" spans="1:4">
      <c r="A975">
        <v>113093815</v>
      </c>
      <c r="B975">
        <v>13529084</v>
      </c>
      <c r="C975">
        <v>0</v>
      </c>
      <c r="D975">
        <v>0</v>
      </c>
    </row>
    <row r="976" spans="1:4">
      <c r="A976">
        <v>113100998</v>
      </c>
      <c r="B976">
        <v>17316101</v>
      </c>
      <c r="C976">
        <v>1</v>
      </c>
      <c r="D976">
        <v>17316101</v>
      </c>
    </row>
    <row r="977" spans="1:4">
      <c r="A977">
        <v>113402302</v>
      </c>
      <c r="B977">
        <v>46000000</v>
      </c>
      <c r="C977">
        <v>1</v>
      </c>
      <c r="D977">
        <v>46000000</v>
      </c>
    </row>
    <row r="978" spans="1:4">
      <c r="A978">
        <v>113591309</v>
      </c>
      <c r="B978">
        <v>49327715</v>
      </c>
      <c r="C978">
        <v>0</v>
      </c>
      <c r="D978">
        <v>0</v>
      </c>
    </row>
    <row r="979" spans="1:4">
      <c r="A979">
        <v>113824188</v>
      </c>
      <c r="B979">
        <v>32467689</v>
      </c>
      <c r="C979">
        <v>1</v>
      </c>
      <c r="D979">
        <v>32467689</v>
      </c>
    </row>
    <row r="980" spans="1:4">
      <c r="A980">
        <v>114001241</v>
      </c>
      <c r="B980">
        <v>31018861</v>
      </c>
      <c r="C980">
        <v>1</v>
      </c>
      <c r="D980">
        <v>31018861</v>
      </c>
    </row>
    <row r="981" spans="1:4">
      <c r="A981">
        <v>114334580</v>
      </c>
      <c r="B981">
        <v>23541900</v>
      </c>
      <c r="C981">
        <v>0</v>
      </c>
      <c r="D981">
        <v>0</v>
      </c>
    </row>
    <row r="982" spans="1:4">
      <c r="A982">
        <v>114450037</v>
      </c>
      <c r="B982">
        <v>32918261</v>
      </c>
      <c r="C982">
        <v>1</v>
      </c>
      <c r="D982">
        <v>32918261</v>
      </c>
    </row>
    <row r="983" spans="1:4">
      <c r="A983">
        <v>114766488</v>
      </c>
      <c r="B983">
        <v>36985483</v>
      </c>
      <c r="C983">
        <v>0</v>
      </c>
      <c r="D983">
        <v>0</v>
      </c>
    </row>
    <row r="984" spans="1:4">
      <c r="A984">
        <v>115142275</v>
      </c>
      <c r="B984">
        <v>51784539</v>
      </c>
      <c r="C984">
        <v>0</v>
      </c>
      <c r="D984">
        <v>0</v>
      </c>
    </row>
    <row r="985" spans="1:4">
      <c r="A985">
        <v>115313044</v>
      </c>
      <c r="B985">
        <v>43290252</v>
      </c>
      <c r="C985">
        <v>0</v>
      </c>
      <c r="D985">
        <v>0</v>
      </c>
    </row>
    <row r="986" spans="1:4">
      <c r="A986">
        <v>115559561</v>
      </c>
      <c r="B986">
        <v>57789817</v>
      </c>
      <c r="C986">
        <v>1</v>
      </c>
      <c r="D986">
        <v>57789817</v>
      </c>
    </row>
    <row r="987" spans="1:4">
      <c r="A987">
        <v>115645570</v>
      </c>
      <c r="B987">
        <v>4091827</v>
      </c>
      <c r="C987">
        <v>0</v>
      </c>
      <c r="D987">
        <v>0</v>
      </c>
    </row>
    <row r="988" spans="1:4">
      <c r="A988">
        <v>115661627</v>
      </c>
      <c r="B988">
        <v>85898385</v>
      </c>
      <c r="C988">
        <v>0</v>
      </c>
      <c r="D988">
        <v>0</v>
      </c>
    </row>
    <row r="989" spans="1:4">
      <c r="A989">
        <v>115711368</v>
      </c>
      <c r="B989">
        <v>32469801</v>
      </c>
      <c r="C989">
        <v>1</v>
      </c>
      <c r="D989">
        <v>32469801</v>
      </c>
    </row>
    <row r="990" spans="1:4">
      <c r="A990">
        <v>116216452</v>
      </c>
      <c r="B990">
        <v>9246371</v>
      </c>
      <c r="C990">
        <v>1</v>
      </c>
      <c r="D990">
        <v>9246371</v>
      </c>
    </row>
    <row r="991" spans="1:4">
      <c r="A991">
        <v>116230018</v>
      </c>
      <c r="B991">
        <v>47351793</v>
      </c>
      <c r="C991">
        <v>0</v>
      </c>
      <c r="D991">
        <v>0</v>
      </c>
    </row>
    <row r="992" spans="1:4">
      <c r="A992">
        <v>116494634</v>
      </c>
      <c r="B992">
        <v>40345992</v>
      </c>
      <c r="C992">
        <v>1</v>
      </c>
      <c r="D992">
        <v>40345992</v>
      </c>
    </row>
    <row r="993" spans="1:4">
      <c r="A993">
        <v>116515728</v>
      </c>
      <c r="B993">
        <v>42873969</v>
      </c>
      <c r="C993">
        <v>1</v>
      </c>
      <c r="D993">
        <v>42873969</v>
      </c>
    </row>
    <row r="994" spans="1:4">
      <c r="A994">
        <v>116643610</v>
      </c>
      <c r="B994">
        <v>30000000</v>
      </c>
      <c r="C994">
        <v>0</v>
      </c>
      <c r="D994">
        <v>0</v>
      </c>
    </row>
    <row r="995" spans="1:4">
      <c r="A995">
        <v>116804318</v>
      </c>
      <c r="B995">
        <v>68488103</v>
      </c>
      <c r="C995">
        <v>0</v>
      </c>
      <c r="D995">
        <v>0</v>
      </c>
    </row>
    <row r="996" spans="1:4">
      <c r="A996">
        <v>117019460</v>
      </c>
      <c r="B996">
        <v>17248856</v>
      </c>
      <c r="C996">
        <v>1</v>
      </c>
      <c r="D996">
        <v>17248856</v>
      </c>
    </row>
    <row r="997" spans="1:4">
      <c r="A997">
        <v>117404137</v>
      </c>
      <c r="B997">
        <v>35728308</v>
      </c>
      <c r="C997">
        <v>1</v>
      </c>
      <c r="D997">
        <v>35728308</v>
      </c>
    </row>
    <row r="998" spans="1:4">
      <c r="A998">
        <v>118340524</v>
      </c>
      <c r="B998">
        <v>65143896</v>
      </c>
      <c r="C998">
        <v>0</v>
      </c>
      <c r="D998">
        <v>0</v>
      </c>
    </row>
    <row r="999" spans="1:4">
      <c r="A999">
        <v>118444284</v>
      </c>
      <c r="B999">
        <v>16031507</v>
      </c>
      <c r="C999">
        <v>0</v>
      </c>
      <c r="D999">
        <v>0</v>
      </c>
    </row>
    <row r="1000" spans="1:4">
      <c r="A1000">
        <v>118660249</v>
      </c>
      <c r="B1000">
        <v>123319288</v>
      </c>
      <c r="C1000">
        <v>1</v>
      </c>
      <c r="D1000">
        <v>123319288</v>
      </c>
    </row>
    <row r="1001" spans="1:4">
      <c r="A1001">
        <v>118825964</v>
      </c>
      <c r="B1001">
        <v>63028704</v>
      </c>
      <c r="C1001">
        <v>1</v>
      </c>
      <c r="D1001">
        <v>63028704</v>
      </c>
    </row>
    <row r="1002" spans="1:4">
      <c r="A1002">
        <v>118897452</v>
      </c>
      <c r="B1002">
        <v>129517922</v>
      </c>
      <c r="C1002">
        <v>0</v>
      </c>
      <c r="D1002">
        <v>0</v>
      </c>
    </row>
    <row r="1003" spans="1:4">
      <c r="A1003">
        <v>118928779</v>
      </c>
      <c r="B1003">
        <v>36995786</v>
      </c>
      <c r="C1003">
        <v>1</v>
      </c>
      <c r="D1003">
        <v>36995786</v>
      </c>
    </row>
    <row r="1004" spans="1:4">
      <c r="A1004">
        <v>118960872</v>
      </c>
      <c r="B1004">
        <v>26705796</v>
      </c>
      <c r="C1004">
        <v>0</v>
      </c>
      <c r="D1004">
        <v>0</v>
      </c>
    </row>
    <row r="1005" spans="1:4">
      <c r="A1005">
        <v>119379800</v>
      </c>
      <c r="B1005">
        <v>13066697</v>
      </c>
      <c r="C1005">
        <v>0</v>
      </c>
      <c r="D1005">
        <v>0</v>
      </c>
    </row>
    <row r="1006" spans="1:4">
      <c r="A1006">
        <v>119717677</v>
      </c>
      <c r="B1006">
        <v>14499671</v>
      </c>
      <c r="C1006">
        <v>1</v>
      </c>
      <c r="D1006">
        <v>14499671</v>
      </c>
    </row>
    <row r="1007" spans="1:4">
      <c r="A1007">
        <v>120123026</v>
      </c>
      <c r="B1007">
        <v>69195921</v>
      </c>
      <c r="C1007">
        <v>1</v>
      </c>
      <c r="D1007">
        <v>69195921</v>
      </c>
    </row>
    <row r="1008" spans="1:4">
      <c r="A1008">
        <v>120601727</v>
      </c>
      <c r="B1008">
        <v>126608696</v>
      </c>
      <c r="C1008">
        <v>1</v>
      </c>
      <c r="D1008">
        <v>126608696</v>
      </c>
    </row>
    <row r="1009" spans="1:4">
      <c r="A1009">
        <v>120627912</v>
      </c>
      <c r="B1009">
        <v>90900032</v>
      </c>
      <c r="C1009">
        <v>1</v>
      </c>
      <c r="D1009">
        <v>90900032</v>
      </c>
    </row>
    <row r="1010" spans="1:4">
      <c r="A1010">
        <v>120952557</v>
      </c>
      <c r="B1010">
        <v>71581988</v>
      </c>
      <c r="C1010">
        <v>1</v>
      </c>
      <c r="D1010">
        <v>71581988</v>
      </c>
    </row>
    <row r="1011" spans="1:4">
      <c r="A1011">
        <v>121175229</v>
      </c>
      <c r="B1011">
        <v>27853913</v>
      </c>
      <c r="C1011">
        <v>0</v>
      </c>
      <c r="D1011">
        <v>0</v>
      </c>
    </row>
    <row r="1012" spans="1:4">
      <c r="A1012">
        <v>121927729</v>
      </c>
      <c r="B1012">
        <v>25365964</v>
      </c>
      <c r="C1012">
        <v>1</v>
      </c>
      <c r="D1012">
        <v>25365964</v>
      </c>
    </row>
    <row r="1013" spans="1:4">
      <c r="A1013">
        <v>122315840</v>
      </c>
      <c r="B1013">
        <v>35173330</v>
      </c>
      <c r="C1013">
        <v>0</v>
      </c>
      <c r="D1013">
        <v>0</v>
      </c>
    </row>
    <row r="1014" spans="1:4">
      <c r="A1014">
        <v>122375366</v>
      </c>
      <c r="B1014">
        <v>13529084</v>
      </c>
      <c r="C1014">
        <v>1</v>
      </c>
      <c r="D1014">
        <v>13529084</v>
      </c>
    </row>
    <row r="1015" spans="1:4">
      <c r="A1015">
        <v>123102194</v>
      </c>
      <c r="B1015">
        <v>73991573</v>
      </c>
      <c r="C1015">
        <v>0</v>
      </c>
      <c r="D1015">
        <v>0</v>
      </c>
    </row>
    <row r="1016" spans="1:4">
      <c r="A1016">
        <v>123164396</v>
      </c>
      <c r="B1016">
        <v>33822710</v>
      </c>
      <c r="C1016">
        <v>0</v>
      </c>
      <c r="D1016">
        <v>0</v>
      </c>
    </row>
    <row r="1017" spans="1:4">
      <c r="A1017">
        <v>123166807</v>
      </c>
      <c r="B1017">
        <v>59524097</v>
      </c>
      <c r="C1017">
        <v>1</v>
      </c>
      <c r="D1017">
        <v>59524097</v>
      </c>
    </row>
    <row r="1018" spans="1:4">
      <c r="A1018">
        <v>123169061</v>
      </c>
      <c r="B1018">
        <v>51784539</v>
      </c>
      <c r="C1018">
        <v>0</v>
      </c>
      <c r="D1018">
        <v>0</v>
      </c>
    </row>
    <row r="1019" spans="1:4">
      <c r="A1019">
        <v>123355241</v>
      </c>
      <c r="B1019">
        <v>4208591</v>
      </c>
      <c r="C1019">
        <v>1</v>
      </c>
      <c r="D1019">
        <v>4208591</v>
      </c>
    </row>
    <row r="1020" spans="1:4">
      <c r="A1020">
        <v>124098247</v>
      </c>
      <c r="B1020">
        <v>53686491</v>
      </c>
      <c r="C1020">
        <v>0</v>
      </c>
      <c r="D1020">
        <v>0</v>
      </c>
    </row>
    <row r="1021" spans="1:4">
      <c r="A1021">
        <v>124470916</v>
      </c>
      <c r="B1021">
        <v>53727589</v>
      </c>
      <c r="C1021">
        <v>0</v>
      </c>
      <c r="D1021">
        <v>0</v>
      </c>
    </row>
    <row r="1022" spans="1:4">
      <c r="A1022">
        <v>124558238</v>
      </c>
      <c r="B1022">
        <v>24663858</v>
      </c>
      <c r="C1022">
        <v>0</v>
      </c>
      <c r="D1022">
        <v>0</v>
      </c>
    </row>
    <row r="1023" spans="1:4">
      <c r="A1023">
        <v>124648152</v>
      </c>
      <c r="B1023">
        <v>36843687</v>
      </c>
      <c r="C1023">
        <v>1</v>
      </c>
      <c r="D1023">
        <v>36843687</v>
      </c>
    </row>
    <row r="1024" spans="1:4">
      <c r="A1024">
        <v>124705810</v>
      </c>
      <c r="B1024">
        <v>46231854</v>
      </c>
      <c r="C1024">
        <v>0</v>
      </c>
      <c r="D1024">
        <v>0</v>
      </c>
    </row>
    <row r="1025" spans="1:4">
      <c r="A1025">
        <v>124765870</v>
      </c>
      <c r="B1025">
        <v>9006109</v>
      </c>
      <c r="C1025">
        <v>1</v>
      </c>
      <c r="D1025">
        <v>9006109</v>
      </c>
    </row>
    <row r="1026" spans="1:4">
      <c r="A1026">
        <v>124857587</v>
      </c>
      <c r="B1026">
        <v>55805121</v>
      </c>
      <c r="C1026">
        <v>0</v>
      </c>
      <c r="D1026">
        <v>0</v>
      </c>
    </row>
    <row r="1027" spans="1:4">
      <c r="A1027">
        <v>125022454</v>
      </c>
      <c r="B1027">
        <v>32571948</v>
      </c>
      <c r="C1027">
        <v>1</v>
      </c>
      <c r="D1027">
        <v>32571948</v>
      </c>
    </row>
    <row r="1028" spans="1:4">
      <c r="A1028">
        <v>125520924</v>
      </c>
      <c r="B1028">
        <v>661322</v>
      </c>
      <c r="C1028">
        <v>0</v>
      </c>
      <c r="D1028">
        <v>0</v>
      </c>
    </row>
    <row r="1029" spans="1:4">
      <c r="A1029">
        <v>125520924</v>
      </c>
      <c r="B1029">
        <v>661322</v>
      </c>
      <c r="C1029">
        <v>0</v>
      </c>
      <c r="D1029">
        <v>0</v>
      </c>
    </row>
    <row r="1030" spans="1:4">
      <c r="A1030">
        <v>125671845</v>
      </c>
      <c r="B1030">
        <v>32379480</v>
      </c>
      <c r="C1030">
        <v>1</v>
      </c>
      <c r="D1030">
        <v>32379480</v>
      </c>
    </row>
    <row r="1031" spans="1:4">
      <c r="A1031">
        <v>126127005</v>
      </c>
      <c r="B1031">
        <v>36995786</v>
      </c>
      <c r="C1031">
        <v>0</v>
      </c>
      <c r="D1031">
        <v>0</v>
      </c>
    </row>
    <row r="1032" spans="1:4">
      <c r="A1032">
        <v>126294264</v>
      </c>
      <c r="B1032">
        <v>32000000</v>
      </c>
      <c r="C1032">
        <v>0</v>
      </c>
      <c r="D1032">
        <v>0</v>
      </c>
    </row>
    <row r="1033" spans="1:4">
      <c r="A1033">
        <v>126593993</v>
      </c>
      <c r="B1033">
        <v>62930791</v>
      </c>
      <c r="C1033">
        <v>0</v>
      </c>
      <c r="D1033">
        <v>0</v>
      </c>
    </row>
    <row r="1034" spans="1:4">
      <c r="A1034">
        <v>126716628</v>
      </c>
      <c r="B1034">
        <v>14246971</v>
      </c>
      <c r="C1034">
        <v>0</v>
      </c>
      <c r="D1034">
        <v>0</v>
      </c>
    </row>
    <row r="1035" spans="1:4">
      <c r="A1035">
        <v>127137678</v>
      </c>
      <c r="B1035">
        <v>1479831</v>
      </c>
      <c r="C1035">
        <v>0</v>
      </c>
      <c r="D1035">
        <v>0</v>
      </c>
    </row>
    <row r="1036" spans="1:4">
      <c r="A1036">
        <v>127356911</v>
      </c>
      <c r="B1036">
        <v>76438973</v>
      </c>
      <c r="C1036">
        <v>0</v>
      </c>
      <c r="D1036">
        <v>0</v>
      </c>
    </row>
    <row r="1037" spans="1:4">
      <c r="A1037">
        <v>127577349</v>
      </c>
      <c r="B1037">
        <v>34529401</v>
      </c>
      <c r="C1037">
        <v>1</v>
      </c>
      <c r="D1037">
        <v>34529401</v>
      </c>
    </row>
    <row r="1038" spans="1:4">
      <c r="A1038">
        <v>127636188</v>
      </c>
      <c r="B1038">
        <v>58049525</v>
      </c>
      <c r="C1038">
        <v>1</v>
      </c>
      <c r="D1038">
        <v>58049525</v>
      </c>
    </row>
    <row r="1039" spans="1:4">
      <c r="A1039">
        <v>127863295</v>
      </c>
      <c r="B1039">
        <v>103493134</v>
      </c>
      <c r="C1039">
        <v>1</v>
      </c>
      <c r="D1039">
        <v>103493134</v>
      </c>
    </row>
    <row r="1040" spans="1:4">
      <c r="A1040">
        <v>128935373</v>
      </c>
      <c r="B1040">
        <v>12175663</v>
      </c>
      <c r="C1040">
        <v>0</v>
      </c>
      <c r="D1040">
        <v>0</v>
      </c>
    </row>
    <row r="1041" spans="1:4">
      <c r="A1041">
        <v>129402834</v>
      </c>
      <c r="B1041">
        <v>105267677</v>
      </c>
      <c r="C1041">
        <v>1</v>
      </c>
      <c r="D1041">
        <v>105267677</v>
      </c>
    </row>
    <row r="1042" spans="1:4">
      <c r="A1042">
        <v>129491710</v>
      </c>
      <c r="B1042">
        <v>104986915</v>
      </c>
      <c r="C1042">
        <v>0</v>
      </c>
      <c r="D1042">
        <v>0</v>
      </c>
    </row>
    <row r="1043" spans="1:4">
      <c r="A1043">
        <v>129927709</v>
      </c>
      <c r="B1043">
        <v>86858528</v>
      </c>
      <c r="C1043">
        <v>0</v>
      </c>
      <c r="D1043">
        <v>0</v>
      </c>
    </row>
    <row r="1044" spans="1:4">
      <c r="A1044">
        <v>130250195</v>
      </c>
      <c r="B1044">
        <v>22071113</v>
      </c>
      <c r="C1044">
        <v>1</v>
      </c>
      <c r="D1044">
        <v>22071113</v>
      </c>
    </row>
    <row r="1045" spans="1:4">
      <c r="A1045">
        <v>130371575</v>
      </c>
      <c r="B1045">
        <v>28894909</v>
      </c>
      <c r="C1045">
        <v>1</v>
      </c>
      <c r="D1045">
        <v>28894909</v>
      </c>
    </row>
    <row r="1046" spans="1:4">
      <c r="A1046">
        <v>130843627</v>
      </c>
      <c r="B1046">
        <v>15219578</v>
      </c>
      <c r="C1046">
        <v>0</v>
      </c>
      <c r="D1046">
        <v>0</v>
      </c>
    </row>
    <row r="1047" spans="1:4">
      <c r="A1047">
        <v>131046803</v>
      </c>
      <c r="B1047">
        <v>20878080</v>
      </c>
      <c r="C1047">
        <v>1</v>
      </c>
      <c r="D1047">
        <v>20878080</v>
      </c>
    </row>
    <row r="1048" spans="1:4">
      <c r="A1048">
        <v>131947137</v>
      </c>
      <c r="B1048">
        <v>56387665</v>
      </c>
      <c r="C1048">
        <v>0</v>
      </c>
      <c r="D1048">
        <v>0</v>
      </c>
    </row>
    <row r="1049" spans="1:4">
      <c r="A1049">
        <v>132098426</v>
      </c>
      <c r="B1049">
        <v>22470870</v>
      </c>
      <c r="C1049">
        <v>1</v>
      </c>
      <c r="D1049">
        <v>22470870</v>
      </c>
    </row>
    <row r="1050" spans="1:4">
      <c r="A1050">
        <v>132214001</v>
      </c>
      <c r="B1050">
        <v>147983145</v>
      </c>
      <c r="C1050">
        <v>0</v>
      </c>
      <c r="D1050">
        <v>0</v>
      </c>
    </row>
    <row r="1051" spans="1:4">
      <c r="A1051">
        <v>132261912</v>
      </c>
      <c r="B1051">
        <v>94299882</v>
      </c>
      <c r="C1051">
        <v>1</v>
      </c>
      <c r="D1051">
        <v>94299882</v>
      </c>
    </row>
    <row r="1052" spans="1:4">
      <c r="A1052">
        <v>132354553</v>
      </c>
      <c r="B1052">
        <v>51991677</v>
      </c>
      <c r="C1052">
        <v>0</v>
      </c>
      <c r="D1052">
        <v>0</v>
      </c>
    </row>
    <row r="1053" spans="1:4">
      <c r="A1053">
        <v>132403823</v>
      </c>
      <c r="B1053">
        <v>53949684</v>
      </c>
      <c r="C1053">
        <v>0</v>
      </c>
      <c r="D1053">
        <v>0</v>
      </c>
    </row>
    <row r="1054" spans="1:4">
      <c r="A1054">
        <v>132493015</v>
      </c>
      <c r="B1054">
        <v>61000000</v>
      </c>
      <c r="C1054">
        <v>0</v>
      </c>
      <c r="D1054">
        <v>0</v>
      </c>
    </row>
    <row r="1055" spans="1:4">
      <c r="A1055">
        <v>132720223</v>
      </c>
      <c r="B1055">
        <v>46231854</v>
      </c>
      <c r="C1055">
        <v>0</v>
      </c>
      <c r="D1055">
        <v>0</v>
      </c>
    </row>
    <row r="1056" spans="1:4">
      <c r="A1056">
        <v>132834295</v>
      </c>
      <c r="B1056">
        <v>16571053</v>
      </c>
      <c r="C1056">
        <v>0</v>
      </c>
      <c r="D1056">
        <v>0</v>
      </c>
    </row>
    <row r="1057" spans="1:4">
      <c r="A1057">
        <v>133156691</v>
      </c>
      <c r="B1057">
        <v>88669209</v>
      </c>
      <c r="C1057">
        <v>1</v>
      </c>
      <c r="D1057">
        <v>88669209</v>
      </c>
    </row>
    <row r="1058" spans="1:4">
      <c r="A1058">
        <v>134277795</v>
      </c>
      <c r="B1058">
        <v>84265761</v>
      </c>
      <c r="C1058">
        <v>1</v>
      </c>
      <c r="D1058">
        <v>84265761</v>
      </c>
    </row>
    <row r="1059" spans="1:4">
      <c r="A1059">
        <v>134423285</v>
      </c>
      <c r="B1059">
        <v>45331273</v>
      </c>
      <c r="C1059">
        <v>1</v>
      </c>
      <c r="D1059">
        <v>45331273</v>
      </c>
    </row>
    <row r="1060" spans="1:4">
      <c r="A1060">
        <v>134569251</v>
      </c>
      <c r="B1060">
        <v>42771009</v>
      </c>
      <c r="C1060">
        <v>1</v>
      </c>
      <c r="D1060">
        <v>42771009</v>
      </c>
    </row>
    <row r="1061" spans="1:4">
      <c r="A1061">
        <v>134810098</v>
      </c>
      <c r="B1061">
        <v>55938481</v>
      </c>
      <c r="C1061">
        <v>0</v>
      </c>
      <c r="D1061">
        <v>0</v>
      </c>
    </row>
    <row r="1062" spans="1:4">
      <c r="A1062">
        <v>135164207</v>
      </c>
      <c r="B1062">
        <v>53200848</v>
      </c>
      <c r="C1062">
        <v>0</v>
      </c>
      <c r="D1062">
        <v>0</v>
      </c>
    </row>
    <row r="1063" spans="1:4">
      <c r="A1063">
        <v>135255080</v>
      </c>
      <c r="B1063">
        <v>77710753</v>
      </c>
      <c r="C1063">
        <v>0</v>
      </c>
      <c r="D1063">
        <v>0</v>
      </c>
    </row>
    <row r="1064" spans="1:4">
      <c r="A1064">
        <v>135496025</v>
      </c>
      <c r="B1064">
        <v>20964279</v>
      </c>
      <c r="C1064">
        <v>1</v>
      </c>
      <c r="D1064">
        <v>20964279</v>
      </c>
    </row>
    <row r="1065" spans="1:4">
      <c r="A1065">
        <v>135915826</v>
      </c>
      <c r="B1065">
        <v>42729274</v>
      </c>
      <c r="C1065">
        <v>0</v>
      </c>
      <c r="D1065">
        <v>0</v>
      </c>
    </row>
    <row r="1066" spans="1:4">
      <c r="A1066">
        <v>136842415</v>
      </c>
      <c r="B1066">
        <v>65143896</v>
      </c>
      <c r="C1066">
        <v>1</v>
      </c>
      <c r="D1066">
        <v>65143896</v>
      </c>
    </row>
    <row r="1067" spans="1:4">
      <c r="A1067">
        <v>136925192</v>
      </c>
      <c r="B1067">
        <v>35790994</v>
      </c>
      <c r="C1067">
        <v>0</v>
      </c>
      <c r="D1067">
        <v>0</v>
      </c>
    </row>
    <row r="1068" spans="1:4">
      <c r="A1068">
        <v>137060380</v>
      </c>
      <c r="B1068">
        <v>38855376</v>
      </c>
      <c r="C1068">
        <v>0</v>
      </c>
      <c r="D1068">
        <v>0</v>
      </c>
    </row>
    <row r="1069" spans="1:4">
      <c r="A1069">
        <v>137162560</v>
      </c>
      <c r="B1069">
        <v>84000000</v>
      </c>
      <c r="C1069">
        <v>1</v>
      </c>
      <c r="D1069">
        <v>84000000</v>
      </c>
    </row>
    <row r="1070" spans="1:4">
      <c r="A1070">
        <v>137438109</v>
      </c>
      <c r="B1070">
        <v>24663858</v>
      </c>
      <c r="C1070">
        <v>1</v>
      </c>
      <c r="D1070">
        <v>24663858</v>
      </c>
    </row>
    <row r="1071" spans="1:4">
      <c r="A1071">
        <v>137490616</v>
      </c>
      <c r="B1071">
        <v>65792298</v>
      </c>
      <c r="C1071">
        <v>1</v>
      </c>
      <c r="D1071">
        <v>65792298</v>
      </c>
    </row>
    <row r="1072" spans="1:4">
      <c r="A1072">
        <v>137503693</v>
      </c>
      <c r="B1072">
        <v>43429264</v>
      </c>
      <c r="C1072">
        <v>1</v>
      </c>
      <c r="D1072">
        <v>43429264</v>
      </c>
    </row>
    <row r="1073" spans="1:4">
      <c r="A1073">
        <v>137512958</v>
      </c>
      <c r="B1073">
        <v>59213068</v>
      </c>
      <c r="C1073">
        <v>0</v>
      </c>
      <c r="D1073">
        <v>0</v>
      </c>
    </row>
    <row r="1074" spans="1:4">
      <c r="A1074">
        <v>137956416</v>
      </c>
      <c r="B1074">
        <v>103614337</v>
      </c>
      <c r="C1074">
        <v>0</v>
      </c>
      <c r="D1074">
        <v>0</v>
      </c>
    </row>
    <row r="1075" spans="1:4">
      <c r="A1075">
        <v>138082199</v>
      </c>
      <c r="B1075">
        <v>11750550</v>
      </c>
      <c r="C1075">
        <v>0</v>
      </c>
      <c r="D1075">
        <v>0</v>
      </c>
    </row>
    <row r="1076" spans="1:4">
      <c r="A1076">
        <v>138373157</v>
      </c>
      <c r="B1076">
        <v>36843687</v>
      </c>
      <c r="C1076">
        <v>1</v>
      </c>
      <c r="D1076">
        <v>36843687</v>
      </c>
    </row>
    <row r="1077" spans="1:4">
      <c r="A1077">
        <v>139036162</v>
      </c>
      <c r="B1077">
        <v>70346660</v>
      </c>
      <c r="C1077">
        <v>0</v>
      </c>
      <c r="D1077">
        <v>0</v>
      </c>
    </row>
    <row r="1078" spans="1:4">
      <c r="A1078">
        <v>139537943</v>
      </c>
      <c r="B1078">
        <v>10356908</v>
      </c>
      <c r="C1078">
        <v>1</v>
      </c>
      <c r="D1078">
        <v>10356908</v>
      </c>
    </row>
    <row r="1079" spans="1:4">
      <c r="A1079">
        <v>139692526</v>
      </c>
      <c r="B1079">
        <v>59524097</v>
      </c>
      <c r="C1079">
        <v>0</v>
      </c>
      <c r="D1079">
        <v>0</v>
      </c>
    </row>
    <row r="1080" spans="1:4">
      <c r="A1080">
        <v>139734889</v>
      </c>
      <c r="B1080">
        <v>40587251</v>
      </c>
      <c r="C1080">
        <v>1</v>
      </c>
      <c r="D1080">
        <v>40587251</v>
      </c>
    </row>
    <row r="1081" spans="1:4">
      <c r="A1081">
        <v>139736750</v>
      </c>
      <c r="B1081">
        <v>53268525</v>
      </c>
      <c r="C1081">
        <v>1</v>
      </c>
      <c r="D1081">
        <v>53268525</v>
      </c>
    </row>
    <row r="1082" spans="1:4">
      <c r="A1082">
        <v>140245796</v>
      </c>
      <c r="B1082">
        <v>91234849</v>
      </c>
      <c r="C1082">
        <v>1</v>
      </c>
      <c r="D1082">
        <v>91234849</v>
      </c>
    </row>
    <row r="1083" spans="1:4">
      <c r="A1083">
        <v>140313263</v>
      </c>
      <c r="B1083">
        <v>17931552</v>
      </c>
      <c r="C1083">
        <v>0</v>
      </c>
      <c r="D1083">
        <v>0</v>
      </c>
    </row>
    <row r="1084" spans="1:4">
      <c r="A1084">
        <v>141040144</v>
      </c>
      <c r="B1084">
        <v>90900032</v>
      </c>
      <c r="C1084">
        <v>0</v>
      </c>
      <c r="D1084">
        <v>0</v>
      </c>
    </row>
    <row r="1085" spans="1:4">
      <c r="A1085">
        <v>141861709</v>
      </c>
      <c r="B1085">
        <v>30829822</v>
      </c>
      <c r="C1085">
        <v>1</v>
      </c>
      <c r="D1085">
        <v>30829822</v>
      </c>
    </row>
    <row r="1086" spans="1:4">
      <c r="A1086">
        <v>142000928</v>
      </c>
      <c r="B1086">
        <v>45600727</v>
      </c>
      <c r="C1086">
        <v>0</v>
      </c>
      <c r="D1086">
        <v>0</v>
      </c>
    </row>
    <row r="1087" spans="1:4">
      <c r="A1087">
        <v>142404318</v>
      </c>
      <c r="B1087">
        <v>57543775</v>
      </c>
      <c r="C1087">
        <v>0</v>
      </c>
      <c r="D1087">
        <v>0</v>
      </c>
    </row>
    <row r="1088" spans="1:4">
      <c r="A1088">
        <v>142404808</v>
      </c>
      <c r="B1088">
        <v>43161751</v>
      </c>
      <c r="C1088">
        <v>1</v>
      </c>
      <c r="D1088">
        <v>43161751</v>
      </c>
    </row>
    <row r="1089" spans="1:4">
      <c r="A1089">
        <v>142460919</v>
      </c>
      <c r="B1089">
        <v>62141447</v>
      </c>
      <c r="C1089">
        <v>1</v>
      </c>
      <c r="D1089">
        <v>62141447</v>
      </c>
    </row>
    <row r="1090" spans="1:4">
      <c r="A1090">
        <v>142498954</v>
      </c>
      <c r="B1090">
        <v>5064348</v>
      </c>
      <c r="C1090">
        <v>0</v>
      </c>
      <c r="D1090">
        <v>0</v>
      </c>
    </row>
    <row r="1091" spans="1:4">
      <c r="A1091">
        <v>143408288</v>
      </c>
      <c r="B1091">
        <v>121761754</v>
      </c>
      <c r="C1091">
        <v>0</v>
      </c>
      <c r="D1091">
        <v>0</v>
      </c>
    </row>
    <row r="1092" spans="1:4">
      <c r="A1092">
        <v>144259786</v>
      </c>
      <c r="B1092">
        <v>33404928</v>
      </c>
      <c r="C1092">
        <v>1</v>
      </c>
      <c r="D1092">
        <v>33404928</v>
      </c>
    </row>
    <row r="1093" spans="1:4">
      <c r="A1093">
        <v>144427648</v>
      </c>
      <c r="B1093">
        <v>29544705</v>
      </c>
      <c r="C1093">
        <v>1</v>
      </c>
      <c r="D1093">
        <v>29544705</v>
      </c>
    </row>
    <row r="1094" spans="1:4">
      <c r="A1094">
        <v>144870266</v>
      </c>
      <c r="B1094">
        <v>93212171</v>
      </c>
      <c r="C1094">
        <v>0</v>
      </c>
      <c r="D1094">
        <v>0</v>
      </c>
    </row>
    <row r="1095" spans="1:4">
      <c r="A1095">
        <v>144884139</v>
      </c>
      <c r="B1095">
        <v>5073193</v>
      </c>
      <c r="C1095">
        <v>1</v>
      </c>
      <c r="D1095">
        <v>5073193</v>
      </c>
    </row>
    <row r="1096" spans="1:4">
      <c r="A1096">
        <v>145440503</v>
      </c>
      <c r="B1096">
        <v>33142105</v>
      </c>
      <c r="C1096">
        <v>0</v>
      </c>
      <c r="D1096">
        <v>0</v>
      </c>
    </row>
    <row r="1097" spans="1:4">
      <c r="A1097">
        <v>145803842</v>
      </c>
      <c r="B1097">
        <v>225000000</v>
      </c>
      <c r="C1097">
        <v>0</v>
      </c>
      <c r="D1097">
        <v>0</v>
      </c>
    </row>
    <row r="1098" spans="1:4">
      <c r="A1098">
        <v>146285687</v>
      </c>
      <c r="B1098">
        <v>33706305</v>
      </c>
      <c r="C1098">
        <v>1</v>
      </c>
      <c r="D1098">
        <v>33706305</v>
      </c>
    </row>
    <row r="1099" spans="1:4">
      <c r="A1099">
        <v>146808831</v>
      </c>
      <c r="B1099">
        <v>74776229</v>
      </c>
      <c r="C1099">
        <v>0</v>
      </c>
      <c r="D1099">
        <v>0</v>
      </c>
    </row>
    <row r="1100" spans="1:4">
      <c r="A1100">
        <v>146862958</v>
      </c>
      <c r="B1100">
        <v>29825828</v>
      </c>
      <c r="C1100">
        <v>1</v>
      </c>
      <c r="D1100">
        <v>29825828</v>
      </c>
    </row>
    <row r="1101" spans="1:4">
      <c r="A1101">
        <v>147005823</v>
      </c>
      <c r="B1101">
        <v>15372585</v>
      </c>
      <c r="C1101">
        <v>1</v>
      </c>
      <c r="D1101">
        <v>15372585</v>
      </c>
    </row>
    <row r="1102" spans="1:4">
      <c r="A1102">
        <v>147102287</v>
      </c>
      <c r="B1102">
        <v>34829715</v>
      </c>
      <c r="C1102">
        <v>1</v>
      </c>
      <c r="D1102">
        <v>34829715</v>
      </c>
    </row>
    <row r="1103" spans="1:4">
      <c r="A1103">
        <v>147161499</v>
      </c>
      <c r="B1103">
        <v>59578244</v>
      </c>
      <c r="C1103">
        <v>0</v>
      </c>
      <c r="D1103">
        <v>0</v>
      </c>
    </row>
    <row r="1104" spans="1:4">
      <c r="A1104">
        <v>147473116</v>
      </c>
      <c r="B1104">
        <v>122754817</v>
      </c>
      <c r="C1104">
        <v>0</v>
      </c>
      <c r="D1104">
        <v>0</v>
      </c>
    </row>
    <row r="1105" spans="1:4">
      <c r="A1105">
        <v>147480104</v>
      </c>
      <c r="B1105">
        <v>25279728</v>
      </c>
      <c r="C1105">
        <v>1</v>
      </c>
      <c r="D1105">
        <v>25279728</v>
      </c>
    </row>
    <row r="1106" spans="1:4">
      <c r="A1106">
        <v>147846184</v>
      </c>
      <c r="B1106">
        <v>6764542</v>
      </c>
      <c r="C1106">
        <v>1</v>
      </c>
      <c r="D1106">
        <v>6764542</v>
      </c>
    </row>
    <row r="1107" spans="1:4">
      <c r="A1107">
        <v>147901939</v>
      </c>
      <c r="B1107">
        <v>18004040</v>
      </c>
      <c r="C1107">
        <v>0</v>
      </c>
      <c r="D1107">
        <v>0</v>
      </c>
    </row>
    <row r="1108" spans="1:4">
      <c r="A1108">
        <v>148041253</v>
      </c>
      <c r="B1108">
        <v>15000000</v>
      </c>
      <c r="C1108">
        <v>1</v>
      </c>
      <c r="D1108">
        <v>15000000</v>
      </c>
    </row>
    <row r="1109" spans="1:4">
      <c r="A1109">
        <v>148502998</v>
      </c>
      <c r="B1109">
        <v>90662545</v>
      </c>
      <c r="C1109">
        <v>1</v>
      </c>
      <c r="D1109">
        <v>90662545</v>
      </c>
    </row>
    <row r="1110" spans="1:4">
      <c r="A1110">
        <v>148724056</v>
      </c>
      <c r="B1110">
        <v>39349328</v>
      </c>
      <c r="C1110">
        <v>0</v>
      </c>
      <c r="D1110">
        <v>0</v>
      </c>
    </row>
    <row r="1111" spans="1:4">
      <c r="A1111">
        <v>148791377</v>
      </c>
      <c r="B1111">
        <v>26927960</v>
      </c>
      <c r="C1111">
        <v>1</v>
      </c>
      <c r="D1111">
        <v>26927960</v>
      </c>
    </row>
    <row r="1112" spans="1:4">
      <c r="A1112">
        <v>148965821</v>
      </c>
      <c r="B1112">
        <v>17336945</v>
      </c>
      <c r="C1112">
        <v>0</v>
      </c>
      <c r="D1112">
        <v>0</v>
      </c>
    </row>
    <row r="1113" spans="1:4">
      <c r="A1113">
        <v>150537624</v>
      </c>
      <c r="B1113">
        <v>55493679</v>
      </c>
      <c r="C1113">
        <v>1</v>
      </c>
      <c r="D1113">
        <v>55493679</v>
      </c>
    </row>
    <row r="1114" spans="1:4">
      <c r="A1114">
        <v>150552679</v>
      </c>
      <c r="B1114">
        <v>118813194</v>
      </c>
      <c r="C1114">
        <v>1</v>
      </c>
      <c r="D1114">
        <v>118813194</v>
      </c>
    </row>
    <row r="1115" spans="1:4">
      <c r="A1115">
        <v>150562164</v>
      </c>
      <c r="B1115">
        <v>70000000</v>
      </c>
      <c r="C1115">
        <v>0</v>
      </c>
      <c r="D1115">
        <v>0</v>
      </c>
    </row>
    <row r="1116" spans="1:4">
      <c r="A1116">
        <v>150718167</v>
      </c>
      <c r="B1116">
        <v>62413003</v>
      </c>
      <c r="C1116">
        <v>0</v>
      </c>
      <c r="D1116">
        <v>0</v>
      </c>
    </row>
    <row r="1117" spans="1:4">
      <c r="A1117">
        <v>151193038</v>
      </c>
      <c r="B1117">
        <v>51784539</v>
      </c>
      <c r="C1117">
        <v>0</v>
      </c>
      <c r="D1117">
        <v>0</v>
      </c>
    </row>
    <row r="1118" spans="1:4">
      <c r="A1118">
        <v>151403896</v>
      </c>
      <c r="B1118">
        <v>41445735</v>
      </c>
      <c r="C1118">
        <v>0</v>
      </c>
      <c r="D1118">
        <v>0</v>
      </c>
    </row>
    <row r="1119" spans="1:4">
      <c r="A1119">
        <v>151432312</v>
      </c>
      <c r="B1119">
        <v>43429264</v>
      </c>
      <c r="C1119">
        <v>1</v>
      </c>
      <c r="D1119">
        <v>43429264</v>
      </c>
    </row>
    <row r="1120" spans="1:4">
      <c r="A1120">
        <v>151513429</v>
      </c>
      <c r="B1120">
        <v>30000000</v>
      </c>
      <c r="C1120">
        <v>1</v>
      </c>
      <c r="D1120">
        <v>30000000</v>
      </c>
    </row>
    <row r="1121" spans="1:4">
      <c r="A1121">
        <v>151575620</v>
      </c>
      <c r="B1121">
        <v>31116893</v>
      </c>
      <c r="C1121">
        <v>0</v>
      </c>
      <c r="D1121">
        <v>0</v>
      </c>
    </row>
    <row r="1122" spans="1:4">
      <c r="A1122">
        <v>152303819</v>
      </c>
      <c r="B1122">
        <v>78648044</v>
      </c>
      <c r="C1122">
        <v>1</v>
      </c>
      <c r="D1122">
        <v>78648044</v>
      </c>
    </row>
    <row r="1123" spans="1:4">
      <c r="A1123">
        <v>152366563</v>
      </c>
      <c r="B1123">
        <v>160234776</v>
      </c>
      <c r="C1123">
        <v>0</v>
      </c>
      <c r="D1123">
        <v>0</v>
      </c>
    </row>
    <row r="1124" spans="1:4">
      <c r="A1124">
        <v>152713266</v>
      </c>
      <c r="B1124">
        <v>69802752</v>
      </c>
      <c r="C1124">
        <v>0</v>
      </c>
      <c r="D1124">
        <v>0</v>
      </c>
    </row>
    <row r="1125" spans="1:4">
      <c r="A1125">
        <v>152893489</v>
      </c>
      <c r="B1125">
        <v>88033717</v>
      </c>
      <c r="C1125">
        <v>0</v>
      </c>
      <c r="D1125">
        <v>0</v>
      </c>
    </row>
    <row r="1126" spans="1:4">
      <c r="A1126">
        <v>153093346</v>
      </c>
      <c r="B1126">
        <v>35450435</v>
      </c>
      <c r="C1126">
        <v>1</v>
      </c>
      <c r="D1126">
        <v>35450435</v>
      </c>
    </row>
    <row r="1127" spans="1:4">
      <c r="A1127">
        <v>153930950</v>
      </c>
      <c r="B1127">
        <v>49327715</v>
      </c>
      <c r="C1127">
        <v>0</v>
      </c>
      <c r="D1127">
        <v>0</v>
      </c>
    </row>
    <row r="1128" spans="1:4">
      <c r="A1128">
        <v>154177511</v>
      </c>
      <c r="B1128">
        <v>59651656</v>
      </c>
      <c r="C1128">
        <v>1</v>
      </c>
      <c r="D1128">
        <v>59651656</v>
      </c>
    </row>
    <row r="1129" spans="1:4">
      <c r="A1129">
        <v>154418394</v>
      </c>
      <c r="B1129">
        <v>73624227</v>
      </c>
      <c r="C1129">
        <v>1</v>
      </c>
      <c r="D1129">
        <v>73624227</v>
      </c>
    </row>
    <row r="1130" spans="1:4">
      <c r="A1130">
        <v>154554145</v>
      </c>
      <c r="B1130">
        <v>25892270</v>
      </c>
      <c r="C1130">
        <v>1</v>
      </c>
      <c r="D1130">
        <v>25892270</v>
      </c>
    </row>
    <row r="1131" spans="1:4">
      <c r="A1131">
        <v>154998762</v>
      </c>
      <c r="B1131">
        <v>84654401</v>
      </c>
      <c r="C1131">
        <v>0</v>
      </c>
      <c r="D1131">
        <v>0</v>
      </c>
    </row>
    <row r="1132" spans="1:4">
      <c r="A1132">
        <v>155031909</v>
      </c>
      <c r="B1132">
        <v>28088587</v>
      </c>
      <c r="C1132">
        <v>1</v>
      </c>
      <c r="D1132">
        <v>28088587</v>
      </c>
    </row>
    <row r="1133" spans="1:4">
      <c r="A1133">
        <v>155060534</v>
      </c>
      <c r="B1133">
        <v>49216810</v>
      </c>
      <c r="C1133">
        <v>1</v>
      </c>
      <c r="D1133">
        <v>49216810</v>
      </c>
    </row>
    <row r="1134" spans="1:4">
      <c r="A1134">
        <v>155427270</v>
      </c>
      <c r="B1134">
        <v>89477485</v>
      </c>
      <c r="C1134">
        <v>0</v>
      </c>
      <c r="D1134">
        <v>0</v>
      </c>
    </row>
    <row r="1135" spans="1:4">
      <c r="A1135">
        <v>156259619</v>
      </c>
      <c r="B1135">
        <v>55008264</v>
      </c>
      <c r="C1135">
        <v>1</v>
      </c>
      <c r="D1135">
        <v>55008264</v>
      </c>
    </row>
    <row r="1136" spans="1:4">
      <c r="A1136">
        <v>156276743</v>
      </c>
      <c r="B1136">
        <v>88626087</v>
      </c>
      <c r="C1136">
        <v>0</v>
      </c>
      <c r="D1136">
        <v>0</v>
      </c>
    </row>
    <row r="1137" spans="1:4">
      <c r="A1137">
        <v>156477397</v>
      </c>
      <c r="B1137">
        <v>95442650</v>
      </c>
      <c r="C1137">
        <v>1</v>
      </c>
      <c r="D1137">
        <v>95442650</v>
      </c>
    </row>
    <row r="1138" spans="1:4">
      <c r="A1138">
        <v>156648214</v>
      </c>
      <c r="B1138">
        <v>60880877</v>
      </c>
      <c r="C1138">
        <v>0</v>
      </c>
      <c r="D1138">
        <v>0</v>
      </c>
    </row>
    <row r="1139" spans="1:4">
      <c r="A1139">
        <v>158607035</v>
      </c>
      <c r="B1139">
        <v>20000000</v>
      </c>
      <c r="C1139">
        <v>0</v>
      </c>
      <c r="D1139">
        <v>0</v>
      </c>
    </row>
    <row r="1140" spans="1:4">
      <c r="A1140">
        <v>158690184</v>
      </c>
      <c r="B1140">
        <v>31652174</v>
      </c>
      <c r="C1140">
        <v>1</v>
      </c>
      <c r="D1140">
        <v>31652174</v>
      </c>
    </row>
    <row r="1141" spans="1:4">
      <c r="A1141">
        <v>158947830</v>
      </c>
      <c r="B1141">
        <v>88033717</v>
      </c>
      <c r="C1141">
        <v>0</v>
      </c>
      <c r="D1141">
        <v>0</v>
      </c>
    </row>
    <row r="1142" spans="1:4">
      <c r="A1142">
        <v>159007986</v>
      </c>
      <c r="B1142">
        <v>61659644</v>
      </c>
      <c r="C1142">
        <v>1</v>
      </c>
      <c r="D1142">
        <v>61659644</v>
      </c>
    </row>
    <row r="1143" spans="1:4">
      <c r="A1143">
        <v>160342190</v>
      </c>
      <c r="B1143">
        <v>31070724</v>
      </c>
      <c r="C1143">
        <v>1</v>
      </c>
      <c r="D1143">
        <v>31070724</v>
      </c>
    </row>
    <row r="1144" spans="1:4">
      <c r="A1144">
        <v>160394011</v>
      </c>
      <c r="B1144">
        <v>44006612</v>
      </c>
      <c r="C1144">
        <v>0</v>
      </c>
      <c r="D1144">
        <v>0</v>
      </c>
    </row>
    <row r="1145" spans="1:4">
      <c r="A1145">
        <v>160514159</v>
      </c>
      <c r="B1145">
        <v>50793334</v>
      </c>
      <c r="C1145">
        <v>0</v>
      </c>
      <c r="D1145">
        <v>0</v>
      </c>
    </row>
    <row r="1146" spans="1:4">
      <c r="A1146">
        <v>160749995</v>
      </c>
      <c r="B1146">
        <v>59089410</v>
      </c>
      <c r="C1146">
        <v>0</v>
      </c>
      <c r="D1146">
        <v>0</v>
      </c>
    </row>
    <row r="1147" spans="1:4">
      <c r="A1147">
        <v>161457571</v>
      </c>
      <c r="B1147">
        <v>24226658</v>
      </c>
      <c r="C1147">
        <v>1</v>
      </c>
      <c r="D1147">
        <v>24226658</v>
      </c>
    </row>
    <row r="1148" spans="1:4">
      <c r="A1148">
        <v>161490339</v>
      </c>
      <c r="B1148">
        <v>22197472</v>
      </c>
      <c r="C1148">
        <v>1</v>
      </c>
      <c r="D1148">
        <v>22197472</v>
      </c>
    </row>
    <row r="1149" spans="1:4">
      <c r="A1149">
        <v>161832844</v>
      </c>
      <c r="B1149">
        <v>76349732</v>
      </c>
      <c r="C1149">
        <v>0</v>
      </c>
      <c r="D1149">
        <v>0</v>
      </c>
    </row>
    <row r="1150" spans="1:4">
      <c r="A1150">
        <v>161911222</v>
      </c>
      <c r="B1150">
        <v>5000000</v>
      </c>
      <c r="C1150">
        <v>0</v>
      </c>
      <c r="D1150">
        <v>0</v>
      </c>
    </row>
    <row r="1151" spans="1:4">
      <c r="A1151">
        <v>162412399</v>
      </c>
      <c r="B1151">
        <v>72498355</v>
      </c>
      <c r="C1151">
        <v>0</v>
      </c>
      <c r="D1151">
        <v>0</v>
      </c>
    </row>
    <row r="1152" spans="1:4">
      <c r="A1152">
        <v>162658630</v>
      </c>
      <c r="B1152">
        <v>58752751</v>
      </c>
      <c r="C1152">
        <v>1</v>
      </c>
      <c r="D1152">
        <v>58752751</v>
      </c>
    </row>
    <row r="1153" spans="1:4">
      <c r="A1153">
        <v>162727662</v>
      </c>
      <c r="B1153">
        <v>71024700</v>
      </c>
      <c r="C1153">
        <v>1</v>
      </c>
      <c r="D1153">
        <v>71024700</v>
      </c>
    </row>
    <row r="1154" spans="1:4">
      <c r="A1154">
        <v>162937935</v>
      </c>
      <c r="B1154">
        <v>44941739</v>
      </c>
      <c r="C1154">
        <v>0</v>
      </c>
      <c r="D1154">
        <v>0</v>
      </c>
    </row>
    <row r="1155" spans="1:4">
      <c r="A1155">
        <v>162976800</v>
      </c>
      <c r="B1155">
        <v>39524578</v>
      </c>
      <c r="C1155">
        <v>0</v>
      </c>
      <c r="D1155">
        <v>0</v>
      </c>
    </row>
    <row r="1156" spans="1:4">
      <c r="A1156">
        <v>163276310</v>
      </c>
      <c r="B1156">
        <v>86684726</v>
      </c>
      <c r="C1156">
        <v>1</v>
      </c>
      <c r="D1156">
        <v>86684726</v>
      </c>
    </row>
    <row r="1157" spans="1:4">
      <c r="A1157">
        <v>163522777</v>
      </c>
      <c r="B1157">
        <v>41427631</v>
      </c>
      <c r="C1157">
        <v>0</v>
      </c>
      <c r="D1157">
        <v>0</v>
      </c>
    </row>
    <row r="1158" spans="1:4">
      <c r="A1158">
        <v>163581806</v>
      </c>
      <c r="B1158">
        <v>68536152</v>
      </c>
      <c r="C1158">
        <v>1</v>
      </c>
      <c r="D1158">
        <v>68536152</v>
      </c>
    </row>
    <row r="1159" spans="1:4">
      <c r="A1159">
        <v>164140491</v>
      </c>
      <c r="B1159">
        <v>31453796</v>
      </c>
      <c r="C1159">
        <v>0</v>
      </c>
      <c r="D1159">
        <v>0</v>
      </c>
    </row>
    <row r="1160" spans="1:4">
      <c r="A1160">
        <v>164220396</v>
      </c>
      <c r="B1160">
        <v>50559457</v>
      </c>
      <c r="C1160">
        <v>1</v>
      </c>
      <c r="D1160">
        <v>50559457</v>
      </c>
    </row>
    <row r="1161" spans="1:4">
      <c r="A1161">
        <v>164246788</v>
      </c>
      <c r="B1161">
        <v>50344633</v>
      </c>
      <c r="C1161">
        <v>0</v>
      </c>
      <c r="D1161">
        <v>0</v>
      </c>
    </row>
    <row r="1162" spans="1:4">
      <c r="A1162">
        <v>164837302</v>
      </c>
      <c r="B1162">
        <v>94784326</v>
      </c>
      <c r="C1162">
        <v>1</v>
      </c>
      <c r="D1162">
        <v>94784326</v>
      </c>
    </row>
    <row r="1163" spans="1:4">
      <c r="A1163">
        <v>165426811</v>
      </c>
      <c r="B1163">
        <v>119430476</v>
      </c>
      <c r="C1163">
        <v>0</v>
      </c>
      <c r="D1163">
        <v>0</v>
      </c>
    </row>
    <row r="1164" spans="1:4">
      <c r="A1164">
        <v>165780431</v>
      </c>
      <c r="B1164">
        <v>46192690</v>
      </c>
      <c r="C1164">
        <v>0</v>
      </c>
      <c r="D1164">
        <v>0</v>
      </c>
    </row>
    <row r="1165" spans="1:4">
      <c r="A1165">
        <v>166061455</v>
      </c>
      <c r="B1165">
        <v>25321739</v>
      </c>
      <c r="C1165">
        <v>0</v>
      </c>
      <c r="D1165">
        <v>0</v>
      </c>
    </row>
    <row r="1166" spans="1:4">
      <c r="A1166">
        <v>166717137</v>
      </c>
      <c r="B1166">
        <v>46606085</v>
      </c>
      <c r="C1166">
        <v>0</v>
      </c>
      <c r="D1166">
        <v>0</v>
      </c>
    </row>
    <row r="1167" spans="1:4">
      <c r="A1167">
        <v>167975738</v>
      </c>
      <c r="B1167">
        <v>33483073</v>
      </c>
      <c r="C1167">
        <v>1</v>
      </c>
      <c r="D1167">
        <v>33483073</v>
      </c>
    </row>
    <row r="1168" spans="1:4">
      <c r="A1168">
        <v>168208730</v>
      </c>
      <c r="B1168">
        <v>49471994</v>
      </c>
      <c r="C1168">
        <v>1</v>
      </c>
      <c r="D1168">
        <v>49471994</v>
      </c>
    </row>
    <row r="1169" spans="1:4">
      <c r="A1169">
        <v>168283656</v>
      </c>
      <c r="B1169">
        <v>74258246</v>
      </c>
      <c r="C1169">
        <v>0</v>
      </c>
      <c r="D1169">
        <v>0</v>
      </c>
    </row>
    <row r="1170" spans="1:4">
      <c r="A1170">
        <v>168351786</v>
      </c>
      <c r="B1170">
        <v>100039262</v>
      </c>
      <c r="C1170">
        <v>1</v>
      </c>
      <c r="D1170">
        <v>100039262</v>
      </c>
    </row>
    <row r="1171" spans="1:4">
      <c r="A1171">
        <v>168509796</v>
      </c>
      <c r="B1171">
        <v>18859976</v>
      </c>
      <c r="C1171">
        <v>0</v>
      </c>
      <c r="D1171">
        <v>0</v>
      </c>
    </row>
    <row r="1172" spans="1:4">
      <c r="A1172">
        <v>168777252</v>
      </c>
      <c r="B1172">
        <v>79496532</v>
      </c>
      <c r="C1172">
        <v>0</v>
      </c>
      <c r="D1172">
        <v>0</v>
      </c>
    </row>
    <row r="1173" spans="1:4">
      <c r="A1173">
        <v>168784763</v>
      </c>
      <c r="B1173">
        <v>95442650</v>
      </c>
      <c r="C1173">
        <v>0</v>
      </c>
      <c r="D1173">
        <v>0</v>
      </c>
    </row>
    <row r="1174" spans="1:4">
      <c r="A1174">
        <v>168963355</v>
      </c>
      <c r="B1174">
        <v>33633148</v>
      </c>
      <c r="C1174">
        <v>1</v>
      </c>
      <c r="D1174">
        <v>33633148</v>
      </c>
    </row>
    <row r="1175" spans="1:4">
      <c r="A1175">
        <v>170412210</v>
      </c>
      <c r="B1175">
        <v>46606085</v>
      </c>
      <c r="C1175">
        <v>0</v>
      </c>
      <c r="D1175">
        <v>0</v>
      </c>
    </row>
    <row r="1176" spans="1:4">
      <c r="A1176">
        <v>170836899</v>
      </c>
      <c r="B1176">
        <v>37878971</v>
      </c>
      <c r="C1176">
        <v>1</v>
      </c>
      <c r="D1176">
        <v>37878971</v>
      </c>
    </row>
    <row r="1177" spans="1:4">
      <c r="A1177">
        <v>171080229</v>
      </c>
      <c r="B1177">
        <v>86244278</v>
      </c>
      <c r="C1177">
        <v>0</v>
      </c>
      <c r="D1177">
        <v>0</v>
      </c>
    </row>
    <row r="1178" spans="1:4">
      <c r="A1178">
        <v>171812557</v>
      </c>
      <c r="B1178">
        <v>25321739</v>
      </c>
      <c r="C1178">
        <v>0</v>
      </c>
      <c r="D1178">
        <v>0</v>
      </c>
    </row>
    <row r="1179" spans="1:4">
      <c r="A1179">
        <v>171928818</v>
      </c>
      <c r="B1179">
        <v>59651656</v>
      </c>
      <c r="C1179">
        <v>1</v>
      </c>
      <c r="D1179">
        <v>59651656</v>
      </c>
    </row>
    <row r="1180" spans="1:4">
      <c r="A1180">
        <v>172073169</v>
      </c>
      <c r="B1180">
        <v>40585543</v>
      </c>
      <c r="C1180">
        <v>0</v>
      </c>
      <c r="D1180">
        <v>0</v>
      </c>
    </row>
    <row r="1181" spans="1:4">
      <c r="A1181">
        <v>172497916</v>
      </c>
      <c r="B1181">
        <v>21474596</v>
      </c>
      <c r="C1181">
        <v>1</v>
      </c>
      <c r="D1181">
        <v>21474596</v>
      </c>
    </row>
    <row r="1182" spans="1:4">
      <c r="A1182">
        <v>173215693</v>
      </c>
      <c r="B1182">
        <v>17105997</v>
      </c>
      <c r="C1182">
        <v>1</v>
      </c>
      <c r="D1182">
        <v>17105997</v>
      </c>
    </row>
    <row r="1183" spans="1:4">
      <c r="A1183">
        <v>173293953</v>
      </c>
      <c r="B1183">
        <v>53507281</v>
      </c>
      <c r="C1183">
        <v>0</v>
      </c>
      <c r="D1183">
        <v>0</v>
      </c>
    </row>
    <row r="1184" spans="1:4">
      <c r="A1184">
        <v>173580993</v>
      </c>
      <c r="B1184">
        <v>89286146</v>
      </c>
      <c r="C1184">
        <v>1</v>
      </c>
      <c r="D1184">
        <v>89286146</v>
      </c>
    </row>
    <row r="1185" spans="1:4">
      <c r="A1185">
        <v>174127177</v>
      </c>
      <c r="B1185">
        <v>28072261</v>
      </c>
      <c r="C1185">
        <v>0</v>
      </c>
      <c r="D1185">
        <v>0</v>
      </c>
    </row>
    <row r="1186" spans="1:4">
      <c r="A1186">
        <v>174293699</v>
      </c>
      <c r="B1186">
        <v>130611431</v>
      </c>
      <c r="C1186">
        <v>1</v>
      </c>
      <c r="D1186">
        <v>130611431</v>
      </c>
    </row>
    <row r="1187" spans="1:4">
      <c r="A1187">
        <v>174875289</v>
      </c>
      <c r="B1187">
        <v>14345242</v>
      </c>
      <c r="C1187">
        <v>0</v>
      </c>
      <c r="D1187">
        <v>0</v>
      </c>
    </row>
    <row r="1188" spans="1:4">
      <c r="A1188">
        <v>175744937</v>
      </c>
      <c r="B1188">
        <v>145123812</v>
      </c>
      <c r="C1188">
        <v>1</v>
      </c>
      <c r="D1188">
        <v>145123812</v>
      </c>
    </row>
    <row r="1189" spans="1:4">
      <c r="A1189">
        <v>175797590</v>
      </c>
      <c r="B1189">
        <v>27963651</v>
      </c>
      <c r="C1189">
        <v>0</v>
      </c>
      <c r="D1189">
        <v>0</v>
      </c>
    </row>
    <row r="1190" spans="1:4">
      <c r="A1190">
        <v>176134406</v>
      </c>
      <c r="B1190">
        <v>36249178</v>
      </c>
      <c r="C1190">
        <v>0</v>
      </c>
      <c r="D1190">
        <v>0</v>
      </c>
    </row>
    <row r="1191" spans="1:4">
      <c r="A1191">
        <v>176269721</v>
      </c>
      <c r="B1191">
        <v>35000000</v>
      </c>
      <c r="C1191">
        <v>0</v>
      </c>
      <c r="D1191">
        <v>0</v>
      </c>
    </row>
    <row r="1192" spans="1:4">
      <c r="A1192">
        <v>176857711</v>
      </c>
      <c r="B1192">
        <v>40043484</v>
      </c>
      <c r="C1192">
        <v>0</v>
      </c>
      <c r="D1192">
        <v>0</v>
      </c>
    </row>
    <row r="1193" spans="1:4">
      <c r="A1193">
        <v>176998734</v>
      </c>
      <c r="B1193">
        <v>86580505</v>
      </c>
      <c r="C1193">
        <v>1</v>
      </c>
      <c r="D1193">
        <v>86580505</v>
      </c>
    </row>
    <row r="1194" spans="1:4">
      <c r="A1194">
        <v>178535299</v>
      </c>
      <c r="B1194">
        <v>53560590</v>
      </c>
      <c r="C1194">
        <v>0</v>
      </c>
      <c r="D1194">
        <v>0</v>
      </c>
    </row>
    <row r="1195" spans="1:4">
      <c r="A1195">
        <v>178778023</v>
      </c>
      <c r="B1195">
        <v>82295652</v>
      </c>
      <c r="C1195">
        <v>1</v>
      </c>
      <c r="D1195">
        <v>82295652</v>
      </c>
    </row>
    <row r="1196" spans="1:4">
      <c r="A1196">
        <v>180110910</v>
      </c>
      <c r="B1196">
        <v>55938481</v>
      </c>
      <c r="C1196">
        <v>0</v>
      </c>
      <c r="D1196">
        <v>0</v>
      </c>
    </row>
    <row r="1197" spans="1:4">
      <c r="A1197">
        <v>180322655</v>
      </c>
      <c r="B1197">
        <v>58441841</v>
      </c>
      <c r="C1197">
        <v>1</v>
      </c>
      <c r="D1197">
        <v>58441841</v>
      </c>
    </row>
    <row r="1198" spans="1:4">
      <c r="A1198">
        <v>181077698</v>
      </c>
      <c r="B1198">
        <v>101482025</v>
      </c>
      <c r="C1198">
        <v>0</v>
      </c>
      <c r="D1198">
        <v>0</v>
      </c>
    </row>
    <row r="1199" spans="1:4">
      <c r="A1199">
        <v>181146433</v>
      </c>
      <c r="B1199">
        <v>32571948</v>
      </c>
      <c r="C1199">
        <v>0</v>
      </c>
      <c r="D1199">
        <v>0</v>
      </c>
    </row>
    <row r="1200" spans="1:4">
      <c r="A1200">
        <v>181217915</v>
      </c>
      <c r="B1200">
        <v>40587251</v>
      </c>
      <c r="C1200">
        <v>0</v>
      </c>
      <c r="D1200">
        <v>0</v>
      </c>
    </row>
    <row r="1201" spans="1:4">
      <c r="A1201">
        <v>181767707</v>
      </c>
      <c r="B1201">
        <v>24671048</v>
      </c>
      <c r="C1201">
        <v>1</v>
      </c>
      <c r="D1201">
        <v>24671048</v>
      </c>
    </row>
    <row r="1202" spans="1:4">
      <c r="A1202">
        <v>182002774</v>
      </c>
      <c r="B1202">
        <v>10086498</v>
      </c>
      <c r="C1202">
        <v>0</v>
      </c>
      <c r="D1202">
        <v>0</v>
      </c>
    </row>
    <row r="1203" spans="1:4">
      <c r="A1203">
        <v>182005391</v>
      </c>
      <c r="B1203">
        <v>65951507</v>
      </c>
      <c r="C1203">
        <v>0</v>
      </c>
      <c r="D1203">
        <v>0</v>
      </c>
    </row>
    <row r="1204" spans="1:4">
      <c r="A1204">
        <v>182188693</v>
      </c>
      <c r="B1204">
        <v>168817598</v>
      </c>
      <c r="C1204">
        <v>0</v>
      </c>
      <c r="D1204">
        <v>0</v>
      </c>
    </row>
    <row r="1205" spans="1:4">
      <c r="A1205">
        <v>182444702</v>
      </c>
      <c r="B1205">
        <v>5965166</v>
      </c>
      <c r="C1205">
        <v>0</v>
      </c>
      <c r="D1205">
        <v>0</v>
      </c>
    </row>
    <row r="1206" spans="1:4">
      <c r="A1206">
        <v>182599780</v>
      </c>
      <c r="B1206">
        <v>106823184</v>
      </c>
      <c r="C1206">
        <v>0</v>
      </c>
      <c r="D1206">
        <v>0</v>
      </c>
    </row>
    <row r="1207" spans="1:4">
      <c r="A1207">
        <v>184318713</v>
      </c>
      <c r="B1207">
        <v>28088587</v>
      </c>
      <c r="C1207">
        <v>0</v>
      </c>
      <c r="D1207">
        <v>0</v>
      </c>
    </row>
    <row r="1208" spans="1:4">
      <c r="A1208">
        <v>184810452</v>
      </c>
      <c r="B1208">
        <v>27056408</v>
      </c>
      <c r="C1208">
        <v>1</v>
      </c>
      <c r="D1208">
        <v>27056408</v>
      </c>
    </row>
    <row r="1209" spans="1:4">
      <c r="A1209">
        <v>184851675</v>
      </c>
      <c r="B1209">
        <v>70724911</v>
      </c>
      <c r="C1209">
        <v>1</v>
      </c>
      <c r="D1209">
        <v>70724911</v>
      </c>
    </row>
    <row r="1210" spans="1:4">
      <c r="A1210">
        <v>184857731</v>
      </c>
      <c r="B1210">
        <v>42805825</v>
      </c>
      <c r="C1210">
        <v>1</v>
      </c>
      <c r="D1210">
        <v>42805825</v>
      </c>
    </row>
    <row r="1211" spans="1:4">
      <c r="A1211">
        <v>184951617</v>
      </c>
      <c r="B1211">
        <v>40587251</v>
      </c>
      <c r="C1211">
        <v>0</v>
      </c>
      <c r="D1211">
        <v>0</v>
      </c>
    </row>
    <row r="1212" spans="1:4">
      <c r="A1212">
        <v>186599109</v>
      </c>
      <c r="B1212">
        <v>23685227</v>
      </c>
      <c r="C1212">
        <v>1</v>
      </c>
      <c r="D1212">
        <v>23685227</v>
      </c>
    </row>
    <row r="1213" spans="1:4">
      <c r="A1213">
        <v>186714768</v>
      </c>
      <c r="B1213">
        <v>30575589</v>
      </c>
      <c r="C1213">
        <v>0</v>
      </c>
      <c r="D1213">
        <v>0</v>
      </c>
    </row>
    <row r="1214" spans="1:4">
      <c r="A1214">
        <v>187312473</v>
      </c>
      <c r="B1214">
        <v>78583235</v>
      </c>
      <c r="C1214">
        <v>0</v>
      </c>
      <c r="D1214">
        <v>0</v>
      </c>
    </row>
    <row r="1215" spans="1:4">
      <c r="A1215">
        <v>187556021</v>
      </c>
      <c r="B1215">
        <v>64310954</v>
      </c>
      <c r="C1215">
        <v>0</v>
      </c>
      <c r="D1215">
        <v>0</v>
      </c>
    </row>
    <row r="1216" spans="1:4">
      <c r="A1216">
        <v>189334662</v>
      </c>
      <c r="B1216">
        <v>117505503</v>
      </c>
      <c r="C1216">
        <v>0</v>
      </c>
      <c r="D1216">
        <v>0</v>
      </c>
    </row>
    <row r="1217" spans="1:4">
      <c r="A1217">
        <v>189398567</v>
      </c>
      <c r="B1217">
        <v>47721325</v>
      </c>
      <c r="C1217">
        <v>1</v>
      </c>
      <c r="D1217">
        <v>47721325</v>
      </c>
    </row>
    <row r="1218" spans="1:4">
      <c r="A1218">
        <v>189624005</v>
      </c>
      <c r="B1218">
        <v>3204696</v>
      </c>
      <c r="C1218">
        <v>1</v>
      </c>
      <c r="D1218">
        <v>3204696</v>
      </c>
    </row>
    <row r="1219" spans="1:4">
      <c r="A1219">
        <v>190848721</v>
      </c>
      <c r="B1219">
        <v>19662011</v>
      </c>
      <c r="C1219">
        <v>0</v>
      </c>
      <c r="D1219">
        <v>0</v>
      </c>
    </row>
    <row r="1220" spans="1:4">
      <c r="A1220">
        <v>190923490</v>
      </c>
      <c r="B1220">
        <v>48265360</v>
      </c>
      <c r="C1220">
        <v>0</v>
      </c>
      <c r="D1220">
        <v>0</v>
      </c>
    </row>
    <row r="1221" spans="1:4">
      <c r="A1221">
        <v>191524428</v>
      </c>
      <c r="B1221">
        <v>65248520</v>
      </c>
      <c r="C1221">
        <v>0</v>
      </c>
      <c r="D1221">
        <v>0</v>
      </c>
    </row>
    <row r="1222" spans="1:4">
      <c r="A1222">
        <v>191637196</v>
      </c>
      <c r="B1222">
        <v>186424342</v>
      </c>
      <c r="C1222">
        <v>0</v>
      </c>
      <c r="D1222">
        <v>0</v>
      </c>
    </row>
    <row r="1223" spans="1:4">
      <c r="A1223">
        <v>192687798</v>
      </c>
      <c r="B1223">
        <v>101407816</v>
      </c>
      <c r="C1223">
        <v>1</v>
      </c>
      <c r="D1223">
        <v>101407816</v>
      </c>
    </row>
    <row r="1224" spans="1:4">
      <c r="A1224">
        <v>192713668</v>
      </c>
      <c r="B1224">
        <v>86580505</v>
      </c>
      <c r="C1224">
        <v>0</v>
      </c>
      <c r="D1224">
        <v>0</v>
      </c>
    </row>
    <row r="1225" spans="1:4">
      <c r="A1225">
        <v>192822510</v>
      </c>
      <c r="B1225">
        <v>89109896</v>
      </c>
      <c r="C1225">
        <v>0</v>
      </c>
      <c r="D1225">
        <v>0</v>
      </c>
    </row>
    <row r="1226" spans="1:4">
      <c r="A1226">
        <v>193201845</v>
      </c>
      <c r="B1226">
        <v>59651656</v>
      </c>
      <c r="C1226">
        <v>1</v>
      </c>
      <c r="D1226">
        <v>59651656</v>
      </c>
    </row>
    <row r="1227" spans="1:4">
      <c r="A1227">
        <v>193683923</v>
      </c>
      <c r="B1227">
        <v>43429264</v>
      </c>
      <c r="C1227">
        <v>1</v>
      </c>
      <c r="D1227">
        <v>43429264</v>
      </c>
    </row>
    <row r="1228" spans="1:4">
      <c r="A1228">
        <v>194429617</v>
      </c>
      <c r="B1228">
        <v>114330585</v>
      </c>
      <c r="C1228">
        <v>1</v>
      </c>
      <c r="D1228">
        <v>114330585</v>
      </c>
    </row>
    <row r="1229" spans="1:4">
      <c r="A1229">
        <v>194486964</v>
      </c>
      <c r="B1229">
        <v>143163975</v>
      </c>
      <c r="C1229">
        <v>1</v>
      </c>
      <c r="D1229">
        <v>143163975</v>
      </c>
    </row>
    <row r="1230" spans="1:4">
      <c r="A1230">
        <v>195005629</v>
      </c>
      <c r="B1230">
        <v>40345992</v>
      </c>
      <c r="C1230">
        <v>0</v>
      </c>
      <c r="D1230">
        <v>0</v>
      </c>
    </row>
    <row r="1231" spans="1:4">
      <c r="A1231">
        <v>195122925</v>
      </c>
      <c r="B1231">
        <v>67825608</v>
      </c>
      <c r="C1231">
        <v>0</v>
      </c>
      <c r="D1231">
        <v>0</v>
      </c>
    </row>
    <row r="1232" spans="1:4">
      <c r="A1232">
        <v>195231833</v>
      </c>
      <c r="B1232">
        <v>99921804</v>
      </c>
      <c r="C1232">
        <v>0</v>
      </c>
      <c r="D1232">
        <v>0</v>
      </c>
    </row>
    <row r="1233" spans="1:4">
      <c r="A1233">
        <v>195845194</v>
      </c>
      <c r="B1233">
        <v>50559457</v>
      </c>
      <c r="C1233">
        <v>0</v>
      </c>
      <c r="D1233">
        <v>0</v>
      </c>
    </row>
    <row r="1234" spans="1:4">
      <c r="A1234">
        <v>196392298</v>
      </c>
      <c r="B1234">
        <v>56962993</v>
      </c>
      <c r="C1234">
        <v>0</v>
      </c>
      <c r="D1234">
        <v>0</v>
      </c>
    </row>
    <row r="1235" spans="1:4">
      <c r="A1235">
        <v>196496696</v>
      </c>
      <c r="B1235">
        <v>56973913</v>
      </c>
      <c r="C1235">
        <v>1</v>
      </c>
      <c r="D1235">
        <v>56973913</v>
      </c>
    </row>
    <row r="1236" spans="1:4">
      <c r="A1236">
        <v>197387603</v>
      </c>
      <c r="B1236">
        <v>195000000</v>
      </c>
      <c r="C1236">
        <v>0</v>
      </c>
      <c r="D1236">
        <v>0</v>
      </c>
    </row>
    <row r="1237" spans="1:4">
      <c r="A1237">
        <v>197512086</v>
      </c>
      <c r="B1237">
        <v>42416518</v>
      </c>
      <c r="C1237">
        <v>1</v>
      </c>
      <c r="D1237">
        <v>42416518</v>
      </c>
    </row>
    <row r="1238" spans="1:4">
      <c r="A1238">
        <v>198077969</v>
      </c>
      <c r="B1238">
        <v>115579635</v>
      </c>
      <c r="C1238">
        <v>0</v>
      </c>
      <c r="D1238">
        <v>0</v>
      </c>
    </row>
    <row r="1239" spans="1:4">
      <c r="A1239">
        <v>198084062</v>
      </c>
      <c r="B1239">
        <v>113947826</v>
      </c>
      <c r="C1239">
        <v>0</v>
      </c>
      <c r="D1239">
        <v>0</v>
      </c>
    </row>
    <row r="1240" spans="1:4">
      <c r="A1240">
        <v>198566990</v>
      </c>
      <c r="B1240">
        <v>37982609</v>
      </c>
      <c r="C1240">
        <v>1</v>
      </c>
      <c r="D1240">
        <v>37982609</v>
      </c>
    </row>
    <row r="1241" spans="1:4">
      <c r="A1241">
        <v>199848831</v>
      </c>
      <c r="B1241">
        <v>149830960</v>
      </c>
      <c r="C1241">
        <v>0</v>
      </c>
      <c r="D1241">
        <v>0</v>
      </c>
    </row>
    <row r="1242" spans="1:4">
      <c r="A1242">
        <v>199896148</v>
      </c>
      <c r="B1242">
        <v>69939678</v>
      </c>
      <c r="C1242">
        <v>0</v>
      </c>
      <c r="D1242">
        <v>0</v>
      </c>
    </row>
    <row r="1243" spans="1:4">
      <c r="A1243">
        <v>200511006</v>
      </c>
      <c r="B1243">
        <v>8866236</v>
      </c>
      <c r="C1243">
        <v>1</v>
      </c>
      <c r="D1243">
        <v>8866236</v>
      </c>
    </row>
    <row r="1244" spans="1:4">
      <c r="A1244">
        <v>200859554</v>
      </c>
      <c r="B1244">
        <v>90000000</v>
      </c>
      <c r="C1244">
        <v>1</v>
      </c>
      <c r="D1244">
        <v>90000000</v>
      </c>
    </row>
    <row r="1245" spans="1:4">
      <c r="A1245">
        <v>201487544</v>
      </c>
      <c r="B1245">
        <v>36907153</v>
      </c>
      <c r="C1245">
        <v>0</v>
      </c>
      <c r="D1245">
        <v>0</v>
      </c>
    </row>
    <row r="1246" spans="1:4">
      <c r="A1246">
        <v>201523449</v>
      </c>
      <c r="B1246">
        <v>126829821</v>
      </c>
      <c r="C1246">
        <v>0</v>
      </c>
      <c r="D1246">
        <v>0</v>
      </c>
    </row>
    <row r="1247" spans="1:4">
      <c r="A1247">
        <v>202626921</v>
      </c>
      <c r="B1247">
        <v>32475836</v>
      </c>
      <c r="C1247">
        <v>1</v>
      </c>
      <c r="D1247">
        <v>32475836</v>
      </c>
    </row>
    <row r="1248" spans="1:4">
      <c r="A1248">
        <v>202885136</v>
      </c>
      <c r="B1248">
        <v>76915621</v>
      </c>
      <c r="C1248">
        <v>1</v>
      </c>
      <c r="D1248">
        <v>76915621</v>
      </c>
    </row>
    <row r="1249" spans="1:4">
      <c r="A1249">
        <v>203449410</v>
      </c>
      <c r="B1249">
        <v>43429264</v>
      </c>
      <c r="C1249">
        <v>1</v>
      </c>
      <c r="D1249">
        <v>43429264</v>
      </c>
    </row>
    <row r="1250" spans="1:4">
      <c r="A1250">
        <v>203615191</v>
      </c>
      <c r="B1250">
        <v>32918261</v>
      </c>
      <c r="C1250">
        <v>1</v>
      </c>
      <c r="D1250">
        <v>32918261</v>
      </c>
    </row>
    <row r="1251" spans="1:4">
      <c r="A1251">
        <v>203641087</v>
      </c>
      <c r="B1251">
        <v>97403068</v>
      </c>
      <c r="C1251">
        <v>0</v>
      </c>
      <c r="D1251">
        <v>0</v>
      </c>
    </row>
    <row r="1252" spans="1:4">
      <c r="A1252">
        <v>203964063</v>
      </c>
      <c r="B1252">
        <v>54286580</v>
      </c>
      <c r="C1252">
        <v>0</v>
      </c>
      <c r="D1252">
        <v>0</v>
      </c>
    </row>
    <row r="1253" spans="1:4">
      <c r="A1253">
        <v>204640944</v>
      </c>
      <c r="B1253">
        <v>101286957</v>
      </c>
      <c r="C1253">
        <v>1</v>
      </c>
      <c r="D1253">
        <v>101286957</v>
      </c>
    </row>
    <row r="1254" spans="1:4">
      <c r="A1254">
        <v>205345335</v>
      </c>
      <c r="B1254">
        <v>172213656</v>
      </c>
      <c r="C1254">
        <v>0</v>
      </c>
      <c r="D1254">
        <v>0</v>
      </c>
    </row>
    <row r="1255" spans="1:4">
      <c r="A1255">
        <v>205440387</v>
      </c>
      <c r="B1255">
        <v>150000000</v>
      </c>
      <c r="C1255">
        <v>0</v>
      </c>
      <c r="D1255">
        <v>0</v>
      </c>
    </row>
    <row r="1256" spans="1:4">
      <c r="A1256">
        <v>206318992</v>
      </c>
      <c r="B1256">
        <v>33822710</v>
      </c>
      <c r="C1256">
        <v>1</v>
      </c>
      <c r="D1256">
        <v>33822710</v>
      </c>
    </row>
    <row r="1257" spans="1:4">
      <c r="A1257">
        <v>206375709</v>
      </c>
      <c r="B1257">
        <v>25224861</v>
      </c>
      <c r="C1257">
        <v>1</v>
      </c>
      <c r="D1257">
        <v>25224861</v>
      </c>
    </row>
    <row r="1258" spans="1:4">
      <c r="A1258">
        <v>206919534</v>
      </c>
      <c r="B1258">
        <v>36995786</v>
      </c>
      <c r="C1258">
        <v>1</v>
      </c>
      <c r="D1258">
        <v>36995786</v>
      </c>
    </row>
    <row r="1259" spans="1:4">
      <c r="A1259">
        <v>207213175</v>
      </c>
      <c r="B1259">
        <v>116099050</v>
      </c>
      <c r="C1259">
        <v>0</v>
      </c>
      <c r="D1259">
        <v>0</v>
      </c>
    </row>
    <row r="1260" spans="1:4">
      <c r="A1260">
        <v>207704444</v>
      </c>
      <c r="B1260">
        <v>16583160</v>
      </c>
      <c r="C1260">
        <v>0</v>
      </c>
      <c r="D1260">
        <v>0</v>
      </c>
    </row>
    <row r="1261" spans="1:4">
      <c r="A1261">
        <v>207999839</v>
      </c>
      <c r="B1261">
        <v>75965217</v>
      </c>
      <c r="C1261">
        <v>1</v>
      </c>
      <c r="D1261">
        <v>75965217</v>
      </c>
    </row>
    <row r="1262" spans="1:4">
      <c r="A1262">
        <v>209843135</v>
      </c>
      <c r="B1262">
        <v>64093910</v>
      </c>
      <c r="C1262">
        <v>0</v>
      </c>
      <c r="D1262">
        <v>0</v>
      </c>
    </row>
    <row r="1263" spans="1:4">
      <c r="A1263">
        <v>209979090</v>
      </c>
      <c r="B1263">
        <v>184927415</v>
      </c>
      <c r="C1263">
        <v>0</v>
      </c>
      <c r="D1263">
        <v>0</v>
      </c>
    </row>
    <row r="1264" spans="1:4">
      <c r="A1264">
        <v>210128869</v>
      </c>
      <c r="B1264">
        <v>125005366</v>
      </c>
      <c r="C1264">
        <v>0</v>
      </c>
      <c r="D1264">
        <v>0</v>
      </c>
    </row>
    <row r="1265" spans="1:4">
      <c r="A1265">
        <v>211596412</v>
      </c>
      <c r="B1265">
        <v>31018861</v>
      </c>
      <c r="C1265">
        <v>0</v>
      </c>
      <c r="D1265">
        <v>0</v>
      </c>
    </row>
    <row r="1266" spans="1:4">
      <c r="A1266">
        <v>212199853</v>
      </c>
      <c r="B1266">
        <v>71234857</v>
      </c>
      <c r="C1266">
        <v>1</v>
      </c>
      <c r="D1266">
        <v>71234857</v>
      </c>
    </row>
    <row r="1267" spans="1:4">
      <c r="A1267">
        <v>212515222</v>
      </c>
      <c r="B1267">
        <v>50643478</v>
      </c>
      <c r="C1267">
        <v>1</v>
      </c>
      <c r="D1267">
        <v>50643478</v>
      </c>
    </row>
    <row r="1268" spans="1:4">
      <c r="A1268">
        <v>212779439</v>
      </c>
      <c r="B1268">
        <v>86323501</v>
      </c>
      <c r="C1268">
        <v>0</v>
      </c>
      <c r="D1268">
        <v>0</v>
      </c>
    </row>
    <row r="1269" spans="1:4">
      <c r="A1269">
        <v>213399577</v>
      </c>
      <c r="B1269">
        <v>57789817</v>
      </c>
      <c r="C1269">
        <v>0</v>
      </c>
      <c r="D1269">
        <v>0</v>
      </c>
    </row>
    <row r="1270" spans="1:4">
      <c r="A1270">
        <v>214429259</v>
      </c>
      <c r="B1270">
        <v>5178454</v>
      </c>
      <c r="C1270">
        <v>1</v>
      </c>
      <c r="D1270">
        <v>5178454</v>
      </c>
    </row>
    <row r="1271" spans="1:4">
      <c r="A1271">
        <v>216086548</v>
      </c>
      <c r="B1271">
        <v>85458547</v>
      </c>
      <c r="C1271">
        <v>0</v>
      </c>
      <c r="D1271">
        <v>0</v>
      </c>
    </row>
    <row r="1272" spans="1:4">
      <c r="A1272">
        <v>217555094</v>
      </c>
      <c r="B1272">
        <v>39475379</v>
      </c>
      <c r="C1272">
        <v>1</v>
      </c>
      <c r="D1272">
        <v>39475379</v>
      </c>
    </row>
    <row r="1273" spans="1:4">
      <c r="A1273">
        <v>217684336</v>
      </c>
      <c r="B1273">
        <v>30742635</v>
      </c>
      <c r="C1273">
        <v>0</v>
      </c>
      <c r="D1273">
        <v>0</v>
      </c>
    </row>
    <row r="1274" spans="1:4">
      <c r="A1274">
        <v>218173082</v>
      </c>
      <c r="B1274">
        <v>505595</v>
      </c>
      <c r="C1274">
        <v>0</v>
      </c>
      <c r="D1274">
        <v>0</v>
      </c>
    </row>
    <row r="1275" spans="1:4">
      <c r="A1275">
        <v>218193652</v>
      </c>
      <c r="B1275">
        <v>29024763</v>
      </c>
      <c r="C1275">
        <v>1</v>
      </c>
      <c r="D1275">
        <v>29024763</v>
      </c>
    </row>
    <row r="1276" spans="1:4">
      <c r="A1276">
        <v>218743570</v>
      </c>
      <c r="B1276">
        <v>55000000</v>
      </c>
      <c r="C1276">
        <v>0</v>
      </c>
      <c r="D1276">
        <v>0</v>
      </c>
    </row>
    <row r="1277" spans="1:4">
      <c r="A1277">
        <v>218952089</v>
      </c>
      <c r="B1277">
        <v>54116335</v>
      </c>
      <c r="C1277">
        <v>1</v>
      </c>
      <c r="D1277">
        <v>54116335</v>
      </c>
    </row>
    <row r="1278" spans="1:4">
      <c r="A1278">
        <v>219085603</v>
      </c>
      <c r="B1278">
        <v>168531522</v>
      </c>
      <c r="C1278">
        <v>1</v>
      </c>
      <c r="D1278">
        <v>168531522</v>
      </c>
    </row>
    <row r="1279" spans="1:4">
      <c r="A1279">
        <v>219113265</v>
      </c>
      <c r="B1279">
        <v>77676809</v>
      </c>
      <c r="C1279">
        <v>0</v>
      </c>
      <c r="D1279">
        <v>0</v>
      </c>
    </row>
    <row r="1280" spans="1:4">
      <c r="A1280">
        <v>219124769</v>
      </c>
      <c r="B1280">
        <v>21534891</v>
      </c>
      <c r="C1280">
        <v>0</v>
      </c>
      <c r="D1280">
        <v>0</v>
      </c>
    </row>
    <row r="1281" spans="1:4">
      <c r="A1281">
        <v>219487695</v>
      </c>
      <c r="B1281">
        <v>98242689</v>
      </c>
      <c r="C1281">
        <v>0</v>
      </c>
      <c r="D1281">
        <v>0</v>
      </c>
    </row>
    <row r="1282" spans="1:4">
      <c r="A1282">
        <v>219571833</v>
      </c>
      <c r="B1282">
        <v>72498355</v>
      </c>
      <c r="C1282">
        <v>0</v>
      </c>
      <c r="D1282">
        <v>0</v>
      </c>
    </row>
    <row r="1283" spans="1:4">
      <c r="A1283">
        <v>219892171</v>
      </c>
      <c r="B1283">
        <v>64093910</v>
      </c>
      <c r="C1283">
        <v>1</v>
      </c>
      <c r="D1283">
        <v>64093910</v>
      </c>
    </row>
    <row r="1284" spans="1:4">
      <c r="A1284">
        <v>219896498</v>
      </c>
      <c r="B1284">
        <v>66413889</v>
      </c>
      <c r="C1284">
        <v>1</v>
      </c>
      <c r="D1284">
        <v>66413889</v>
      </c>
    </row>
    <row r="1285" spans="1:4">
      <c r="A1285">
        <v>220318272</v>
      </c>
      <c r="B1285">
        <v>96535720</v>
      </c>
      <c r="C1285">
        <v>0</v>
      </c>
      <c r="D1285">
        <v>0</v>
      </c>
    </row>
    <row r="1286" spans="1:4">
      <c r="A1286">
        <v>220444178</v>
      </c>
      <c r="B1286">
        <v>50899822</v>
      </c>
      <c r="C1286">
        <v>1</v>
      </c>
      <c r="D1286">
        <v>50899822</v>
      </c>
    </row>
    <row r="1287" spans="1:4">
      <c r="A1287">
        <v>220552732</v>
      </c>
      <c r="B1287">
        <v>60878314</v>
      </c>
      <c r="C1287">
        <v>0</v>
      </c>
      <c r="D1287">
        <v>0</v>
      </c>
    </row>
    <row r="1288" spans="1:4">
      <c r="A1288">
        <v>220674342</v>
      </c>
      <c r="B1288">
        <v>97403068</v>
      </c>
      <c r="C1288">
        <v>0</v>
      </c>
      <c r="D1288">
        <v>0</v>
      </c>
    </row>
    <row r="1289" spans="1:4">
      <c r="A1289">
        <v>220726425</v>
      </c>
      <c r="B1289">
        <v>25892270</v>
      </c>
      <c r="C1289">
        <v>1</v>
      </c>
      <c r="D1289">
        <v>25892270</v>
      </c>
    </row>
    <row r="1290" spans="1:4">
      <c r="A1290">
        <v>221824742</v>
      </c>
      <c r="B1290">
        <v>64758961</v>
      </c>
      <c r="C1290">
        <v>0</v>
      </c>
      <c r="D1290">
        <v>0</v>
      </c>
    </row>
    <row r="1291" spans="1:4">
      <c r="A1291">
        <v>222050207</v>
      </c>
      <c r="B1291">
        <v>82720573</v>
      </c>
      <c r="C1291">
        <v>1</v>
      </c>
      <c r="D1291">
        <v>82720573</v>
      </c>
    </row>
    <row r="1292" spans="1:4">
      <c r="A1292">
        <v>222195609</v>
      </c>
      <c r="B1292">
        <v>36249178</v>
      </c>
      <c r="C1292">
        <v>1</v>
      </c>
      <c r="D1292">
        <v>36249178</v>
      </c>
    </row>
    <row r="1293" spans="1:4">
      <c r="A1293">
        <v>222200929</v>
      </c>
      <c r="B1293">
        <v>36796715</v>
      </c>
      <c r="C1293">
        <v>1</v>
      </c>
      <c r="D1293">
        <v>36796715</v>
      </c>
    </row>
    <row r="1294" spans="1:4">
      <c r="A1294">
        <v>222647578</v>
      </c>
      <c r="B1294">
        <v>82855263</v>
      </c>
      <c r="C1294">
        <v>0</v>
      </c>
      <c r="D1294">
        <v>0</v>
      </c>
    </row>
    <row r="1295" spans="1:4">
      <c r="A1295">
        <v>222774739</v>
      </c>
      <c r="B1295">
        <v>68317587</v>
      </c>
      <c r="C1295">
        <v>1</v>
      </c>
      <c r="D1295">
        <v>68317587</v>
      </c>
    </row>
    <row r="1296" spans="1:4">
      <c r="A1296">
        <v>222824741</v>
      </c>
      <c r="B1296">
        <v>41257801</v>
      </c>
      <c r="C1296">
        <v>0</v>
      </c>
      <c r="D1296">
        <v>0</v>
      </c>
    </row>
    <row r="1297" spans="1:4">
      <c r="A1297">
        <v>223164081</v>
      </c>
      <c r="B1297">
        <v>75965217</v>
      </c>
      <c r="C1297">
        <v>0</v>
      </c>
      <c r="D1297">
        <v>0</v>
      </c>
    </row>
    <row r="1298" spans="1:4">
      <c r="A1298">
        <v>223840454</v>
      </c>
      <c r="B1298">
        <v>84186649</v>
      </c>
      <c r="C1298">
        <v>0</v>
      </c>
      <c r="D1298">
        <v>0</v>
      </c>
    </row>
    <row r="1299" spans="1:4">
      <c r="A1299">
        <v>223941260</v>
      </c>
      <c r="B1299">
        <v>34597961</v>
      </c>
      <c r="C1299">
        <v>1</v>
      </c>
      <c r="D1299">
        <v>34597961</v>
      </c>
    </row>
    <row r="1300" spans="1:4">
      <c r="A1300">
        <v>224136189</v>
      </c>
      <c r="B1300">
        <v>19678125</v>
      </c>
      <c r="C1300">
        <v>1</v>
      </c>
      <c r="D1300">
        <v>19678125</v>
      </c>
    </row>
    <row r="1301" spans="1:4">
      <c r="A1301">
        <v>224198644</v>
      </c>
      <c r="B1301">
        <v>63304348</v>
      </c>
      <c r="C1301">
        <v>0</v>
      </c>
      <c r="D1301">
        <v>0</v>
      </c>
    </row>
    <row r="1302" spans="1:4">
      <c r="A1302">
        <v>224540219</v>
      </c>
      <c r="B1302">
        <v>45151416</v>
      </c>
      <c r="C1302">
        <v>1</v>
      </c>
      <c r="D1302">
        <v>45151416</v>
      </c>
    </row>
    <row r="1303" spans="1:4">
      <c r="A1303">
        <v>225703475</v>
      </c>
      <c r="B1303">
        <v>50000000</v>
      </c>
      <c r="C1303">
        <v>1</v>
      </c>
      <c r="D1303">
        <v>50000000</v>
      </c>
    </row>
    <row r="1304" spans="1:4">
      <c r="A1304">
        <v>226027993</v>
      </c>
      <c r="B1304">
        <v>69923101</v>
      </c>
      <c r="C1304">
        <v>0</v>
      </c>
      <c r="D1304">
        <v>0</v>
      </c>
    </row>
    <row r="1305" spans="1:4">
      <c r="A1305">
        <v>226186388</v>
      </c>
      <c r="B1305">
        <v>69435070</v>
      </c>
      <c r="C1305">
        <v>0</v>
      </c>
      <c r="D1305">
        <v>0</v>
      </c>
    </row>
    <row r="1306" spans="1:4">
      <c r="A1306">
        <v>226965337</v>
      </c>
      <c r="B1306">
        <v>98754783</v>
      </c>
      <c r="C1306">
        <v>0</v>
      </c>
      <c r="D1306">
        <v>0</v>
      </c>
    </row>
    <row r="1307" spans="1:4">
      <c r="A1307">
        <v>227935344</v>
      </c>
      <c r="B1307">
        <v>84265761</v>
      </c>
      <c r="C1307">
        <v>1</v>
      </c>
      <c r="D1307">
        <v>84265761</v>
      </c>
    </row>
    <row r="1308" spans="1:4">
      <c r="A1308">
        <v>228019903</v>
      </c>
      <c r="B1308">
        <v>69634783</v>
      </c>
      <c r="C1308">
        <v>1</v>
      </c>
      <c r="D1308">
        <v>69634783</v>
      </c>
    </row>
    <row r="1309" spans="1:4">
      <c r="A1309">
        <v>228297140</v>
      </c>
      <c r="B1309">
        <v>71456616</v>
      </c>
      <c r="C1309">
        <v>1</v>
      </c>
      <c r="D1309">
        <v>71456616</v>
      </c>
    </row>
    <row r="1310" spans="1:4">
      <c r="A1310">
        <v>228416195</v>
      </c>
      <c r="B1310">
        <v>111287489</v>
      </c>
      <c r="C1310">
        <v>0</v>
      </c>
      <c r="D1310">
        <v>0</v>
      </c>
    </row>
    <row r="1311" spans="1:4">
      <c r="A1311">
        <v>228850846</v>
      </c>
      <c r="B1311">
        <v>41953861</v>
      </c>
      <c r="C1311">
        <v>0</v>
      </c>
      <c r="D1311">
        <v>0</v>
      </c>
    </row>
    <row r="1312" spans="1:4">
      <c r="A1312">
        <v>229042753</v>
      </c>
      <c r="B1312">
        <v>135290838</v>
      </c>
      <c r="C1312">
        <v>1</v>
      </c>
      <c r="D1312">
        <v>135290838</v>
      </c>
    </row>
    <row r="1313" spans="1:4">
      <c r="A1313">
        <v>229831139</v>
      </c>
      <c r="B1313">
        <v>170917095</v>
      </c>
      <c r="C1313">
        <v>0</v>
      </c>
      <c r="D1313">
        <v>0</v>
      </c>
    </row>
    <row r="1314" spans="1:4">
      <c r="A1314">
        <v>230644998</v>
      </c>
      <c r="B1314">
        <v>21307410</v>
      </c>
      <c r="C1314">
        <v>1</v>
      </c>
      <c r="D1314">
        <v>21307410</v>
      </c>
    </row>
    <row r="1315" spans="1:4">
      <c r="A1315">
        <v>230781587</v>
      </c>
      <c r="B1315">
        <v>43000000</v>
      </c>
      <c r="C1315">
        <v>1</v>
      </c>
      <c r="D1315">
        <v>43000000</v>
      </c>
    </row>
    <row r="1316" spans="1:4">
      <c r="A1316">
        <v>230953737</v>
      </c>
      <c r="B1316">
        <v>12331929</v>
      </c>
      <c r="C1316">
        <v>1</v>
      </c>
      <c r="D1316">
        <v>12331929</v>
      </c>
    </row>
    <row r="1317" spans="1:4">
      <c r="A1317">
        <v>231418562</v>
      </c>
      <c r="B1317">
        <v>101286957</v>
      </c>
      <c r="C1317">
        <v>0</v>
      </c>
      <c r="D1317">
        <v>0</v>
      </c>
    </row>
    <row r="1318" spans="1:4">
      <c r="A1318">
        <v>231722738</v>
      </c>
      <c r="B1318">
        <v>94740909</v>
      </c>
      <c r="C1318">
        <v>1</v>
      </c>
      <c r="D1318">
        <v>94740909</v>
      </c>
    </row>
    <row r="1319" spans="1:4">
      <c r="A1319">
        <v>232408620</v>
      </c>
      <c r="B1319">
        <v>76438973</v>
      </c>
      <c r="C1319">
        <v>0</v>
      </c>
      <c r="D1319">
        <v>0</v>
      </c>
    </row>
    <row r="1320" spans="1:4">
      <c r="A1320">
        <v>232414484</v>
      </c>
      <c r="B1320">
        <v>55548056</v>
      </c>
      <c r="C1320">
        <v>1</v>
      </c>
      <c r="D1320">
        <v>55548056</v>
      </c>
    </row>
    <row r="1321" spans="1:4">
      <c r="A1321">
        <v>232772564</v>
      </c>
      <c r="B1321">
        <v>140693320</v>
      </c>
      <c r="C1321">
        <v>0</v>
      </c>
      <c r="D1321">
        <v>0</v>
      </c>
    </row>
    <row r="1322" spans="1:4">
      <c r="A1322">
        <v>233213967</v>
      </c>
      <c r="B1322">
        <v>87074287</v>
      </c>
      <c r="C1322">
        <v>1</v>
      </c>
      <c r="D1322">
        <v>87074287</v>
      </c>
    </row>
    <row r="1323" spans="1:4">
      <c r="A1323">
        <v>233604343</v>
      </c>
      <c r="B1323">
        <v>28959216</v>
      </c>
      <c r="C1323">
        <v>0</v>
      </c>
      <c r="D1323">
        <v>0</v>
      </c>
    </row>
    <row r="1324" spans="1:4">
      <c r="A1324">
        <v>233645777</v>
      </c>
      <c r="B1324">
        <v>32571948</v>
      </c>
      <c r="C1324">
        <v>0</v>
      </c>
      <c r="D1324">
        <v>0</v>
      </c>
    </row>
    <row r="1325" spans="1:4">
      <c r="A1325">
        <v>234562168</v>
      </c>
      <c r="B1325">
        <v>60101410</v>
      </c>
      <c r="C1325">
        <v>0</v>
      </c>
      <c r="D1325">
        <v>0</v>
      </c>
    </row>
    <row r="1326" spans="1:4">
      <c r="A1326">
        <v>235521005</v>
      </c>
      <c r="B1326">
        <v>114330585</v>
      </c>
      <c r="C1326">
        <v>0</v>
      </c>
      <c r="D1326">
        <v>0</v>
      </c>
    </row>
    <row r="1327" spans="1:4">
      <c r="A1327">
        <v>235816959</v>
      </c>
      <c r="B1327">
        <v>69739836</v>
      </c>
      <c r="C1327">
        <v>1</v>
      </c>
      <c r="D1327">
        <v>69739836</v>
      </c>
    </row>
    <row r="1328" spans="1:4">
      <c r="A1328">
        <v>235987236</v>
      </c>
      <c r="B1328">
        <v>9897188</v>
      </c>
      <c r="C1328">
        <v>0</v>
      </c>
      <c r="D1328">
        <v>0</v>
      </c>
    </row>
    <row r="1329" spans="1:4">
      <c r="A1329">
        <v>236120048</v>
      </c>
      <c r="B1329">
        <v>113925987</v>
      </c>
      <c r="C1329">
        <v>0</v>
      </c>
      <c r="D1329">
        <v>0</v>
      </c>
    </row>
    <row r="1330" spans="1:4">
      <c r="A1330">
        <v>236319281</v>
      </c>
      <c r="B1330">
        <v>86580505</v>
      </c>
      <c r="C1330">
        <v>1</v>
      </c>
      <c r="D1330">
        <v>86580505</v>
      </c>
    </row>
    <row r="1331" spans="1:4">
      <c r="A1331">
        <v>236511649</v>
      </c>
      <c r="B1331">
        <v>37878971</v>
      </c>
      <c r="C1331">
        <v>1</v>
      </c>
      <c r="D1331">
        <v>37878971</v>
      </c>
    </row>
    <row r="1332" spans="1:4">
      <c r="A1332">
        <v>236848653</v>
      </c>
      <c r="B1332">
        <v>12659931</v>
      </c>
      <c r="C1332">
        <v>0</v>
      </c>
      <c r="D1332">
        <v>0</v>
      </c>
    </row>
    <row r="1333" spans="1:4">
      <c r="A1333">
        <v>237158227</v>
      </c>
      <c r="B1333">
        <v>98242689</v>
      </c>
      <c r="C1333">
        <v>1</v>
      </c>
      <c r="D1333">
        <v>98242689</v>
      </c>
    </row>
    <row r="1334" spans="1:4">
      <c r="A1334">
        <v>239452924</v>
      </c>
      <c r="B1334">
        <v>207138157</v>
      </c>
      <c r="C1334">
        <v>0</v>
      </c>
      <c r="D1334">
        <v>0</v>
      </c>
    </row>
    <row r="1335" spans="1:4">
      <c r="A1335">
        <v>240268986</v>
      </c>
      <c r="B1335">
        <v>42729274</v>
      </c>
      <c r="C1335">
        <v>0</v>
      </c>
      <c r="D1335">
        <v>0</v>
      </c>
    </row>
    <row r="1336" spans="1:4">
      <c r="A1336">
        <v>240751838</v>
      </c>
      <c r="B1336">
        <v>167024638</v>
      </c>
      <c r="C1336">
        <v>1</v>
      </c>
      <c r="D1336">
        <v>167024638</v>
      </c>
    </row>
    <row r="1337" spans="1:4">
      <c r="A1337">
        <v>240760405</v>
      </c>
      <c r="B1337">
        <v>130611431</v>
      </c>
      <c r="C1337">
        <v>1</v>
      </c>
      <c r="D1337">
        <v>130611431</v>
      </c>
    </row>
    <row r="1338" spans="1:4">
      <c r="A1338">
        <v>241465674</v>
      </c>
      <c r="B1338">
        <v>89286146</v>
      </c>
      <c r="C1338">
        <v>0</v>
      </c>
      <c r="D1338">
        <v>0</v>
      </c>
    </row>
    <row r="1339" spans="1:4">
      <c r="A1339">
        <v>241492267</v>
      </c>
      <c r="B1339">
        <v>93212171</v>
      </c>
      <c r="C1339">
        <v>0</v>
      </c>
      <c r="D1339">
        <v>0</v>
      </c>
    </row>
    <row r="1340" spans="1:4">
      <c r="A1340">
        <v>241919399</v>
      </c>
      <c r="B1340">
        <v>101482025</v>
      </c>
      <c r="C1340">
        <v>0</v>
      </c>
      <c r="D1340">
        <v>0</v>
      </c>
    </row>
    <row r="1341" spans="1:4">
      <c r="A1341">
        <v>242105970</v>
      </c>
      <c r="B1341">
        <v>92489466</v>
      </c>
      <c r="C1341">
        <v>0</v>
      </c>
      <c r="D1341">
        <v>0</v>
      </c>
    </row>
    <row r="1342" spans="1:4">
      <c r="A1342">
        <v>243871325</v>
      </c>
      <c r="B1342">
        <v>92287186</v>
      </c>
      <c r="C1342">
        <v>1</v>
      </c>
      <c r="D1342">
        <v>92287186</v>
      </c>
    </row>
    <row r="1343" spans="1:4">
      <c r="A1343">
        <v>244373198</v>
      </c>
      <c r="B1343">
        <v>130000000</v>
      </c>
      <c r="C1343">
        <v>0</v>
      </c>
      <c r="D1343">
        <v>0</v>
      </c>
    </row>
    <row r="1344" spans="1:4">
      <c r="A1344">
        <v>244580160</v>
      </c>
      <c r="B1344">
        <v>54112816</v>
      </c>
      <c r="C1344">
        <v>0</v>
      </c>
      <c r="D1344">
        <v>0</v>
      </c>
    </row>
    <row r="1345" spans="1:4">
      <c r="A1345">
        <v>244811851</v>
      </c>
      <c r="B1345">
        <v>118426136</v>
      </c>
      <c r="C1345">
        <v>0</v>
      </c>
      <c r="D1345">
        <v>0</v>
      </c>
    </row>
    <row r="1346" spans="1:4">
      <c r="A1346">
        <v>245608963</v>
      </c>
      <c r="B1346">
        <v>27056408</v>
      </c>
      <c r="C1346">
        <v>1</v>
      </c>
      <c r="D1346">
        <v>27056408</v>
      </c>
    </row>
    <row r="1347" spans="1:4">
      <c r="A1347">
        <v>246229599</v>
      </c>
      <c r="B1347">
        <v>30897446</v>
      </c>
      <c r="C1347">
        <v>1</v>
      </c>
      <c r="D1347">
        <v>30897446</v>
      </c>
    </row>
    <row r="1348" spans="1:4">
      <c r="A1348">
        <v>246442080</v>
      </c>
      <c r="B1348">
        <v>30755961</v>
      </c>
      <c r="C1348">
        <v>0</v>
      </c>
      <c r="D1348">
        <v>0</v>
      </c>
    </row>
    <row r="1349" spans="1:4">
      <c r="A1349">
        <v>246602123</v>
      </c>
      <c r="B1349">
        <v>125632384</v>
      </c>
      <c r="C1349">
        <v>0</v>
      </c>
      <c r="D1349">
        <v>0</v>
      </c>
    </row>
    <row r="1350" spans="1:4">
      <c r="A1350">
        <v>247023808</v>
      </c>
      <c r="B1350">
        <v>80000000</v>
      </c>
      <c r="C1350">
        <v>0</v>
      </c>
      <c r="D1350">
        <v>0</v>
      </c>
    </row>
    <row r="1351" spans="1:4">
      <c r="A1351">
        <v>247367876</v>
      </c>
      <c r="B1351">
        <v>41953861</v>
      </c>
      <c r="C1351">
        <v>0</v>
      </c>
      <c r="D1351">
        <v>0</v>
      </c>
    </row>
    <row r="1352" spans="1:4">
      <c r="A1352">
        <v>247429345</v>
      </c>
      <c r="B1352">
        <v>91319098</v>
      </c>
      <c r="C1352">
        <v>1</v>
      </c>
      <c r="D1352">
        <v>91319098</v>
      </c>
    </row>
    <row r="1353" spans="1:4">
      <c r="A1353">
        <v>248645124</v>
      </c>
      <c r="B1353">
        <v>123319288</v>
      </c>
      <c r="C1353">
        <v>1</v>
      </c>
      <c r="D1353">
        <v>123319288</v>
      </c>
    </row>
    <row r="1354" spans="1:4">
      <c r="A1354">
        <v>249484909</v>
      </c>
      <c r="B1354">
        <v>40000000</v>
      </c>
      <c r="C1354">
        <v>1</v>
      </c>
      <c r="D1354">
        <v>40000000</v>
      </c>
    </row>
    <row r="1355" spans="1:4">
      <c r="A1355">
        <v>250021852</v>
      </c>
      <c r="B1355">
        <v>22574425</v>
      </c>
      <c r="C1355">
        <v>0</v>
      </c>
      <c r="D1355">
        <v>0</v>
      </c>
    </row>
    <row r="1356" spans="1:4">
      <c r="A1356">
        <v>251987342</v>
      </c>
      <c r="B1356">
        <v>111876962</v>
      </c>
      <c r="C1356">
        <v>1</v>
      </c>
      <c r="D1356">
        <v>111876962</v>
      </c>
    </row>
    <row r="1357" spans="1:4">
      <c r="A1357">
        <v>252238208</v>
      </c>
      <c r="B1357">
        <v>86580505</v>
      </c>
      <c r="C1357">
        <v>1</v>
      </c>
      <c r="D1357">
        <v>86580505</v>
      </c>
    </row>
    <row r="1358" spans="1:4">
      <c r="A1358">
        <v>252256228</v>
      </c>
      <c r="B1358">
        <v>47149941</v>
      </c>
      <c r="C1358">
        <v>1</v>
      </c>
      <c r="D1358">
        <v>47149941</v>
      </c>
    </row>
    <row r="1359" spans="1:4">
      <c r="A1359">
        <v>252913878</v>
      </c>
      <c r="B1359">
        <v>101101360</v>
      </c>
      <c r="C1359">
        <v>0</v>
      </c>
      <c r="D1359">
        <v>0</v>
      </c>
    </row>
    <row r="1360" spans="1:4">
      <c r="A1360">
        <v>253160295</v>
      </c>
      <c r="B1360">
        <v>97715844</v>
      </c>
      <c r="C1360">
        <v>0</v>
      </c>
      <c r="D1360">
        <v>0</v>
      </c>
    </row>
    <row r="1361" spans="1:4">
      <c r="A1361">
        <v>253187730</v>
      </c>
      <c r="B1361">
        <v>79818097</v>
      </c>
      <c r="C1361">
        <v>1</v>
      </c>
      <c r="D1361">
        <v>79818097</v>
      </c>
    </row>
    <row r="1362" spans="1:4">
      <c r="A1362">
        <v>254090104</v>
      </c>
      <c r="B1362">
        <v>26655166</v>
      </c>
      <c r="C1362">
        <v>0</v>
      </c>
      <c r="D1362">
        <v>0</v>
      </c>
    </row>
    <row r="1363" spans="1:4">
      <c r="A1363">
        <v>254254517</v>
      </c>
      <c r="B1363">
        <v>62168602</v>
      </c>
      <c r="C1363">
        <v>1</v>
      </c>
      <c r="D1363">
        <v>62168602</v>
      </c>
    </row>
    <row r="1364" spans="1:4">
      <c r="A1364">
        <v>254266825</v>
      </c>
      <c r="B1364">
        <v>139818256</v>
      </c>
      <c r="C1364">
        <v>0</v>
      </c>
      <c r="D1364">
        <v>0</v>
      </c>
    </row>
    <row r="1365" spans="1:4">
      <c r="A1365">
        <v>257002834</v>
      </c>
      <c r="B1365">
        <v>22277474</v>
      </c>
      <c r="C1365">
        <v>1</v>
      </c>
      <c r="D1365">
        <v>22277474</v>
      </c>
    </row>
    <row r="1366" spans="1:4">
      <c r="A1366">
        <v>257131292</v>
      </c>
      <c r="B1366">
        <v>108573160</v>
      </c>
      <c r="C1366">
        <v>0</v>
      </c>
      <c r="D1366">
        <v>0</v>
      </c>
    </row>
    <row r="1367" spans="1:4">
      <c r="A1367">
        <v>257796757</v>
      </c>
      <c r="B1367">
        <v>77710753</v>
      </c>
      <c r="C1367">
        <v>1</v>
      </c>
      <c r="D1367">
        <v>77710753</v>
      </c>
    </row>
    <row r="1368" spans="1:4">
      <c r="A1368">
        <v>258121354</v>
      </c>
      <c r="B1368">
        <v>44334604</v>
      </c>
      <c r="C1368">
        <v>0</v>
      </c>
      <c r="D1368">
        <v>0</v>
      </c>
    </row>
    <row r="1369" spans="1:4">
      <c r="A1369">
        <v>258311390</v>
      </c>
      <c r="B1369">
        <v>116099050</v>
      </c>
      <c r="C1369">
        <v>0</v>
      </c>
      <c r="D1369">
        <v>0</v>
      </c>
    </row>
    <row r="1370" spans="1:4">
      <c r="A1370">
        <v>258676083</v>
      </c>
      <c r="B1370">
        <v>121761754</v>
      </c>
      <c r="C1370">
        <v>1</v>
      </c>
      <c r="D1370">
        <v>121761754</v>
      </c>
    </row>
    <row r="1371" spans="1:4">
      <c r="A1371">
        <v>259308493</v>
      </c>
      <c r="B1371">
        <v>48072054</v>
      </c>
      <c r="C1371">
        <v>0</v>
      </c>
      <c r="D1371">
        <v>0</v>
      </c>
    </row>
    <row r="1372" spans="1:4">
      <c r="A1372">
        <v>259989910</v>
      </c>
      <c r="B1372">
        <v>275000000</v>
      </c>
      <c r="C1372">
        <v>0</v>
      </c>
      <c r="D1372">
        <v>0</v>
      </c>
    </row>
    <row r="1373" spans="1:4">
      <c r="A1373">
        <v>260044254</v>
      </c>
      <c r="B1373">
        <v>7864804</v>
      </c>
      <c r="C1373">
        <v>1</v>
      </c>
      <c r="D1373">
        <v>7864804</v>
      </c>
    </row>
    <row r="1374" spans="1:4">
      <c r="A1374">
        <v>260132301</v>
      </c>
      <c r="B1374">
        <v>46054609</v>
      </c>
      <c r="C1374">
        <v>1</v>
      </c>
      <c r="D1374">
        <v>46054609</v>
      </c>
    </row>
    <row r="1375" spans="1:4">
      <c r="A1375">
        <v>260720275</v>
      </c>
      <c r="B1375">
        <v>48701534</v>
      </c>
      <c r="C1375">
        <v>0</v>
      </c>
      <c r="D1375">
        <v>0</v>
      </c>
    </row>
    <row r="1376" spans="1:4">
      <c r="A1376">
        <v>261099301</v>
      </c>
      <c r="B1376">
        <v>131233644</v>
      </c>
      <c r="C1376">
        <v>0</v>
      </c>
      <c r="D1376">
        <v>0</v>
      </c>
    </row>
    <row r="1377" spans="1:4">
      <c r="A1377">
        <v>262275924</v>
      </c>
      <c r="B1377">
        <v>88626087</v>
      </c>
      <c r="C1377">
        <v>1</v>
      </c>
      <c r="D1377">
        <v>88626087</v>
      </c>
    </row>
    <row r="1378" spans="1:4">
      <c r="A1378">
        <v>263165037</v>
      </c>
      <c r="B1378">
        <v>91319098</v>
      </c>
      <c r="C1378">
        <v>0</v>
      </c>
      <c r="D1378">
        <v>0</v>
      </c>
    </row>
    <row r="1379" spans="1:4">
      <c r="A1379">
        <v>263884353</v>
      </c>
      <c r="B1379">
        <v>78450540</v>
      </c>
      <c r="C1379">
        <v>0</v>
      </c>
      <c r="D1379">
        <v>0</v>
      </c>
    </row>
    <row r="1380" spans="1:4">
      <c r="A1380">
        <v>264234708</v>
      </c>
      <c r="B1380">
        <v>9653072</v>
      </c>
      <c r="C1380">
        <v>0</v>
      </c>
      <c r="D1380">
        <v>0</v>
      </c>
    </row>
    <row r="1381" spans="1:4">
      <c r="A1381">
        <v>264654077</v>
      </c>
      <c r="B1381">
        <v>135651216</v>
      </c>
      <c r="C1381">
        <v>0</v>
      </c>
      <c r="D1381">
        <v>0</v>
      </c>
    </row>
    <row r="1382" spans="1:4">
      <c r="A1382">
        <v>266756984</v>
      </c>
      <c r="B1382">
        <v>92109217</v>
      </c>
      <c r="C1382">
        <v>0</v>
      </c>
      <c r="D1382">
        <v>0</v>
      </c>
    </row>
    <row r="1383" spans="1:4">
      <c r="A1383">
        <v>267396769</v>
      </c>
      <c r="B1383">
        <v>101023979</v>
      </c>
      <c r="C1383">
        <v>0</v>
      </c>
      <c r="D1383">
        <v>0</v>
      </c>
    </row>
    <row r="1384" spans="1:4">
      <c r="A1384">
        <v>268326198</v>
      </c>
      <c r="B1384">
        <v>33633148</v>
      </c>
      <c r="C1384">
        <v>1</v>
      </c>
      <c r="D1384">
        <v>33633148</v>
      </c>
    </row>
    <row r="1385" spans="1:4">
      <c r="A1385">
        <v>268418682</v>
      </c>
      <c r="B1385">
        <v>100000000</v>
      </c>
      <c r="C1385">
        <v>1</v>
      </c>
      <c r="D1385">
        <v>100000000</v>
      </c>
    </row>
    <row r="1386" spans="1:4">
      <c r="A1386">
        <v>268429281</v>
      </c>
      <c r="B1386">
        <v>73991573</v>
      </c>
      <c r="C1386">
        <v>0</v>
      </c>
      <c r="D1386">
        <v>0</v>
      </c>
    </row>
    <row r="1387" spans="1:4">
      <c r="A1387">
        <v>269275914</v>
      </c>
      <c r="B1387">
        <v>65616822</v>
      </c>
      <c r="C1387">
        <v>1</v>
      </c>
      <c r="D1387">
        <v>65616822</v>
      </c>
    </row>
    <row r="1388" spans="1:4">
      <c r="A1388">
        <v>269379017</v>
      </c>
      <c r="B1388">
        <v>51784539</v>
      </c>
      <c r="C1388">
        <v>1</v>
      </c>
      <c r="D1388">
        <v>51784539</v>
      </c>
    </row>
    <row r="1389" spans="1:4">
      <c r="A1389">
        <v>269490247</v>
      </c>
      <c r="B1389">
        <v>37388114</v>
      </c>
      <c r="C1389">
        <v>1</v>
      </c>
      <c r="D1389">
        <v>37388114</v>
      </c>
    </row>
    <row r="1390" spans="1:4">
      <c r="A1390">
        <v>269541399</v>
      </c>
      <c r="B1390">
        <v>44554948</v>
      </c>
      <c r="C1390">
        <v>1</v>
      </c>
      <c r="D1390">
        <v>44554948</v>
      </c>
    </row>
    <row r="1391" spans="1:4">
      <c r="A1391">
        <v>269565280</v>
      </c>
      <c r="B1391">
        <v>170921739</v>
      </c>
      <c r="C1391">
        <v>0</v>
      </c>
      <c r="D1391">
        <v>0</v>
      </c>
    </row>
    <row r="1392" spans="1:4">
      <c r="A1392">
        <v>269667169</v>
      </c>
      <c r="B1392">
        <v>92489466</v>
      </c>
      <c r="C1392">
        <v>0</v>
      </c>
      <c r="D1392">
        <v>0</v>
      </c>
    </row>
    <row r="1393" spans="1:4">
      <c r="A1393">
        <v>270000119</v>
      </c>
      <c r="B1393">
        <v>37000000</v>
      </c>
      <c r="C1393">
        <v>1</v>
      </c>
      <c r="D1393">
        <v>37000000</v>
      </c>
    </row>
    <row r="1394" spans="1:4">
      <c r="A1394">
        <v>270669505</v>
      </c>
      <c r="B1394">
        <v>61408439</v>
      </c>
      <c r="C1394">
        <v>1</v>
      </c>
      <c r="D1394">
        <v>61408439</v>
      </c>
    </row>
    <row r="1395" spans="1:4">
      <c r="A1395">
        <v>271725448</v>
      </c>
      <c r="B1395">
        <v>78000000</v>
      </c>
      <c r="C1395">
        <v>0</v>
      </c>
      <c r="D1395">
        <v>0</v>
      </c>
    </row>
    <row r="1396" spans="1:4">
      <c r="A1396">
        <v>271738388</v>
      </c>
      <c r="B1396">
        <v>50002146</v>
      </c>
      <c r="C1396">
        <v>0</v>
      </c>
      <c r="D1396">
        <v>0</v>
      </c>
    </row>
    <row r="1397" spans="1:4">
      <c r="A1397">
        <v>273996307</v>
      </c>
      <c r="B1397">
        <v>55150116</v>
      </c>
      <c r="C1397">
        <v>1</v>
      </c>
      <c r="D1397">
        <v>55150116</v>
      </c>
    </row>
    <row r="1398" spans="1:4">
      <c r="A1398">
        <v>275453129</v>
      </c>
      <c r="B1398">
        <v>89477485</v>
      </c>
      <c r="C1398">
        <v>0</v>
      </c>
      <c r="D1398">
        <v>0</v>
      </c>
    </row>
    <row r="1399" spans="1:4">
      <c r="A1399">
        <v>276257960</v>
      </c>
      <c r="B1399">
        <v>22369381</v>
      </c>
      <c r="C1399">
        <v>1</v>
      </c>
      <c r="D1399">
        <v>22369381</v>
      </c>
    </row>
    <row r="1400" spans="1:4">
      <c r="A1400">
        <v>276261727</v>
      </c>
      <c r="B1400">
        <v>77710753</v>
      </c>
      <c r="C1400">
        <v>0</v>
      </c>
      <c r="D1400">
        <v>0</v>
      </c>
    </row>
    <row r="1401" spans="1:4">
      <c r="A1401">
        <v>276781136</v>
      </c>
      <c r="B1401">
        <v>53560590</v>
      </c>
      <c r="C1401">
        <v>0</v>
      </c>
      <c r="D1401">
        <v>0</v>
      </c>
    </row>
    <row r="1402" spans="1:4">
      <c r="A1402">
        <v>276997302</v>
      </c>
      <c r="B1402">
        <v>65951507</v>
      </c>
      <c r="C1402">
        <v>1</v>
      </c>
      <c r="D1402">
        <v>65951507</v>
      </c>
    </row>
    <row r="1403" spans="1:4">
      <c r="A1403">
        <v>280028482</v>
      </c>
      <c r="B1403">
        <v>124983125</v>
      </c>
      <c r="C1403">
        <v>0</v>
      </c>
      <c r="D1403">
        <v>0</v>
      </c>
    </row>
    <row r="1404" spans="1:4">
      <c r="A1404">
        <v>283828130</v>
      </c>
      <c r="B1404">
        <v>135000000</v>
      </c>
      <c r="C1404">
        <v>0</v>
      </c>
      <c r="D1404">
        <v>0</v>
      </c>
    </row>
    <row r="1405" spans="1:4">
      <c r="A1405">
        <v>284285677</v>
      </c>
      <c r="B1405">
        <v>202237827</v>
      </c>
      <c r="C1405">
        <v>0</v>
      </c>
      <c r="D1405">
        <v>0</v>
      </c>
    </row>
    <row r="1406" spans="1:4">
      <c r="A1406">
        <v>285085699</v>
      </c>
      <c r="B1406">
        <v>148810243</v>
      </c>
      <c r="C1406">
        <v>0</v>
      </c>
      <c r="D1406">
        <v>0</v>
      </c>
    </row>
    <row r="1407" spans="1:4">
      <c r="A1407">
        <v>286120974</v>
      </c>
      <c r="B1407">
        <v>36995786</v>
      </c>
      <c r="C1407">
        <v>1</v>
      </c>
      <c r="D1407">
        <v>36995786</v>
      </c>
    </row>
    <row r="1408" spans="1:4">
      <c r="A1408">
        <v>286192091</v>
      </c>
      <c r="B1408">
        <v>120000000</v>
      </c>
      <c r="C1408">
        <v>1</v>
      </c>
      <c r="D1408">
        <v>120000000</v>
      </c>
    </row>
    <row r="1409" spans="1:4">
      <c r="A1409">
        <v>286572606</v>
      </c>
      <c r="B1409">
        <v>87595011</v>
      </c>
      <c r="C1409">
        <v>0</v>
      </c>
      <c r="D1409">
        <v>0</v>
      </c>
    </row>
    <row r="1410" spans="1:4">
      <c r="A1410">
        <v>286917566</v>
      </c>
      <c r="B1410">
        <v>279025606</v>
      </c>
      <c r="C1410">
        <v>1</v>
      </c>
      <c r="D1410">
        <v>279025606</v>
      </c>
    </row>
    <row r="1411" spans="1:4">
      <c r="A1411">
        <v>287537983</v>
      </c>
      <c r="B1411">
        <v>120000000</v>
      </c>
      <c r="C1411">
        <v>0</v>
      </c>
      <c r="D1411">
        <v>0</v>
      </c>
    </row>
    <row r="1412" spans="1:4">
      <c r="A1412">
        <v>287654957</v>
      </c>
      <c r="B1412">
        <v>151930435</v>
      </c>
      <c r="C1412">
        <v>1</v>
      </c>
      <c r="D1412">
        <v>151930435</v>
      </c>
    </row>
    <row r="1413" spans="1:4">
      <c r="A1413">
        <v>288357452</v>
      </c>
      <c r="B1413">
        <v>115579635</v>
      </c>
      <c r="C1413">
        <v>0</v>
      </c>
      <c r="D1413">
        <v>0</v>
      </c>
    </row>
    <row r="1414" spans="1:4">
      <c r="A1414">
        <v>288440067</v>
      </c>
      <c r="B1414">
        <v>20293626</v>
      </c>
      <c r="C1414">
        <v>1</v>
      </c>
      <c r="D1414">
        <v>20293626</v>
      </c>
    </row>
    <row r="1415" spans="1:4">
      <c r="A1415">
        <v>288738993</v>
      </c>
      <c r="B1415">
        <v>60880877</v>
      </c>
      <c r="C1415">
        <v>1</v>
      </c>
      <c r="D1415">
        <v>60880877</v>
      </c>
    </row>
    <row r="1416" spans="1:4">
      <c r="A1416">
        <v>288845939</v>
      </c>
      <c r="B1416">
        <v>101468129</v>
      </c>
      <c r="C1416">
        <v>0</v>
      </c>
      <c r="D1416">
        <v>0</v>
      </c>
    </row>
    <row r="1417" spans="1:4">
      <c r="A1417">
        <v>289577211</v>
      </c>
      <c r="B1417">
        <v>97892342</v>
      </c>
      <c r="C1417">
        <v>1</v>
      </c>
      <c r="D1417">
        <v>97892342</v>
      </c>
    </row>
    <row r="1418" spans="1:4">
      <c r="A1418">
        <v>290797736</v>
      </c>
      <c r="B1418">
        <v>80117388</v>
      </c>
      <c r="C1418">
        <v>1</v>
      </c>
      <c r="D1418">
        <v>80117388</v>
      </c>
    </row>
    <row r="1419" spans="1:4">
      <c r="A1419">
        <v>291281175</v>
      </c>
      <c r="B1419">
        <v>148819922</v>
      </c>
      <c r="C1419">
        <v>0</v>
      </c>
      <c r="D1419">
        <v>0</v>
      </c>
    </row>
    <row r="1420" spans="1:4">
      <c r="A1420">
        <v>293001649</v>
      </c>
      <c r="B1420">
        <v>12742588</v>
      </c>
      <c r="C1420">
        <v>0</v>
      </c>
      <c r="D1420">
        <v>0</v>
      </c>
    </row>
    <row r="1421" spans="1:4">
      <c r="A1421">
        <v>293529779</v>
      </c>
      <c r="B1421">
        <v>78942731</v>
      </c>
      <c r="C1421">
        <v>0</v>
      </c>
      <c r="D1421">
        <v>0</v>
      </c>
    </row>
    <row r="1422" spans="1:4">
      <c r="A1422">
        <v>293709241</v>
      </c>
      <c r="B1422">
        <v>25821968</v>
      </c>
      <c r="C1422">
        <v>1</v>
      </c>
      <c r="D1422">
        <v>25821968</v>
      </c>
    </row>
    <row r="1423" spans="1:4">
      <c r="A1423">
        <v>294230416</v>
      </c>
      <c r="B1423">
        <v>114001818</v>
      </c>
      <c r="C1423">
        <v>1</v>
      </c>
      <c r="D1423">
        <v>114001818</v>
      </c>
    </row>
    <row r="1424" spans="1:4">
      <c r="A1424">
        <v>296963426</v>
      </c>
      <c r="B1424">
        <v>11904819</v>
      </c>
      <c r="C1424">
        <v>1</v>
      </c>
      <c r="D1424">
        <v>11904819</v>
      </c>
    </row>
    <row r="1425" spans="1:4">
      <c r="A1425">
        <v>297125986</v>
      </c>
      <c r="B1425">
        <v>27056408</v>
      </c>
      <c r="C1425">
        <v>0</v>
      </c>
      <c r="D1425">
        <v>0</v>
      </c>
    </row>
    <row r="1426" spans="1:4">
      <c r="A1426">
        <v>297749724</v>
      </c>
      <c r="B1426">
        <v>106823184</v>
      </c>
      <c r="C1426">
        <v>0</v>
      </c>
      <c r="D1426">
        <v>0</v>
      </c>
    </row>
    <row r="1427" spans="1:4">
      <c r="A1427">
        <v>298301960</v>
      </c>
      <c r="B1427">
        <v>34576623</v>
      </c>
      <c r="C1427">
        <v>0</v>
      </c>
      <c r="D1427">
        <v>0</v>
      </c>
    </row>
    <row r="1428" spans="1:4">
      <c r="A1428">
        <v>299075134</v>
      </c>
      <c r="B1428">
        <v>96222609</v>
      </c>
      <c r="C1428">
        <v>0</v>
      </c>
      <c r="D1428">
        <v>0</v>
      </c>
    </row>
    <row r="1429" spans="1:4">
      <c r="A1429">
        <v>299587165</v>
      </c>
      <c r="B1429">
        <v>33659951</v>
      </c>
      <c r="C1429">
        <v>1</v>
      </c>
      <c r="D1429">
        <v>33659951</v>
      </c>
    </row>
    <row r="1430" spans="1:4">
      <c r="A1430">
        <v>302172295</v>
      </c>
      <c r="B1430">
        <v>33785752</v>
      </c>
      <c r="C1430">
        <v>0</v>
      </c>
      <c r="D1430">
        <v>0</v>
      </c>
    </row>
    <row r="1431" spans="1:4">
      <c r="A1431">
        <v>302324822</v>
      </c>
      <c r="B1431">
        <v>20804334</v>
      </c>
      <c r="C1431">
        <v>0</v>
      </c>
      <c r="D1431">
        <v>0</v>
      </c>
    </row>
    <row r="1432" spans="1:4">
      <c r="A1432">
        <v>303703179</v>
      </c>
      <c r="B1432">
        <v>113925987</v>
      </c>
      <c r="C1432">
        <v>0</v>
      </c>
      <c r="D1432">
        <v>0</v>
      </c>
    </row>
    <row r="1433" spans="1:4">
      <c r="A1433">
        <v>304005134</v>
      </c>
      <c r="B1433">
        <v>33206945</v>
      </c>
      <c r="C1433">
        <v>0</v>
      </c>
      <c r="D1433">
        <v>0</v>
      </c>
    </row>
    <row r="1434" spans="1:4">
      <c r="A1434">
        <v>304249198</v>
      </c>
      <c r="B1434">
        <v>92000000</v>
      </c>
      <c r="C1434">
        <v>0</v>
      </c>
      <c r="D1434">
        <v>0</v>
      </c>
    </row>
    <row r="1435" spans="1:4">
      <c r="A1435">
        <v>305924063</v>
      </c>
      <c r="B1435">
        <v>152699465</v>
      </c>
      <c r="C1435">
        <v>0</v>
      </c>
      <c r="D1435">
        <v>0</v>
      </c>
    </row>
    <row r="1436" spans="1:4">
      <c r="A1436">
        <v>306390492</v>
      </c>
      <c r="B1436">
        <v>152195785</v>
      </c>
      <c r="C1436">
        <v>0</v>
      </c>
      <c r="D1436">
        <v>0</v>
      </c>
    </row>
    <row r="1437" spans="1:4">
      <c r="A1437">
        <v>308184297</v>
      </c>
      <c r="B1437">
        <v>56822152</v>
      </c>
      <c r="C1437">
        <v>1</v>
      </c>
      <c r="D1437">
        <v>56822152</v>
      </c>
    </row>
    <row r="1438" spans="1:4">
      <c r="A1438">
        <v>308594933</v>
      </c>
      <c r="B1438">
        <v>212059460</v>
      </c>
      <c r="C1438">
        <v>0</v>
      </c>
      <c r="D1438">
        <v>0</v>
      </c>
    </row>
    <row r="1439" spans="1:4">
      <c r="A1439">
        <v>308935323</v>
      </c>
      <c r="B1439">
        <v>86441558</v>
      </c>
      <c r="C1439">
        <v>0</v>
      </c>
      <c r="D1439">
        <v>0</v>
      </c>
    </row>
    <row r="1440" spans="1:4">
      <c r="A1440">
        <v>309380824</v>
      </c>
      <c r="B1440">
        <v>244730855</v>
      </c>
      <c r="C1440">
        <v>0</v>
      </c>
      <c r="D1440">
        <v>0</v>
      </c>
    </row>
    <row r="1441" spans="1:4">
      <c r="A1441">
        <v>310408061</v>
      </c>
      <c r="B1441">
        <v>118426136</v>
      </c>
      <c r="C1441">
        <v>0</v>
      </c>
      <c r="D1441">
        <v>0</v>
      </c>
    </row>
    <row r="1442" spans="1:4">
      <c r="A1442">
        <v>310481535</v>
      </c>
      <c r="B1442">
        <v>173453913</v>
      </c>
      <c r="C1442">
        <v>0</v>
      </c>
      <c r="D1442">
        <v>0</v>
      </c>
    </row>
    <row r="1443" spans="1:4">
      <c r="A1443">
        <v>311023751</v>
      </c>
      <c r="B1443">
        <v>95442650</v>
      </c>
      <c r="C1443">
        <v>0</v>
      </c>
      <c r="D1443">
        <v>0</v>
      </c>
    </row>
    <row r="1444" spans="1:4">
      <c r="A1444">
        <v>311393491</v>
      </c>
      <c r="B1444">
        <v>147122592</v>
      </c>
      <c r="C1444">
        <v>0</v>
      </c>
      <c r="D1444">
        <v>0</v>
      </c>
    </row>
    <row r="1445" spans="1:4">
      <c r="A1445">
        <v>312028062</v>
      </c>
      <c r="B1445">
        <v>162859739</v>
      </c>
      <c r="C1445">
        <v>0</v>
      </c>
      <c r="D1445">
        <v>0</v>
      </c>
    </row>
    <row r="1446" spans="1:4">
      <c r="A1446">
        <v>312408324</v>
      </c>
      <c r="B1446">
        <v>85747939</v>
      </c>
      <c r="C1446">
        <v>0</v>
      </c>
      <c r="D1446">
        <v>0</v>
      </c>
    </row>
    <row r="1447" spans="1:4">
      <c r="A1447">
        <v>313948928</v>
      </c>
      <c r="B1447">
        <v>56973913</v>
      </c>
      <c r="C1447">
        <v>1</v>
      </c>
      <c r="D1447">
        <v>56973913</v>
      </c>
    </row>
    <row r="1448" spans="1:4">
      <c r="A1448">
        <v>314630213</v>
      </c>
      <c r="B1448">
        <v>53102348</v>
      </c>
      <c r="C1448">
        <v>0</v>
      </c>
      <c r="D1448">
        <v>0</v>
      </c>
    </row>
    <row r="1449" spans="1:4">
      <c r="A1449">
        <v>314744675</v>
      </c>
      <c r="B1449">
        <v>139755436</v>
      </c>
      <c r="C1449">
        <v>0</v>
      </c>
      <c r="D1449">
        <v>0</v>
      </c>
    </row>
    <row r="1450" spans="1:4">
      <c r="A1450">
        <v>314787390</v>
      </c>
      <c r="B1450">
        <v>101482025</v>
      </c>
      <c r="C1450">
        <v>1</v>
      </c>
      <c r="D1450">
        <v>101482025</v>
      </c>
    </row>
    <row r="1451" spans="1:4">
      <c r="A1451">
        <v>315890541</v>
      </c>
      <c r="B1451">
        <v>138870139</v>
      </c>
      <c r="C1451">
        <v>1</v>
      </c>
      <c r="D1451">
        <v>138870139</v>
      </c>
    </row>
    <row r="1452" spans="1:4">
      <c r="A1452">
        <v>316546185</v>
      </c>
      <c r="B1452">
        <v>101463857</v>
      </c>
      <c r="C1452">
        <v>1</v>
      </c>
      <c r="D1452">
        <v>101463857</v>
      </c>
    </row>
    <row r="1453" spans="1:4">
      <c r="A1453">
        <v>317084404</v>
      </c>
      <c r="B1453">
        <v>85458547</v>
      </c>
      <c r="C1453">
        <v>0</v>
      </c>
      <c r="D1453">
        <v>0</v>
      </c>
    </row>
    <row r="1454" spans="1:4">
      <c r="A1454">
        <v>317721828</v>
      </c>
      <c r="B1454">
        <v>88398934</v>
      </c>
      <c r="C1454">
        <v>1</v>
      </c>
      <c r="D1454">
        <v>88398934</v>
      </c>
    </row>
    <row r="1455" spans="1:4">
      <c r="A1455">
        <v>318000141</v>
      </c>
      <c r="B1455">
        <v>20000000</v>
      </c>
      <c r="C1455">
        <v>1</v>
      </c>
      <c r="D1455">
        <v>20000000</v>
      </c>
    </row>
    <row r="1456" spans="1:4">
      <c r="A1456">
        <v>318355051</v>
      </c>
      <c r="B1456">
        <v>103614337</v>
      </c>
      <c r="C1456">
        <v>1</v>
      </c>
      <c r="D1456">
        <v>103614337</v>
      </c>
    </row>
    <row r="1457" spans="1:4">
      <c r="A1457">
        <v>319514907</v>
      </c>
      <c r="B1457">
        <v>110072121</v>
      </c>
      <c r="C1457">
        <v>0</v>
      </c>
      <c r="D1457">
        <v>0</v>
      </c>
    </row>
    <row r="1458" spans="1:4">
      <c r="A1458">
        <v>321487424</v>
      </c>
      <c r="B1458">
        <v>62168602</v>
      </c>
      <c r="C1458">
        <v>1</v>
      </c>
      <c r="D1458">
        <v>62168602</v>
      </c>
    </row>
    <row r="1459" spans="1:4">
      <c r="A1459">
        <v>323822443</v>
      </c>
      <c r="B1459">
        <v>134825218</v>
      </c>
      <c r="C1459">
        <v>0</v>
      </c>
      <c r="D1459">
        <v>0</v>
      </c>
    </row>
    <row r="1460" spans="1:4">
      <c r="A1460">
        <v>325247966</v>
      </c>
      <c r="B1460">
        <v>116099050</v>
      </c>
      <c r="C1460">
        <v>0</v>
      </c>
      <c r="D1460">
        <v>0</v>
      </c>
    </row>
    <row r="1461" spans="1:4">
      <c r="A1461">
        <v>325432881</v>
      </c>
      <c r="B1461">
        <v>61659644</v>
      </c>
      <c r="C1461">
        <v>1</v>
      </c>
      <c r="D1461">
        <v>61659644</v>
      </c>
    </row>
    <row r="1462" spans="1:4">
      <c r="A1462">
        <v>327629772</v>
      </c>
      <c r="B1462">
        <v>51325211</v>
      </c>
      <c r="C1462">
        <v>1</v>
      </c>
      <c r="D1462">
        <v>51325211</v>
      </c>
    </row>
    <row r="1463" spans="1:4">
      <c r="A1463">
        <v>327883215</v>
      </c>
      <c r="B1463">
        <v>14512381</v>
      </c>
      <c r="C1463">
        <v>0</v>
      </c>
      <c r="D1463">
        <v>0</v>
      </c>
    </row>
    <row r="1464" spans="1:4">
      <c r="A1464">
        <v>328251410</v>
      </c>
      <c r="B1464">
        <v>16781544</v>
      </c>
      <c r="C1464">
        <v>0</v>
      </c>
      <c r="D1464">
        <v>0</v>
      </c>
    </row>
    <row r="1465" spans="1:4">
      <c r="A1465">
        <v>328400169</v>
      </c>
      <c r="B1465">
        <v>190003029</v>
      </c>
      <c r="C1465">
        <v>0</v>
      </c>
      <c r="D1465">
        <v>0</v>
      </c>
    </row>
    <row r="1466" spans="1:4">
      <c r="A1466">
        <v>331914441</v>
      </c>
      <c r="B1466">
        <v>38000606</v>
      </c>
      <c r="C1466">
        <v>0</v>
      </c>
      <c r="D1466">
        <v>0</v>
      </c>
    </row>
    <row r="1467" spans="1:4">
      <c r="A1467">
        <v>332111304</v>
      </c>
      <c r="B1467">
        <v>24655884</v>
      </c>
      <c r="C1467">
        <v>0</v>
      </c>
      <c r="D1467">
        <v>0</v>
      </c>
    </row>
    <row r="1468" spans="1:4">
      <c r="A1468">
        <v>333988221</v>
      </c>
      <c r="B1468">
        <v>92893600</v>
      </c>
      <c r="C1468">
        <v>0</v>
      </c>
      <c r="D1468">
        <v>0</v>
      </c>
    </row>
    <row r="1469" spans="1:4">
      <c r="A1469">
        <v>334652619</v>
      </c>
      <c r="B1469">
        <v>12573318</v>
      </c>
      <c r="C1469">
        <v>1</v>
      </c>
      <c r="D1469">
        <v>12573318</v>
      </c>
    </row>
    <row r="1470" spans="1:4">
      <c r="A1470">
        <v>335655410</v>
      </c>
      <c r="B1470">
        <v>99091212</v>
      </c>
      <c r="C1470">
        <v>0</v>
      </c>
      <c r="D1470">
        <v>0</v>
      </c>
    </row>
    <row r="1471" spans="1:4">
      <c r="A1471">
        <v>335803963</v>
      </c>
      <c r="B1471">
        <v>104021671</v>
      </c>
      <c r="C1471">
        <v>0</v>
      </c>
      <c r="D1471">
        <v>0</v>
      </c>
    </row>
    <row r="1472" spans="1:4">
      <c r="A1472">
        <v>337646706</v>
      </c>
      <c r="B1472">
        <v>101286957</v>
      </c>
      <c r="C1472">
        <v>0</v>
      </c>
      <c r="D1472">
        <v>0</v>
      </c>
    </row>
    <row r="1473" spans="1:4">
      <c r="A1473">
        <v>339778437</v>
      </c>
      <c r="B1473">
        <v>162338447</v>
      </c>
      <c r="C1473">
        <v>1</v>
      </c>
      <c r="D1473">
        <v>162338447</v>
      </c>
    </row>
    <row r="1474" spans="1:4">
      <c r="A1474">
        <v>341528548</v>
      </c>
      <c r="B1474">
        <v>160234776</v>
      </c>
      <c r="C1474">
        <v>0</v>
      </c>
      <c r="D1474">
        <v>0</v>
      </c>
    </row>
    <row r="1475" spans="1:4">
      <c r="A1475">
        <v>341690283</v>
      </c>
      <c r="B1475">
        <v>43429264</v>
      </c>
      <c r="C1475">
        <v>0</v>
      </c>
      <c r="D1475">
        <v>0</v>
      </c>
    </row>
    <row r="1476" spans="1:4">
      <c r="A1476">
        <v>343850165</v>
      </c>
      <c r="B1476">
        <v>138870139</v>
      </c>
      <c r="C1476">
        <v>0</v>
      </c>
      <c r="D1476">
        <v>0</v>
      </c>
    </row>
    <row r="1477" spans="1:4">
      <c r="A1477">
        <v>344137032</v>
      </c>
      <c r="B1477">
        <v>51980772</v>
      </c>
      <c r="C1477">
        <v>1</v>
      </c>
      <c r="D1477">
        <v>51980772</v>
      </c>
    </row>
    <row r="1478" spans="1:4">
      <c r="A1478">
        <v>344146212</v>
      </c>
      <c r="B1478">
        <v>76001212</v>
      </c>
      <c r="C1478">
        <v>0</v>
      </c>
      <c r="D1478">
        <v>0</v>
      </c>
    </row>
    <row r="1479" spans="1:4">
      <c r="A1479">
        <v>344460978</v>
      </c>
      <c r="B1479">
        <v>224328687</v>
      </c>
      <c r="C1479">
        <v>0</v>
      </c>
      <c r="D1479">
        <v>0</v>
      </c>
    </row>
    <row r="1480" spans="1:4">
      <c r="A1480">
        <v>345855898</v>
      </c>
      <c r="B1480">
        <v>181404766</v>
      </c>
      <c r="C1480">
        <v>0</v>
      </c>
      <c r="D1480">
        <v>0</v>
      </c>
    </row>
    <row r="1481" spans="1:4">
      <c r="A1481">
        <v>346071886</v>
      </c>
      <c r="B1481">
        <v>90662545</v>
      </c>
      <c r="C1481">
        <v>0</v>
      </c>
      <c r="D1481">
        <v>0</v>
      </c>
    </row>
    <row r="1482" spans="1:4">
      <c r="A1482">
        <v>347238122</v>
      </c>
      <c r="B1482">
        <v>839077</v>
      </c>
      <c r="C1482">
        <v>1</v>
      </c>
      <c r="D1482">
        <v>839077</v>
      </c>
    </row>
    <row r="1483" spans="1:4">
      <c r="A1483">
        <v>348545841</v>
      </c>
      <c r="B1483">
        <v>110000000</v>
      </c>
      <c r="C1483">
        <v>1</v>
      </c>
      <c r="D1483">
        <v>110000000</v>
      </c>
    </row>
    <row r="1484" spans="1:4">
      <c r="A1484">
        <v>348786874</v>
      </c>
      <c r="B1484">
        <v>67645419</v>
      </c>
      <c r="C1484">
        <v>1</v>
      </c>
      <c r="D1484">
        <v>67645419</v>
      </c>
    </row>
    <row r="1485" spans="1:4">
      <c r="A1485">
        <v>350406635</v>
      </c>
      <c r="B1485">
        <v>59376989</v>
      </c>
      <c r="C1485">
        <v>1</v>
      </c>
      <c r="D1485">
        <v>59376989</v>
      </c>
    </row>
    <row r="1486" spans="1:4">
      <c r="A1486">
        <v>350566156</v>
      </c>
      <c r="B1486">
        <v>50019631</v>
      </c>
      <c r="C1486">
        <v>1</v>
      </c>
      <c r="D1486">
        <v>50019631</v>
      </c>
    </row>
    <row r="1487" spans="1:4">
      <c r="A1487">
        <v>351040419</v>
      </c>
      <c r="B1487">
        <v>190000000</v>
      </c>
      <c r="C1487">
        <v>0</v>
      </c>
      <c r="D1487">
        <v>0</v>
      </c>
    </row>
    <row r="1488" spans="1:4">
      <c r="A1488">
        <v>351399133</v>
      </c>
      <c r="B1488">
        <v>121761754</v>
      </c>
      <c r="C1488">
        <v>1</v>
      </c>
      <c r="D1488">
        <v>121761754</v>
      </c>
    </row>
    <row r="1489" spans="1:4">
      <c r="A1489">
        <v>351723989</v>
      </c>
      <c r="B1489">
        <v>75000000</v>
      </c>
      <c r="C1489">
        <v>0</v>
      </c>
      <c r="D1489">
        <v>0</v>
      </c>
    </row>
    <row r="1490" spans="1:4">
      <c r="A1490">
        <v>353869648</v>
      </c>
      <c r="B1490">
        <v>13887014</v>
      </c>
      <c r="C1490">
        <v>1</v>
      </c>
      <c r="D1490">
        <v>13887014</v>
      </c>
    </row>
    <row r="1491" spans="1:4">
      <c r="A1491">
        <v>354127435</v>
      </c>
      <c r="B1491">
        <v>222871925</v>
      </c>
      <c r="C1491">
        <v>0</v>
      </c>
      <c r="D1491">
        <v>0</v>
      </c>
    </row>
    <row r="1492" spans="1:4">
      <c r="A1492">
        <v>354996466</v>
      </c>
      <c r="B1492">
        <v>85747939</v>
      </c>
      <c r="C1492">
        <v>0</v>
      </c>
      <c r="D1492">
        <v>0</v>
      </c>
    </row>
    <row r="1493" spans="1:4">
      <c r="A1493">
        <v>355205844</v>
      </c>
      <c r="B1493">
        <v>63568799</v>
      </c>
      <c r="C1493">
        <v>0</v>
      </c>
      <c r="D1493">
        <v>0</v>
      </c>
    </row>
    <row r="1494" spans="1:4">
      <c r="A1494">
        <v>355225246</v>
      </c>
      <c r="B1494">
        <v>88273555</v>
      </c>
      <c r="C1494">
        <v>1</v>
      </c>
      <c r="D1494">
        <v>88273555</v>
      </c>
    </row>
    <row r="1495" spans="1:4">
      <c r="A1495">
        <v>355883988</v>
      </c>
      <c r="B1495">
        <v>104821395</v>
      </c>
      <c r="C1495">
        <v>0</v>
      </c>
      <c r="D1495">
        <v>0</v>
      </c>
    </row>
    <row r="1496" spans="1:4">
      <c r="A1496">
        <v>356938225</v>
      </c>
      <c r="B1496">
        <v>173161010</v>
      </c>
      <c r="C1496">
        <v>0</v>
      </c>
      <c r="D1496">
        <v>0</v>
      </c>
    </row>
    <row r="1497" spans="1:4">
      <c r="A1497">
        <v>357486568</v>
      </c>
      <c r="B1497">
        <v>53489262</v>
      </c>
      <c r="C1497">
        <v>0</v>
      </c>
      <c r="D1497">
        <v>0</v>
      </c>
    </row>
    <row r="1498" spans="1:4">
      <c r="A1498">
        <v>357850459</v>
      </c>
      <c r="B1498">
        <v>108795054</v>
      </c>
      <c r="C1498">
        <v>1</v>
      </c>
      <c r="D1498">
        <v>108795054</v>
      </c>
    </row>
    <row r="1499" spans="1:4">
      <c r="A1499">
        <v>357921415</v>
      </c>
      <c r="B1499">
        <v>213646368</v>
      </c>
      <c r="C1499">
        <v>0</v>
      </c>
      <c r="D1499">
        <v>0</v>
      </c>
    </row>
    <row r="1500" spans="1:4">
      <c r="A1500">
        <v>358211780</v>
      </c>
      <c r="B1500">
        <v>121476247</v>
      </c>
      <c r="C1500">
        <v>0</v>
      </c>
      <c r="D1500">
        <v>0</v>
      </c>
    </row>
    <row r="1501" spans="1:4">
      <c r="A1501">
        <v>358426384</v>
      </c>
      <c r="B1501">
        <v>92893600</v>
      </c>
      <c r="C1501">
        <v>1</v>
      </c>
      <c r="D1501">
        <v>92893600</v>
      </c>
    </row>
    <row r="1502" spans="1:4">
      <c r="A1502">
        <v>361389438</v>
      </c>
      <c r="B1502">
        <v>123689520</v>
      </c>
      <c r="C1502">
        <v>0</v>
      </c>
      <c r="D1502">
        <v>0</v>
      </c>
    </row>
    <row r="1503" spans="1:4">
      <c r="A1503">
        <v>362000072</v>
      </c>
      <c r="B1503">
        <v>103000000</v>
      </c>
      <c r="C1503">
        <v>0</v>
      </c>
      <c r="D1503">
        <v>0</v>
      </c>
    </row>
    <row r="1504" spans="1:4">
      <c r="A1504">
        <v>363825398</v>
      </c>
      <c r="B1504">
        <v>101586669</v>
      </c>
      <c r="C1504">
        <v>1</v>
      </c>
      <c r="D1504">
        <v>101586669</v>
      </c>
    </row>
    <row r="1505" spans="1:4">
      <c r="A1505">
        <v>364480509</v>
      </c>
      <c r="B1505">
        <v>86244278</v>
      </c>
      <c r="C1505">
        <v>1</v>
      </c>
      <c r="D1505">
        <v>86244278</v>
      </c>
    </row>
    <row r="1506" spans="1:4">
      <c r="A1506">
        <v>365702857</v>
      </c>
      <c r="B1506">
        <v>100000000</v>
      </c>
      <c r="C1506">
        <v>0</v>
      </c>
      <c r="D1506">
        <v>0</v>
      </c>
    </row>
    <row r="1507" spans="1:4">
      <c r="A1507">
        <v>368093107</v>
      </c>
      <c r="B1507">
        <v>165710526</v>
      </c>
      <c r="C1507">
        <v>1</v>
      </c>
      <c r="D1507">
        <v>165710526</v>
      </c>
    </row>
    <row r="1508" spans="1:4">
      <c r="A1508">
        <v>369399800</v>
      </c>
      <c r="B1508">
        <v>99979768</v>
      </c>
      <c r="C1508">
        <v>0</v>
      </c>
      <c r="D1508">
        <v>0</v>
      </c>
    </row>
    <row r="1509" spans="1:4">
      <c r="A1509">
        <v>370143515</v>
      </c>
      <c r="B1509">
        <v>209642789</v>
      </c>
      <c r="C1509">
        <v>1</v>
      </c>
      <c r="D1509">
        <v>209642789</v>
      </c>
    </row>
    <row r="1510" spans="1:4">
      <c r="A1510">
        <v>370446373</v>
      </c>
      <c r="B1510">
        <v>32896149</v>
      </c>
      <c r="C1510">
        <v>1</v>
      </c>
      <c r="D1510">
        <v>32896149</v>
      </c>
    </row>
    <row r="1511" spans="1:4">
      <c r="A1511">
        <v>370582375</v>
      </c>
      <c r="B1511">
        <v>81169223</v>
      </c>
      <c r="C1511">
        <v>0</v>
      </c>
      <c r="D1511">
        <v>0</v>
      </c>
    </row>
    <row r="1512" spans="1:4">
      <c r="A1512">
        <v>371588265</v>
      </c>
      <c r="B1512">
        <v>118813194</v>
      </c>
      <c r="C1512">
        <v>0</v>
      </c>
      <c r="D1512">
        <v>0</v>
      </c>
    </row>
    <row r="1513" spans="1:4">
      <c r="A1513">
        <v>371923060</v>
      </c>
      <c r="B1513">
        <v>140000000</v>
      </c>
      <c r="C1513">
        <v>1</v>
      </c>
      <c r="D1513">
        <v>140000000</v>
      </c>
    </row>
    <row r="1514" spans="1:4">
      <c r="A1514">
        <v>377426561</v>
      </c>
      <c r="B1514">
        <v>40452872</v>
      </c>
      <c r="C1514">
        <v>1</v>
      </c>
      <c r="D1514">
        <v>40452872</v>
      </c>
    </row>
    <row r="1515" spans="1:4">
      <c r="A1515">
        <v>379148984</v>
      </c>
      <c r="B1515">
        <v>81596291</v>
      </c>
      <c r="C1515">
        <v>0</v>
      </c>
      <c r="D1515">
        <v>0</v>
      </c>
    </row>
    <row r="1516" spans="1:4">
      <c r="A1516">
        <v>382436383</v>
      </c>
      <c r="B1516">
        <v>95501196</v>
      </c>
      <c r="C1516">
        <v>1</v>
      </c>
      <c r="D1516">
        <v>95501196</v>
      </c>
    </row>
    <row r="1517" spans="1:4">
      <c r="A1517">
        <v>382981741</v>
      </c>
      <c r="B1517">
        <v>137867622</v>
      </c>
      <c r="C1517">
        <v>0</v>
      </c>
      <c r="D1517">
        <v>0</v>
      </c>
    </row>
    <row r="1518" spans="1:4">
      <c r="A1518">
        <v>383593100</v>
      </c>
      <c r="B1518">
        <v>42729274</v>
      </c>
      <c r="C1518">
        <v>0</v>
      </c>
      <c r="D1518">
        <v>0</v>
      </c>
    </row>
    <row r="1519" spans="1:4">
      <c r="A1519">
        <v>383795703</v>
      </c>
      <c r="B1519">
        <v>144996710</v>
      </c>
      <c r="C1519">
        <v>0</v>
      </c>
      <c r="D1519">
        <v>0</v>
      </c>
    </row>
    <row r="1520" spans="1:4">
      <c r="A1520">
        <v>387258182</v>
      </c>
      <c r="B1520">
        <v>25146635</v>
      </c>
      <c r="C1520">
        <v>0</v>
      </c>
      <c r="D1520">
        <v>0</v>
      </c>
    </row>
    <row r="1521" spans="1:4">
      <c r="A1521">
        <v>387342089</v>
      </c>
      <c r="B1521">
        <v>134639802</v>
      </c>
      <c r="C1521">
        <v>0</v>
      </c>
      <c r="D1521">
        <v>0</v>
      </c>
    </row>
    <row r="1522" spans="1:4">
      <c r="A1522">
        <v>389321020</v>
      </c>
      <c r="B1522">
        <v>36104000</v>
      </c>
      <c r="C1522">
        <v>1</v>
      </c>
      <c r="D1522">
        <v>36104000</v>
      </c>
    </row>
    <row r="1523" spans="1:4">
      <c r="A1523">
        <v>390576517</v>
      </c>
      <c r="B1523">
        <v>121761754</v>
      </c>
      <c r="C1523">
        <v>1</v>
      </c>
      <c r="D1523">
        <v>121761754</v>
      </c>
    </row>
    <row r="1524" spans="1:4">
      <c r="A1524">
        <v>392672121</v>
      </c>
      <c r="B1524">
        <v>54791459</v>
      </c>
      <c r="C1524">
        <v>0</v>
      </c>
      <c r="D1524">
        <v>0</v>
      </c>
    </row>
    <row r="1525" spans="1:4">
      <c r="A1525">
        <v>393449767</v>
      </c>
      <c r="B1525">
        <v>209642789</v>
      </c>
      <c r="C1525">
        <v>0</v>
      </c>
      <c r="D1525">
        <v>0</v>
      </c>
    </row>
    <row r="1526" spans="1:4">
      <c r="A1526">
        <v>394190344</v>
      </c>
      <c r="B1526">
        <v>92287186</v>
      </c>
      <c r="C1526">
        <v>0</v>
      </c>
      <c r="D1526">
        <v>0</v>
      </c>
    </row>
    <row r="1527" spans="1:4">
      <c r="A1527">
        <v>394556433</v>
      </c>
      <c r="B1527">
        <v>104390399</v>
      </c>
      <c r="C1527">
        <v>0</v>
      </c>
      <c r="D1527">
        <v>0</v>
      </c>
    </row>
    <row r="1528" spans="1:4">
      <c r="A1528">
        <v>398510478</v>
      </c>
      <c r="B1528">
        <v>38855376</v>
      </c>
      <c r="C1528">
        <v>1</v>
      </c>
      <c r="D1528">
        <v>38855376</v>
      </c>
    </row>
    <row r="1529" spans="1:4">
      <c r="A1529">
        <v>399442481</v>
      </c>
      <c r="B1529">
        <v>37157440</v>
      </c>
      <c r="C1529">
        <v>1</v>
      </c>
      <c r="D1529">
        <v>37157440</v>
      </c>
    </row>
    <row r="1530" spans="1:4">
      <c r="A1530">
        <v>400920487</v>
      </c>
      <c r="B1530">
        <v>101468129</v>
      </c>
      <c r="C1530">
        <v>0</v>
      </c>
      <c r="D1530">
        <v>0</v>
      </c>
    </row>
    <row r="1531" spans="1:4">
      <c r="A1531">
        <v>401699506</v>
      </c>
      <c r="B1531">
        <v>99370665</v>
      </c>
      <c r="C1531">
        <v>1</v>
      </c>
      <c r="D1531">
        <v>99370665</v>
      </c>
    </row>
    <row r="1532" spans="1:4">
      <c r="A1532">
        <v>403488847</v>
      </c>
      <c r="B1532">
        <v>217146319</v>
      </c>
      <c r="C1532">
        <v>0</v>
      </c>
      <c r="D1532">
        <v>0</v>
      </c>
    </row>
    <row r="1533" spans="1:4">
      <c r="A1533">
        <v>403974193</v>
      </c>
      <c r="B1533">
        <v>267536405</v>
      </c>
      <c r="C1533">
        <v>0</v>
      </c>
      <c r="D1533">
        <v>0</v>
      </c>
    </row>
    <row r="1534" spans="1:4">
      <c r="A1534">
        <v>406534833</v>
      </c>
      <c r="B1534">
        <v>83907722</v>
      </c>
      <c r="C1534">
        <v>0</v>
      </c>
      <c r="D1534">
        <v>0</v>
      </c>
    </row>
    <row r="1535" spans="1:4">
      <c r="A1535">
        <v>406779965</v>
      </c>
      <c r="B1535">
        <v>172488556</v>
      </c>
      <c r="C1535">
        <v>1</v>
      </c>
      <c r="D1535">
        <v>172488556</v>
      </c>
    </row>
    <row r="1536" spans="1:4">
      <c r="A1536">
        <v>406960171</v>
      </c>
      <c r="B1536">
        <v>162859739</v>
      </c>
      <c r="C1536">
        <v>0</v>
      </c>
      <c r="D1536">
        <v>0</v>
      </c>
    </row>
    <row r="1537" spans="1:4">
      <c r="A1537">
        <v>407657562</v>
      </c>
      <c r="B1537">
        <v>13226433</v>
      </c>
      <c r="C1537">
        <v>0</v>
      </c>
      <c r="D1537">
        <v>0</v>
      </c>
    </row>
    <row r="1538" spans="1:4">
      <c r="A1538">
        <v>411002906</v>
      </c>
      <c r="B1538">
        <v>190000000</v>
      </c>
      <c r="C1538">
        <v>0</v>
      </c>
      <c r="D1538">
        <v>0</v>
      </c>
    </row>
    <row r="1539" spans="1:4">
      <c r="A1539">
        <v>411177020</v>
      </c>
      <c r="B1539">
        <v>104809829</v>
      </c>
      <c r="C1539">
        <v>0</v>
      </c>
      <c r="D1539">
        <v>0</v>
      </c>
    </row>
    <row r="1540" spans="1:4">
      <c r="A1540">
        <v>412095756</v>
      </c>
      <c r="B1540">
        <v>74409961</v>
      </c>
      <c r="C1540">
        <v>0</v>
      </c>
      <c r="D1540">
        <v>0</v>
      </c>
    </row>
    <row r="1541" spans="1:4">
      <c r="A1541">
        <v>414410048</v>
      </c>
      <c r="B1541">
        <v>190003029</v>
      </c>
      <c r="C1541">
        <v>0</v>
      </c>
      <c r="D1541">
        <v>0</v>
      </c>
    </row>
    <row r="1542" spans="1:4">
      <c r="A1542">
        <v>416148834</v>
      </c>
      <c r="B1542">
        <v>15151588</v>
      </c>
      <c r="C1542">
        <v>0</v>
      </c>
      <c r="D1542">
        <v>0</v>
      </c>
    </row>
    <row r="1543" spans="1:4">
      <c r="A1543">
        <v>416456852</v>
      </c>
      <c r="B1543">
        <v>115000000</v>
      </c>
      <c r="C1543">
        <v>1</v>
      </c>
      <c r="D1543">
        <v>115000000</v>
      </c>
    </row>
    <row r="1544" spans="1:4">
      <c r="A1544">
        <v>417860454</v>
      </c>
      <c r="B1544">
        <v>146838513</v>
      </c>
      <c r="C1544">
        <v>0</v>
      </c>
      <c r="D1544">
        <v>0</v>
      </c>
    </row>
    <row r="1545" spans="1:4">
      <c r="A1545">
        <v>418002230</v>
      </c>
      <c r="B1545">
        <v>102635985</v>
      </c>
      <c r="C1545">
        <v>0</v>
      </c>
      <c r="D1545">
        <v>0</v>
      </c>
    </row>
    <row r="1546" spans="1:4">
      <c r="A1546">
        <v>418222056</v>
      </c>
      <c r="B1546">
        <v>230326414</v>
      </c>
      <c r="C1546">
        <v>1</v>
      </c>
      <c r="D1546">
        <v>230326414</v>
      </c>
    </row>
    <row r="1547" spans="1:4">
      <c r="A1547">
        <v>418745446</v>
      </c>
      <c r="B1547">
        <v>152002424</v>
      </c>
      <c r="C1547">
        <v>1</v>
      </c>
      <c r="D1547">
        <v>152002424</v>
      </c>
    </row>
    <row r="1548" spans="1:4">
      <c r="A1548">
        <v>424689202</v>
      </c>
      <c r="B1548">
        <v>213646368</v>
      </c>
      <c r="C1548">
        <v>0</v>
      </c>
      <c r="D1548">
        <v>0</v>
      </c>
    </row>
    <row r="1549" spans="1:4">
      <c r="A1549">
        <v>426625542</v>
      </c>
      <c r="B1549">
        <v>29544705</v>
      </c>
      <c r="C1549">
        <v>0</v>
      </c>
      <c r="D1549">
        <v>0</v>
      </c>
    </row>
    <row r="1550" spans="1:4">
      <c r="A1550">
        <v>427582507</v>
      </c>
      <c r="B1550">
        <v>124808278</v>
      </c>
      <c r="C1550">
        <v>0</v>
      </c>
      <c r="D1550">
        <v>0</v>
      </c>
    </row>
    <row r="1551" spans="1:4">
      <c r="A1551">
        <v>427631090</v>
      </c>
      <c r="B1551">
        <v>36199020</v>
      </c>
      <c r="C1551">
        <v>0</v>
      </c>
      <c r="D1551">
        <v>0</v>
      </c>
    </row>
    <row r="1552" spans="1:4">
      <c r="A1552">
        <v>429892298</v>
      </c>
      <c r="B1552">
        <v>129485252</v>
      </c>
      <c r="C1552">
        <v>0</v>
      </c>
      <c r="D1552">
        <v>0</v>
      </c>
    </row>
    <row r="1553" spans="1:4">
      <c r="A1553">
        <v>430655689</v>
      </c>
      <c r="B1553">
        <v>40043484</v>
      </c>
      <c r="C1553">
        <v>1</v>
      </c>
      <c r="D1553">
        <v>40043484</v>
      </c>
    </row>
    <row r="1554" spans="1:4">
      <c r="A1554">
        <v>430914277</v>
      </c>
      <c r="B1554">
        <v>123589783</v>
      </c>
      <c r="C1554">
        <v>0</v>
      </c>
      <c r="D1554">
        <v>0</v>
      </c>
    </row>
    <row r="1555" spans="1:4">
      <c r="A1555">
        <v>431574441</v>
      </c>
      <c r="B1555">
        <v>84082870</v>
      </c>
      <c r="C1555">
        <v>1</v>
      </c>
      <c r="D1555">
        <v>84082870</v>
      </c>
    </row>
    <row r="1556" spans="1:4">
      <c r="A1556">
        <v>431600549</v>
      </c>
      <c r="B1556">
        <v>101463857</v>
      </c>
      <c r="C1556">
        <v>0</v>
      </c>
      <c r="D1556">
        <v>0</v>
      </c>
    </row>
    <row r="1557" spans="1:4">
      <c r="A1557">
        <v>433741657</v>
      </c>
      <c r="B1557">
        <v>128621908</v>
      </c>
      <c r="C1557">
        <v>0</v>
      </c>
      <c r="D1557">
        <v>0</v>
      </c>
    </row>
    <row r="1558" spans="1:4">
      <c r="A1558">
        <v>433809062</v>
      </c>
      <c r="B1558">
        <v>66756954</v>
      </c>
      <c r="C1558">
        <v>0</v>
      </c>
      <c r="D1558">
        <v>0</v>
      </c>
    </row>
    <row r="1559" spans="1:4">
      <c r="A1559">
        <v>433988407</v>
      </c>
      <c r="B1559">
        <v>48946171</v>
      </c>
      <c r="C1559">
        <v>0</v>
      </c>
      <c r="D1559">
        <v>0</v>
      </c>
    </row>
    <row r="1560" spans="1:4">
      <c r="A1560">
        <v>434511105</v>
      </c>
      <c r="B1560">
        <v>71319016</v>
      </c>
      <c r="C1560">
        <v>0</v>
      </c>
      <c r="D1560">
        <v>0</v>
      </c>
    </row>
    <row r="1561" spans="1:4">
      <c r="A1561">
        <v>437585770</v>
      </c>
      <c r="B1561">
        <v>65616822</v>
      </c>
      <c r="C1561">
        <v>0</v>
      </c>
      <c r="D1561">
        <v>0</v>
      </c>
    </row>
    <row r="1562" spans="1:4">
      <c r="A1562">
        <v>439305185</v>
      </c>
      <c r="B1562">
        <v>65305716</v>
      </c>
      <c r="C1562">
        <v>0</v>
      </c>
      <c r="D1562">
        <v>0</v>
      </c>
    </row>
    <row r="1563" spans="1:4">
      <c r="A1563">
        <v>443020974</v>
      </c>
      <c r="B1563">
        <v>132827779</v>
      </c>
      <c r="C1563">
        <v>0</v>
      </c>
      <c r="D1563">
        <v>0</v>
      </c>
    </row>
    <row r="1564" spans="1:4">
      <c r="A1564">
        <v>445095443</v>
      </c>
      <c r="B1564">
        <v>47149941</v>
      </c>
      <c r="C1564">
        <v>1</v>
      </c>
      <c r="D1564">
        <v>47149941</v>
      </c>
    </row>
    <row r="1565" spans="1:4">
      <c r="A1565">
        <v>445357804</v>
      </c>
      <c r="B1565">
        <v>178954969</v>
      </c>
      <c r="C1565">
        <v>0</v>
      </c>
      <c r="D1565">
        <v>0</v>
      </c>
    </row>
    <row r="1566" spans="1:4">
      <c r="A1566">
        <v>446129810</v>
      </c>
      <c r="B1566">
        <v>112334844</v>
      </c>
      <c r="C1566">
        <v>0</v>
      </c>
      <c r="D1566">
        <v>0</v>
      </c>
    </row>
    <row r="1567" spans="1:4">
      <c r="A1567">
        <v>446720616</v>
      </c>
      <c r="B1567">
        <v>165575935</v>
      </c>
      <c r="C1567">
        <v>1</v>
      </c>
      <c r="D1567">
        <v>165575935</v>
      </c>
    </row>
    <row r="1568" spans="1:4">
      <c r="A1568">
        <v>448493475</v>
      </c>
      <c r="B1568">
        <v>65951507</v>
      </c>
      <c r="C1568">
        <v>1</v>
      </c>
      <c r="D1568">
        <v>65951507</v>
      </c>
    </row>
    <row r="1569" spans="1:4">
      <c r="A1569">
        <v>449403966</v>
      </c>
      <c r="B1569">
        <v>62229738</v>
      </c>
      <c r="C1569">
        <v>1</v>
      </c>
      <c r="D1569">
        <v>62229738</v>
      </c>
    </row>
    <row r="1570" spans="1:4">
      <c r="A1570">
        <v>450161527</v>
      </c>
      <c r="B1570">
        <v>30825257</v>
      </c>
      <c r="C1570">
        <v>0</v>
      </c>
      <c r="D1570">
        <v>0</v>
      </c>
    </row>
    <row r="1571" spans="1:4">
      <c r="A1571">
        <v>451770741</v>
      </c>
      <c r="B1571">
        <v>268144752</v>
      </c>
      <c r="C1571">
        <v>0</v>
      </c>
      <c r="D1571">
        <v>0</v>
      </c>
    </row>
    <row r="1572" spans="1:4">
      <c r="A1572">
        <v>453599307</v>
      </c>
      <c r="B1572">
        <v>92489466</v>
      </c>
      <c r="C1572">
        <v>0</v>
      </c>
      <c r="D1572">
        <v>0</v>
      </c>
    </row>
    <row r="1573" spans="1:4">
      <c r="A1573">
        <v>453996009</v>
      </c>
      <c r="B1573">
        <v>243507670</v>
      </c>
      <c r="C1573">
        <v>1</v>
      </c>
      <c r="D1573">
        <v>243507670</v>
      </c>
    </row>
    <row r="1574" spans="1:4">
      <c r="A1574">
        <v>454321579</v>
      </c>
      <c r="B1574">
        <v>246047687</v>
      </c>
      <c r="C1574">
        <v>0</v>
      </c>
      <c r="D1574">
        <v>0</v>
      </c>
    </row>
    <row r="1575" spans="1:4">
      <c r="A1575">
        <v>454746230</v>
      </c>
      <c r="B1575">
        <v>67349319</v>
      </c>
      <c r="C1575">
        <v>0</v>
      </c>
      <c r="D1575">
        <v>0</v>
      </c>
    </row>
    <row r="1576" spans="1:4">
      <c r="A1576">
        <v>455851198</v>
      </c>
      <c r="B1576">
        <v>72561906</v>
      </c>
      <c r="C1576">
        <v>1</v>
      </c>
      <c r="D1576">
        <v>72561906</v>
      </c>
    </row>
    <row r="1577" spans="1:4">
      <c r="A1577">
        <v>456217193</v>
      </c>
      <c r="B1577">
        <v>6475896</v>
      </c>
      <c r="C1577">
        <v>1</v>
      </c>
      <c r="D1577">
        <v>6475896</v>
      </c>
    </row>
    <row r="1578" spans="1:4">
      <c r="A1578">
        <v>457529453</v>
      </c>
      <c r="B1578">
        <v>123355241</v>
      </c>
      <c r="C1578">
        <v>0</v>
      </c>
      <c r="D1578">
        <v>0</v>
      </c>
    </row>
    <row r="1579" spans="1:4">
      <c r="A1579">
        <v>460216888</v>
      </c>
      <c r="B1579">
        <v>16023478</v>
      </c>
      <c r="C1579">
        <v>1</v>
      </c>
      <c r="D1579">
        <v>16023478</v>
      </c>
    </row>
    <row r="1580" spans="1:4">
      <c r="A1580">
        <v>460678038</v>
      </c>
      <c r="B1580">
        <v>114478598</v>
      </c>
      <c r="C1580">
        <v>1</v>
      </c>
      <c r="D1580">
        <v>114478598</v>
      </c>
    </row>
    <row r="1581" spans="1:4">
      <c r="A1581">
        <v>464742312</v>
      </c>
      <c r="B1581">
        <v>132108280</v>
      </c>
      <c r="C1581">
        <v>0</v>
      </c>
      <c r="D1581">
        <v>0</v>
      </c>
    </row>
    <row r="1582" spans="1:4">
      <c r="A1582">
        <v>465363438</v>
      </c>
      <c r="B1582">
        <v>155353618</v>
      </c>
      <c r="C1582">
        <v>1</v>
      </c>
      <c r="D1582">
        <v>155353618</v>
      </c>
    </row>
    <row r="1583" spans="1:4">
      <c r="A1583">
        <v>466978661</v>
      </c>
      <c r="B1583">
        <v>190000000</v>
      </c>
      <c r="C1583">
        <v>0</v>
      </c>
      <c r="D1583">
        <v>0</v>
      </c>
    </row>
    <row r="1584" spans="1:4">
      <c r="A1584">
        <v>471294841</v>
      </c>
      <c r="B1584">
        <v>16375486</v>
      </c>
      <c r="C1584">
        <v>1</v>
      </c>
      <c r="D1584">
        <v>16375486</v>
      </c>
    </row>
    <row r="1585" spans="1:4">
      <c r="A1585">
        <v>471681892</v>
      </c>
      <c r="B1585">
        <v>19043641</v>
      </c>
      <c r="C1585">
        <v>0</v>
      </c>
      <c r="D1585">
        <v>0</v>
      </c>
    </row>
    <row r="1586" spans="1:4">
      <c r="A1586">
        <v>471724395</v>
      </c>
      <c r="B1586">
        <v>34216807</v>
      </c>
      <c r="C1586">
        <v>1</v>
      </c>
      <c r="D1586">
        <v>34216807</v>
      </c>
    </row>
    <row r="1587" spans="1:4">
      <c r="A1587">
        <v>480342759</v>
      </c>
      <c r="B1587">
        <v>167415363</v>
      </c>
      <c r="C1587">
        <v>1</v>
      </c>
      <c r="D1587">
        <v>167415363</v>
      </c>
    </row>
    <row r="1588" spans="1:4">
      <c r="A1588">
        <v>483421183</v>
      </c>
      <c r="B1588">
        <v>148516493</v>
      </c>
      <c r="C1588">
        <v>0</v>
      </c>
      <c r="D1588">
        <v>0</v>
      </c>
    </row>
    <row r="1589" spans="1:4">
      <c r="A1589">
        <v>489570996</v>
      </c>
      <c r="B1589">
        <v>200000000</v>
      </c>
      <c r="C1589">
        <v>1</v>
      </c>
      <c r="D1589">
        <v>200000000</v>
      </c>
    </row>
    <row r="1590" spans="1:4">
      <c r="A1590">
        <v>498213351</v>
      </c>
      <c r="B1590">
        <v>20976930</v>
      </c>
      <c r="C1590">
        <v>1</v>
      </c>
      <c r="D1590">
        <v>20976930</v>
      </c>
    </row>
    <row r="1591" spans="1:4">
      <c r="A1591">
        <v>499118651</v>
      </c>
      <c r="B1591">
        <v>111387369</v>
      </c>
      <c r="C1591">
        <v>0</v>
      </c>
      <c r="D1591">
        <v>0</v>
      </c>
    </row>
    <row r="1592" spans="1:4">
      <c r="A1592">
        <v>499431243</v>
      </c>
      <c r="B1592">
        <v>114330585</v>
      </c>
      <c r="C1592">
        <v>1</v>
      </c>
      <c r="D1592">
        <v>114330585</v>
      </c>
    </row>
    <row r="1593" spans="1:4">
      <c r="A1593">
        <v>500089862</v>
      </c>
      <c r="B1593">
        <v>84186649</v>
      </c>
      <c r="C1593">
        <v>0</v>
      </c>
      <c r="D1593">
        <v>0</v>
      </c>
    </row>
    <row r="1594" spans="1:4">
      <c r="A1594">
        <v>500093845</v>
      </c>
      <c r="B1594">
        <v>96319243</v>
      </c>
      <c r="C1594">
        <v>0</v>
      </c>
      <c r="D1594">
        <v>0</v>
      </c>
    </row>
    <row r="1595" spans="1:4">
      <c r="A1595">
        <v>501631742</v>
      </c>
      <c r="B1595">
        <v>45863384</v>
      </c>
      <c r="C1595">
        <v>0</v>
      </c>
      <c r="D1595">
        <v>0</v>
      </c>
    </row>
    <row r="1596" spans="1:4">
      <c r="A1596">
        <v>503417209</v>
      </c>
      <c r="B1596">
        <v>87939045</v>
      </c>
      <c r="C1596">
        <v>0</v>
      </c>
      <c r="D1596">
        <v>0</v>
      </c>
    </row>
    <row r="1597" spans="1:4">
      <c r="A1597">
        <v>504919774</v>
      </c>
      <c r="B1597">
        <v>93212171</v>
      </c>
      <c r="C1597">
        <v>0</v>
      </c>
      <c r="D1597">
        <v>0</v>
      </c>
    </row>
    <row r="1598" spans="1:4">
      <c r="A1598">
        <v>505611968</v>
      </c>
      <c r="B1598">
        <v>10712118</v>
      </c>
      <c r="C1598">
        <v>0</v>
      </c>
      <c r="D1598">
        <v>0</v>
      </c>
    </row>
    <row r="1599" spans="1:4">
      <c r="A1599">
        <v>508660113</v>
      </c>
      <c r="B1599">
        <v>58735405</v>
      </c>
      <c r="C1599">
        <v>1</v>
      </c>
      <c r="D1599">
        <v>58735405</v>
      </c>
    </row>
    <row r="1600" spans="1:4">
      <c r="A1600">
        <v>509809040</v>
      </c>
      <c r="B1600">
        <v>38000606</v>
      </c>
      <c r="C1600">
        <v>0</v>
      </c>
      <c r="D1600">
        <v>0</v>
      </c>
    </row>
    <row r="1601" spans="1:4">
      <c r="A1601">
        <v>510765217</v>
      </c>
      <c r="B1601">
        <v>99370665</v>
      </c>
      <c r="C1601">
        <v>1</v>
      </c>
      <c r="D1601">
        <v>99370665</v>
      </c>
    </row>
    <row r="1602" spans="1:4">
      <c r="A1602">
        <v>514478842</v>
      </c>
      <c r="B1602">
        <v>152877946</v>
      </c>
      <c r="C1602">
        <v>0</v>
      </c>
      <c r="D1602">
        <v>0</v>
      </c>
    </row>
    <row r="1603" spans="1:4">
      <c r="A1603">
        <v>514630544</v>
      </c>
      <c r="B1603">
        <v>31440911</v>
      </c>
      <c r="C1603">
        <v>1</v>
      </c>
      <c r="D1603">
        <v>31440911</v>
      </c>
    </row>
    <row r="1604" spans="1:4">
      <c r="A1604">
        <v>514714575</v>
      </c>
      <c r="B1604">
        <v>119758826</v>
      </c>
      <c r="C1604">
        <v>0</v>
      </c>
      <c r="D1604">
        <v>0</v>
      </c>
    </row>
    <row r="1605" spans="1:4">
      <c r="A1605">
        <v>516198274</v>
      </c>
      <c r="B1605">
        <v>158260870</v>
      </c>
      <c r="C1605">
        <v>1</v>
      </c>
      <c r="D1605">
        <v>158260870</v>
      </c>
    </row>
    <row r="1606" spans="1:4">
      <c r="A1606">
        <v>518188770</v>
      </c>
      <c r="B1606">
        <v>40311473</v>
      </c>
      <c r="C1606">
        <v>1</v>
      </c>
      <c r="D1606">
        <v>40311473</v>
      </c>
    </row>
    <row r="1607" spans="1:4">
      <c r="A1607">
        <v>518911253</v>
      </c>
      <c r="B1607">
        <v>64310954</v>
      </c>
      <c r="C1607">
        <v>1</v>
      </c>
      <c r="D1607">
        <v>64310954</v>
      </c>
    </row>
    <row r="1608" spans="1:4">
      <c r="A1608">
        <v>524918705</v>
      </c>
      <c r="B1608">
        <v>69347781</v>
      </c>
      <c r="C1608">
        <v>0</v>
      </c>
      <c r="D1608">
        <v>0</v>
      </c>
    </row>
    <row r="1609" spans="1:4">
      <c r="A1609">
        <v>526867848</v>
      </c>
      <c r="B1609">
        <v>133528980</v>
      </c>
      <c r="C1609">
        <v>0</v>
      </c>
      <c r="D1609">
        <v>0</v>
      </c>
    </row>
    <row r="1610" spans="1:4">
      <c r="A1610">
        <v>528636950</v>
      </c>
      <c r="B1610">
        <v>176258254</v>
      </c>
      <c r="C1610">
        <v>1</v>
      </c>
      <c r="D1610">
        <v>176258254</v>
      </c>
    </row>
    <row r="1611" spans="1:4">
      <c r="A1611">
        <v>528777236</v>
      </c>
      <c r="B1611">
        <v>91572563</v>
      </c>
      <c r="C1611">
        <v>0</v>
      </c>
      <c r="D1611">
        <v>0</v>
      </c>
    </row>
    <row r="1612" spans="1:4">
      <c r="A1612">
        <v>530639350</v>
      </c>
      <c r="B1612">
        <v>84082870</v>
      </c>
      <c r="C1612">
        <v>1</v>
      </c>
      <c r="D1612">
        <v>84082870</v>
      </c>
    </row>
    <row r="1613" spans="1:4">
      <c r="A1613">
        <v>530926095</v>
      </c>
      <c r="B1613">
        <v>242717233</v>
      </c>
      <c r="C1613">
        <v>1</v>
      </c>
      <c r="D1613">
        <v>242717233</v>
      </c>
    </row>
    <row r="1614" spans="1:4">
      <c r="A1614">
        <v>532959416</v>
      </c>
      <c r="B1614">
        <v>162859739</v>
      </c>
      <c r="C1614">
        <v>0</v>
      </c>
      <c r="D1614">
        <v>0</v>
      </c>
    </row>
    <row r="1615" spans="1:4">
      <c r="A1615">
        <v>533594150</v>
      </c>
      <c r="B1615">
        <v>80905744</v>
      </c>
      <c r="C1615">
        <v>0</v>
      </c>
      <c r="D1615">
        <v>0</v>
      </c>
    </row>
    <row r="1616" spans="1:4">
      <c r="A1616">
        <v>537149747</v>
      </c>
      <c r="B1616">
        <v>139269565</v>
      </c>
      <c r="C1616">
        <v>1</v>
      </c>
      <c r="D1616">
        <v>139269565</v>
      </c>
    </row>
    <row r="1617" spans="1:4">
      <c r="A1617">
        <v>537353750</v>
      </c>
      <c r="B1617">
        <v>178641539</v>
      </c>
      <c r="C1617">
        <v>0</v>
      </c>
      <c r="D1617">
        <v>0</v>
      </c>
    </row>
    <row r="1618" spans="1:4">
      <c r="A1618">
        <v>539559711</v>
      </c>
      <c r="B1618">
        <v>190000000</v>
      </c>
      <c r="C1618">
        <v>0</v>
      </c>
      <c r="D1618">
        <v>0</v>
      </c>
    </row>
    <row r="1619" spans="1:4">
      <c r="A1619">
        <v>541170116</v>
      </c>
      <c r="B1619">
        <v>97715844</v>
      </c>
      <c r="C1619">
        <v>0</v>
      </c>
      <c r="D1619">
        <v>0</v>
      </c>
    </row>
    <row r="1620" spans="1:4">
      <c r="A1620">
        <v>548289460</v>
      </c>
      <c r="B1620">
        <v>215234783</v>
      </c>
      <c r="C1620">
        <v>1</v>
      </c>
      <c r="D1620">
        <v>215234783</v>
      </c>
    </row>
    <row r="1621" spans="1:4">
      <c r="A1621">
        <v>552628944</v>
      </c>
      <c r="B1621">
        <v>28289965</v>
      </c>
      <c r="C1621">
        <v>0</v>
      </c>
      <c r="D1621">
        <v>0</v>
      </c>
    </row>
    <row r="1622" spans="1:4">
      <c r="A1622">
        <v>557210677</v>
      </c>
      <c r="B1622">
        <v>137590151</v>
      </c>
      <c r="C1622">
        <v>0</v>
      </c>
      <c r="D1622">
        <v>0</v>
      </c>
    </row>
    <row r="1623" spans="1:4">
      <c r="A1623">
        <v>557286202</v>
      </c>
      <c r="B1623">
        <v>45863384</v>
      </c>
      <c r="C1623">
        <v>0</v>
      </c>
      <c r="D1623">
        <v>0</v>
      </c>
    </row>
    <row r="1624" spans="1:4">
      <c r="A1624">
        <v>557487654</v>
      </c>
      <c r="B1624">
        <v>50731928</v>
      </c>
      <c r="C1624">
        <v>0</v>
      </c>
      <c r="D1624">
        <v>0</v>
      </c>
    </row>
    <row r="1625" spans="1:4">
      <c r="A1625">
        <v>559442481</v>
      </c>
      <c r="B1625">
        <v>183915449</v>
      </c>
      <c r="C1625">
        <v>0</v>
      </c>
      <c r="D1625">
        <v>0</v>
      </c>
    </row>
    <row r="1626" spans="1:4">
      <c r="A1626">
        <v>562725176</v>
      </c>
      <c r="B1626">
        <v>187708135</v>
      </c>
      <c r="C1626">
        <v>1</v>
      </c>
      <c r="D1626">
        <v>187708135</v>
      </c>
    </row>
    <row r="1627" spans="1:4">
      <c r="A1627">
        <v>564485269</v>
      </c>
      <c r="B1627">
        <v>12281688</v>
      </c>
      <c r="C1627">
        <v>0</v>
      </c>
      <c r="D1627">
        <v>0</v>
      </c>
    </row>
    <row r="1628" spans="1:4">
      <c r="A1628">
        <v>566045396</v>
      </c>
      <c r="B1628">
        <v>178954969</v>
      </c>
      <c r="C1628">
        <v>1</v>
      </c>
      <c r="D1628">
        <v>178954969</v>
      </c>
    </row>
    <row r="1629" spans="1:4">
      <c r="A1629">
        <v>567273267</v>
      </c>
      <c r="B1629">
        <v>41007948</v>
      </c>
      <c r="C1629">
        <v>0</v>
      </c>
      <c r="D1629">
        <v>0</v>
      </c>
    </row>
    <row r="1630" spans="1:4">
      <c r="A1630">
        <v>570351412</v>
      </c>
      <c r="B1630">
        <v>70948192</v>
      </c>
      <c r="C1630">
        <v>0</v>
      </c>
      <c r="D1630">
        <v>0</v>
      </c>
    </row>
    <row r="1631" spans="1:4">
      <c r="A1631">
        <v>570671028</v>
      </c>
      <c r="B1631">
        <v>131233644</v>
      </c>
      <c r="C1631">
        <v>0</v>
      </c>
      <c r="D1631">
        <v>0</v>
      </c>
    </row>
    <row r="1632" spans="1:4">
      <c r="A1632">
        <v>572168477</v>
      </c>
      <c r="B1632">
        <v>181325090</v>
      </c>
      <c r="C1632">
        <v>0</v>
      </c>
      <c r="D1632">
        <v>0</v>
      </c>
    </row>
    <row r="1633" spans="1:4">
      <c r="A1633">
        <v>573068425</v>
      </c>
      <c r="B1633">
        <v>135000000</v>
      </c>
      <c r="C1633">
        <v>0</v>
      </c>
      <c r="D1633">
        <v>0</v>
      </c>
    </row>
    <row r="1634" spans="1:4">
      <c r="A1634">
        <v>574129115</v>
      </c>
      <c r="B1634">
        <v>157166470</v>
      </c>
      <c r="C1634">
        <v>0</v>
      </c>
      <c r="D1634">
        <v>0</v>
      </c>
    </row>
    <row r="1635" spans="1:4">
      <c r="A1635">
        <v>574795417</v>
      </c>
      <c r="B1635">
        <v>134639802</v>
      </c>
      <c r="C1635">
        <v>0</v>
      </c>
      <c r="D1635">
        <v>0</v>
      </c>
    </row>
    <row r="1636" spans="1:4">
      <c r="A1636">
        <v>576399965</v>
      </c>
      <c r="B1636">
        <v>194806136</v>
      </c>
      <c r="C1636">
        <v>0</v>
      </c>
      <c r="D1636">
        <v>0</v>
      </c>
    </row>
    <row r="1637" spans="1:4">
      <c r="A1637">
        <v>578003746</v>
      </c>
      <c r="B1637">
        <v>114997212</v>
      </c>
      <c r="C1637">
        <v>0</v>
      </c>
      <c r="D1637">
        <v>0</v>
      </c>
    </row>
    <row r="1638" spans="1:4">
      <c r="A1638">
        <v>578361911</v>
      </c>
      <c r="B1638">
        <v>177252174</v>
      </c>
      <c r="C1638">
        <v>0</v>
      </c>
      <c r="D1638">
        <v>0</v>
      </c>
    </row>
    <row r="1639" spans="1:4">
      <c r="A1639">
        <v>580147769</v>
      </c>
      <c r="B1639">
        <v>207138157</v>
      </c>
      <c r="C1639">
        <v>0</v>
      </c>
      <c r="D1639">
        <v>0</v>
      </c>
    </row>
    <row r="1640" spans="1:4">
      <c r="A1640">
        <v>580578700</v>
      </c>
      <c r="B1640">
        <v>73707997</v>
      </c>
      <c r="C1640">
        <v>1</v>
      </c>
      <c r="D1640">
        <v>73707997</v>
      </c>
    </row>
    <row r="1641" spans="1:4">
      <c r="A1641">
        <v>582299294</v>
      </c>
      <c r="B1641">
        <v>111876962</v>
      </c>
      <c r="C1641">
        <v>0</v>
      </c>
      <c r="D1641">
        <v>0</v>
      </c>
    </row>
    <row r="1642" spans="1:4">
      <c r="A1642">
        <v>583162839</v>
      </c>
      <c r="B1642">
        <v>113925987</v>
      </c>
      <c r="C1642">
        <v>1</v>
      </c>
      <c r="D1642">
        <v>113925987</v>
      </c>
    </row>
    <row r="1643" spans="1:4">
      <c r="A1643">
        <v>591130447</v>
      </c>
      <c r="B1643">
        <v>199350663</v>
      </c>
      <c r="C1643">
        <v>0</v>
      </c>
      <c r="D1643">
        <v>0</v>
      </c>
    </row>
    <row r="1644" spans="1:4">
      <c r="A1644">
        <v>592187212</v>
      </c>
      <c r="B1644">
        <v>81456903</v>
      </c>
      <c r="C1644">
        <v>1</v>
      </c>
      <c r="D1644">
        <v>81456903</v>
      </c>
    </row>
    <row r="1645" spans="1:4">
      <c r="A1645">
        <v>593089313</v>
      </c>
      <c r="B1645">
        <v>111846906</v>
      </c>
      <c r="C1645">
        <v>0</v>
      </c>
      <c r="D1645">
        <v>0</v>
      </c>
    </row>
    <row r="1646" spans="1:4">
      <c r="A1646">
        <v>596056107</v>
      </c>
      <c r="B1646">
        <v>33206945</v>
      </c>
      <c r="C1646">
        <v>0</v>
      </c>
      <c r="D1646">
        <v>0</v>
      </c>
    </row>
    <row r="1647" spans="1:4">
      <c r="A1647">
        <v>597064223</v>
      </c>
      <c r="B1647">
        <v>184978932</v>
      </c>
      <c r="C1647">
        <v>0</v>
      </c>
      <c r="D1647">
        <v>0</v>
      </c>
    </row>
    <row r="1648" spans="1:4">
      <c r="A1648">
        <v>605399166</v>
      </c>
      <c r="B1648">
        <v>5193720</v>
      </c>
      <c r="C1648">
        <v>0</v>
      </c>
      <c r="D1648">
        <v>0</v>
      </c>
    </row>
    <row r="1649" spans="1:4">
      <c r="A1649">
        <v>612120077</v>
      </c>
      <c r="B1649">
        <v>102553043</v>
      </c>
      <c r="C1649">
        <v>1</v>
      </c>
      <c r="D1649">
        <v>102553043</v>
      </c>
    </row>
    <row r="1650" spans="1:4">
      <c r="A1650">
        <v>616827003</v>
      </c>
      <c r="B1650">
        <v>305063707</v>
      </c>
      <c r="C1650">
        <v>0</v>
      </c>
      <c r="D1650">
        <v>0</v>
      </c>
    </row>
    <row r="1651" spans="1:4">
      <c r="A1651">
        <v>616887080</v>
      </c>
      <c r="B1651">
        <v>121756628</v>
      </c>
      <c r="C1651">
        <v>0</v>
      </c>
      <c r="D1651">
        <v>0</v>
      </c>
    </row>
    <row r="1652" spans="1:4">
      <c r="A1652">
        <v>619204256</v>
      </c>
      <c r="B1652">
        <v>139349563</v>
      </c>
      <c r="C1652">
        <v>0</v>
      </c>
      <c r="D1652">
        <v>0</v>
      </c>
    </row>
    <row r="1653" spans="1:4">
      <c r="A1653">
        <v>624023495</v>
      </c>
      <c r="B1653">
        <v>75183554</v>
      </c>
      <c r="C1653">
        <v>1</v>
      </c>
      <c r="D1653">
        <v>75183554</v>
      </c>
    </row>
    <row r="1654" spans="1:4">
      <c r="A1654">
        <v>626605502</v>
      </c>
      <c r="B1654">
        <v>277740279</v>
      </c>
      <c r="C1654">
        <v>1</v>
      </c>
      <c r="D1654">
        <v>277740279</v>
      </c>
    </row>
    <row r="1655" spans="1:4">
      <c r="A1655">
        <v>626779240</v>
      </c>
      <c r="B1655">
        <v>202776994</v>
      </c>
      <c r="C1655">
        <v>0</v>
      </c>
      <c r="D1655">
        <v>0</v>
      </c>
    </row>
    <row r="1656" spans="1:4">
      <c r="A1656">
        <v>630352749</v>
      </c>
      <c r="B1656">
        <v>201299674</v>
      </c>
      <c r="C1656">
        <v>0</v>
      </c>
      <c r="D1656">
        <v>0</v>
      </c>
    </row>
    <row r="1657" spans="1:4">
      <c r="A1657">
        <v>631674790</v>
      </c>
      <c r="B1657">
        <v>170000000</v>
      </c>
      <c r="C1657">
        <v>0</v>
      </c>
      <c r="D1657">
        <v>0</v>
      </c>
    </row>
    <row r="1658" spans="1:4">
      <c r="A1658">
        <v>633967639</v>
      </c>
      <c r="B1658">
        <v>218147292</v>
      </c>
      <c r="C1658">
        <v>0</v>
      </c>
      <c r="D1658">
        <v>0</v>
      </c>
    </row>
    <row r="1659" spans="1:4">
      <c r="A1659">
        <v>640362486</v>
      </c>
      <c r="B1659">
        <v>248918952</v>
      </c>
      <c r="C1659">
        <v>0</v>
      </c>
      <c r="D1659">
        <v>0</v>
      </c>
    </row>
    <row r="1660" spans="1:4">
      <c r="A1660">
        <v>643684004</v>
      </c>
      <c r="B1660">
        <v>90900032</v>
      </c>
      <c r="C1660">
        <v>1</v>
      </c>
      <c r="D1660">
        <v>90900032</v>
      </c>
    </row>
    <row r="1661" spans="1:4">
      <c r="A1661">
        <v>647149877</v>
      </c>
      <c r="B1661">
        <v>65792298</v>
      </c>
      <c r="C1661">
        <v>0</v>
      </c>
      <c r="D1661">
        <v>0</v>
      </c>
    </row>
    <row r="1662" spans="1:4">
      <c r="A1662">
        <v>652320815</v>
      </c>
      <c r="B1662">
        <v>129461348</v>
      </c>
      <c r="C1662">
        <v>1</v>
      </c>
      <c r="D1662">
        <v>129461348</v>
      </c>
    </row>
    <row r="1663" spans="1:4">
      <c r="A1663">
        <v>653566146</v>
      </c>
      <c r="B1663">
        <v>28886103</v>
      </c>
      <c r="C1663">
        <v>1</v>
      </c>
      <c r="D1663">
        <v>28886103</v>
      </c>
    </row>
    <row r="1664" spans="1:4">
      <c r="A1664">
        <v>653677077</v>
      </c>
      <c r="B1664">
        <v>67243320</v>
      </c>
      <c r="C1664">
        <v>0</v>
      </c>
      <c r="D1664">
        <v>0</v>
      </c>
    </row>
    <row r="1665" spans="1:4">
      <c r="A1665">
        <v>656332204</v>
      </c>
      <c r="B1665">
        <v>28705563</v>
      </c>
      <c r="C1665">
        <v>0</v>
      </c>
      <c r="D1665">
        <v>0</v>
      </c>
    </row>
    <row r="1666" spans="1:4">
      <c r="A1666">
        <v>656785445</v>
      </c>
      <c r="B1666">
        <v>246957858</v>
      </c>
      <c r="C1666">
        <v>0</v>
      </c>
      <c r="D1666">
        <v>0</v>
      </c>
    </row>
    <row r="1667" spans="1:4">
      <c r="A1667">
        <v>657733649</v>
      </c>
      <c r="B1667">
        <v>168531522</v>
      </c>
      <c r="C1667">
        <v>1</v>
      </c>
      <c r="D1667">
        <v>168531522</v>
      </c>
    </row>
    <row r="1668" spans="1:4">
      <c r="A1668">
        <v>663982857</v>
      </c>
      <c r="B1668">
        <v>127137598</v>
      </c>
      <c r="C1668">
        <v>1</v>
      </c>
      <c r="D1668">
        <v>127137598</v>
      </c>
    </row>
    <row r="1669" spans="1:4">
      <c r="A1669">
        <v>663994001</v>
      </c>
      <c r="B1669">
        <v>89477485</v>
      </c>
      <c r="C1669">
        <v>0</v>
      </c>
      <c r="D1669">
        <v>0</v>
      </c>
    </row>
    <row r="1670" spans="1:4">
      <c r="A1670">
        <v>666108069</v>
      </c>
      <c r="B1670">
        <v>181599413</v>
      </c>
      <c r="C1670">
        <v>1</v>
      </c>
      <c r="D1670">
        <v>181599413</v>
      </c>
    </row>
    <row r="1671" spans="1:4">
      <c r="A1671">
        <v>668083163</v>
      </c>
      <c r="B1671">
        <v>85542018</v>
      </c>
      <c r="C1671">
        <v>0</v>
      </c>
      <c r="D1671">
        <v>0</v>
      </c>
    </row>
    <row r="1672" spans="1:4">
      <c r="A1672">
        <v>674971936</v>
      </c>
      <c r="B1672">
        <v>99496576</v>
      </c>
      <c r="C1672">
        <v>0</v>
      </c>
      <c r="D1672">
        <v>0</v>
      </c>
    </row>
    <row r="1673" spans="1:4">
      <c r="A1673">
        <v>675702695</v>
      </c>
      <c r="B1673">
        <v>162338447</v>
      </c>
      <c r="C1673">
        <v>0</v>
      </c>
      <c r="D1673">
        <v>0</v>
      </c>
    </row>
    <row r="1674" spans="1:4">
      <c r="A1674">
        <v>679757008</v>
      </c>
      <c r="B1674">
        <v>118813194</v>
      </c>
      <c r="C1674">
        <v>0</v>
      </c>
      <c r="D1674">
        <v>0</v>
      </c>
    </row>
    <row r="1675" spans="1:4">
      <c r="A1675">
        <v>683889160</v>
      </c>
      <c r="B1675">
        <v>140693320</v>
      </c>
      <c r="C1675">
        <v>0</v>
      </c>
      <c r="D1675">
        <v>0</v>
      </c>
    </row>
    <row r="1676" spans="1:4">
      <c r="A1676">
        <v>686049183</v>
      </c>
      <c r="B1676">
        <v>154149110</v>
      </c>
      <c r="C1676">
        <v>1</v>
      </c>
      <c r="D1676">
        <v>154149110</v>
      </c>
    </row>
    <row r="1677" spans="1:4">
      <c r="A1677">
        <v>687999518</v>
      </c>
      <c r="B1677">
        <v>225000000</v>
      </c>
      <c r="C1677">
        <v>1</v>
      </c>
      <c r="D1677">
        <v>225000000</v>
      </c>
    </row>
    <row r="1678" spans="1:4">
      <c r="A1678">
        <v>688566122</v>
      </c>
      <c r="B1678">
        <v>155353618</v>
      </c>
      <c r="C1678">
        <v>1</v>
      </c>
      <c r="D1678">
        <v>155353618</v>
      </c>
    </row>
    <row r="1679" spans="1:4">
      <c r="A1679">
        <v>689276488</v>
      </c>
      <c r="B1679">
        <v>117891227</v>
      </c>
      <c r="C1679">
        <v>0</v>
      </c>
      <c r="D1679">
        <v>0</v>
      </c>
    </row>
    <row r="1680" spans="1:4">
      <c r="A1680">
        <v>692330924</v>
      </c>
      <c r="B1680">
        <v>137875291</v>
      </c>
      <c r="C1680">
        <v>0</v>
      </c>
      <c r="D1680">
        <v>0</v>
      </c>
    </row>
    <row r="1681" spans="1:4">
      <c r="A1681">
        <v>693179313</v>
      </c>
      <c r="B1681">
        <v>92893600</v>
      </c>
      <c r="C1681">
        <v>0</v>
      </c>
      <c r="D1681">
        <v>0</v>
      </c>
    </row>
    <row r="1682" spans="1:4">
      <c r="A1682">
        <v>694530947</v>
      </c>
      <c r="B1682">
        <v>81171085</v>
      </c>
      <c r="C1682">
        <v>1</v>
      </c>
      <c r="D1682">
        <v>81171085</v>
      </c>
    </row>
    <row r="1683" spans="1:4">
      <c r="A1683">
        <v>696594829</v>
      </c>
      <c r="B1683">
        <v>10618824</v>
      </c>
      <c r="C1683">
        <v>0</v>
      </c>
      <c r="D1683">
        <v>0</v>
      </c>
    </row>
    <row r="1684" spans="1:4">
      <c r="A1684">
        <v>703955827</v>
      </c>
      <c r="B1684">
        <v>168531522</v>
      </c>
      <c r="C1684">
        <v>0</v>
      </c>
      <c r="D1684">
        <v>0</v>
      </c>
    </row>
    <row r="1685" spans="1:4">
      <c r="A1685">
        <v>708714796</v>
      </c>
      <c r="B1685">
        <v>110000000</v>
      </c>
      <c r="C1685">
        <v>0</v>
      </c>
      <c r="D1685">
        <v>0</v>
      </c>
    </row>
    <row r="1686" spans="1:4">
      <c r="A1686">
        <v>708968739</v>
      </c>
      <c r="B1686">
        <v>33621660</v>
      </c>
      <c r="C1686">
        <v>0</v>
      </c>
      <c r="D1686">
        <v>0</v>
      </c>
    </row>
    <row r="1687" spans="1:4">
      <c r="A1687">
        <v>711555544</v>
      </c>
      <c r="B1687">
        <v>40311473</v>
      </c>
      <c r="C1687">
        <v>1</v>
      </c>
      <c r="D1687">
        <v>40311473</v>
      </c>
    </row>
    <row r="1688" spans="1:4">
      <c r="A1688">
        <v>715115132</v>
      </c>
      <c r="B1688">
        <v>125861583</v>
      </c>
      <c r="C1688">
        <v>0</v>
      </c>
      <c r="D1688">
        <v>0</v>
      </c>
    </row>
    <row r="1689" spans="1:4">
      <c r="A1689">
        <v>719508092</v>
      </c>
      <c r="B1689">
        <v>150175164</v>
      </c>
      <c r="C1689">
        <v>0</v>
      </c>
      <c r="D1689">
        <v>0</v>
      </c>
    </row>
    <row r="1690" spans="1:4">
      <c r="A1690">
        <v>723976090</v>
      </c>
      <c r="B1690">
        <v>157480373</v>
      </c>
      <c r="C1690">
        <v>0</v>
      </c>
      <c r="D1690">
        <v>0</v>
      </c>
    </row>
    <row r="1691" spans="1:4">
      <c r="A1691">
        <v>734145189</v>
      </c>
      <c r="B1691">
        <v>4074506</v>
      </c>
      <c r="C1691">
        <v>0</v>
      </c>
      <c r="D1691">
        <v>0</v>
      </c>
    </row>
    <row r="1692" spans="1:4">
      <c r="A1692">
        <v>735276926</v>
      </c>
      <c r="B1692">
        <v>132050575</v>
      </c>
      <c r="C1692">
        <v>1</v>
      </c>
      <c r="D1692">
        <v>132050575</v>
      </c>
    </row>
    <row r="1693" spans="1:4">
      <c r="A1693">
        <v>736493287</v>
      </c>
      <c r="B1693">
        <v>130694514</v>
      </c>
      <c r="C1693">
        <v>1</v>
      </c>
      <c r="D1693">
        <v>130694514</v>
      </c>
    </row>
    <row r="1694" spans="1:4">
      <c r="A1694">
        <v>736554932</v>
      </c>
      <c r="B1694">
        <v>151322285</v>
      </c>
      <c r="C1694">
        <v>0</v>
      </c>
      <c r="D1694">
        <v>0</v>
      </c>
    </row>
    <row r="1695" spans="1:4">
      <c r="A1695">
        <v>746580777</v>
      </c>
      <c r="B1695">
        <v>62760432</v>
      </c>
      <c r="C1695">
        <v>0</v>
      </c>
      <c r="D1695">
        <v>0</v>
      </c>
    </row>
    <row r="1696" spans="1:4">
      <c r="A1696">
        <v>747325041</v>
      </c>
      <c r="B1696">
        <v>72639765</v>
      </c>
      <c r="C1696">
        <v>1</v>
      </c>
      <c r="D1696">
        <v>72639765</v>
      </c>
    </row>
    <row r="1697" spans="1:4">
      <c r="A1697">
        <v>753462808</v>
      </c>
      <c r="B1697">
        <v>86684726</v>
      </c>
      <c r="C1697">
        <v>0</v>
      </c>
      <c r="D1697">
        <v>0</v>
      </c>
    </row>
    <row r="1698" spans="1:4">
      <c r="A1698">
        <v>757760530</v>
      </c>
      <c r="B1698">
        <v>31856471</v>
      </c>
      <c r="C1698">
        <v>0</v>
      </c>
      <c r="D1698">
        <v>0</v>
      </c>
    </row>
    <row r="1699" spans="1:4">
      <c r="A1699">
        <v>757855127</v>
      </c>
      <c r="B1699">
        <v>147122592</v>
      </c>
      <c r="C1699">
        <v>0</v>
      </c>
      <c r="D1699">
        <v>0</v>
      </c>
    </row>
    <row r="1700" spans="1:4">
      <c r="A1700">
        <v>768984693</v>
      </c>
      <c r="B1700">
        <v>223220484</v>
      </c>
      <c r="C1700">
        <v>0</v>
      </c>
      <c r="D1700">
        <v>0</v>
      </c>
    </row>
    <row r="1701" spans="1:4">
      <c r="A1701">
        <v>771396947</v>
      </c>
      <c r="B1701">
        <v>24961656</v>
      </c>
      <c r="C1701">
        <v>1</v>
      </c>
      <c r="D1701">
        <v>24961656</v>
      </c>
    </row>
    <row r="1702" spans="1:4">
      <c r="A1702">
        <v>772310338</v>
      </c>
      <c r="B1702">
        <v>34216807</v>
      </c>
      <c r="C1702">
        <v>1</v>
      </c>
      <c r="D1702">
        <v>34216807</v>
      </c>
    </row>
    <row r="1703" spans="1:4">
      <c r="A1703">
        <v>773166847</v>
      </c>
      <c r="B1703">
        <v>65785609</v>
      </c>
      <c r="C1703">
        <v>0</v>
      </c>
      <c r="D1703">
        <v>0</v>
      </c>
    </row>
    <row r="1704" spans="1:4">
      <c r="A1704">
        <v>779510522</v>
      </c>
      <c r="B1704">
        <v>113453745</v>
      </c>
      <c r="C1704">
        <v>1</v>
      </c>
      <c r="D1704">
        <v>113453745</v>
      </c>
    </row>
    <row r="1705" spans="1:4">
      <c r="A1705">
        <v>788128122</v>
      </c>
      <c r="B1705">
        <v>160000000</v>
      </c>
      <c r="C1705">
        <v>1</v>
      </c>
      <c r="D1705">
        <v>160000000</v>
      </c>
    </row>
    <row r="1706" spans="1:4">
      <c r="A1706">
        <v>792596781</v>
      </c>
      <c r="B1706">
        <v>200078524</v>
      </c>
      <c r="C1706">
        <v>0</v>
      </c>
      <c r="D1706">
        <v>0</v>
      </c>
    </row>
    <row r="1707" spans="1:4">
      <c r="A1707">
        <v>794258938</v>
      </c>
      <c r="B1707">
        <v>190003029</v>
      </c>
      <c r="C1707">
        <v>0</v>
      </c>
      <c r="D1707">
        <v>0</v>
      </c>
    </row>
    <row r="1708" spans="1:4">
      <c r="A1708">
        <v>795775055</v>
      </c>
      <c r="B1708">
        <v>169655066</v>
      </c>
      <c r="C1708">
        <v>0</v>
      </c>
      <c r="D1708">
        <v>0</v>
      </c>
    </row>
    <row r="1709" spans="1:4">
      <c r="A1709">
        <v>803907108</v>
      </c>
      <c r="B1709">
        <v>158260870</v>
      </c>
      <c r="C1709">
        <v>0</v>
      </c>
      <c r="D1709">
        <v>0</v>
      </c>
    </row>
    <row r="1710" spans="1:4">
      <c r="A1710">
        <v>804883755</v>
      </c>
      <c r="B1710">
        <v>89657760</v>
      </c>
      <c r="C1710">
        <v>1</v>
      </c>
      <c r="D1710">
        <v>89657760</v>
      </c>
    </row>
    <row r="1711" spans="1:4">
      <c r="A1711">
        <v>807844640</v>
      </c>
      <c r="B1711">
        <v>176258254</v>
      </c>
      <c r="C1711">
        <v>0</v>
      </c>
      <c r="D1711">
        <v>0</v>
      </c>
    </row>
    <row r="1712" spans="1:4">
      <c r="A1712">
        <v>813070285</v>
      </c>
      <c r="B1712">
        <v>49241175</v>
      </c>
      <c r="C1712">
        <v>0</v>
      </c>
      <c r="D1712">
        <v>0</v>
      </c>
    </row>
    <row r="1713" spans="1:4">
      <c r="A1713">
        <v>831110482</v>
      </c>
      <c r="B1713">
        <v>41136059</v>
      </c>
      <c r="C1713">
        <v>0</v>
      </c>
      <c r="D1713">
        <v>0</v>
      </c>
    </row>
    <row r="1714" spans="1:4">
      <c r="A1714">
        <v>836898388</v>
      </c>
      <c r="B1714">
        <v>46489723</v>
      </c>
      <c r="C1714">
        <v>0</v>
      </c>
      <c r="D1714">
        <v>0</v>
      </c>
    </row>
    <row r="1715" spans="1:4">
      <c r="A1715">
        <v>837011132</v>
      </c>
      <c r="B1715">
        <v>28841418</v>
      </c>
      <c r="C1715">
        <v>0</v>
      </c>
      <c r="D1715">
        <v>0</v>
      </c>
    </row>
    <row r="1716" spans="1:4">
      <c r="A1716">
        <v>844848985</v>
      </c>
      <c r="B1716">
        <v>138193773</v>
      </c>
      <c r="C1716">
        <v>0</v>
      </c>
      <c r="D1716">
        <v>0</v>
      </c>
    </row>
    <row r="1717" spans="1:4">
      <c r="A1717">
        <v>849917050</v>
      </c>
      <c r="B1717">
        <v>26744631</v>
      </c>
      <c r="C1717">
        <v>0</v>
      </c>
      <c r="D1717">
        <v>0</v>
      </c>
    </row>
    <row r="1718" spans="1:4">
      <c r="A1718">
        <v>850538512</v>
      </c>
      <c r="B1718">
        <v>148945610</v>
      </c>
      <c r="C1718">
        <v>0</v>
      </c>
      <c r="D1718">
        <v>0</v>
      </c>
    </row>
    <row r="1719" spans="1:4">
      <c r="A1719">
        <v>851257517</v>
      </c>
      <c r="B1719">
        <v>200217418</v>
      </c>
      <c r="C1719">
        <v>0</v>
      </c>
      <c r="D1719">
        <v>0</v>
      </c>
    </row>
    <row r="1720" spans="1:4">
      <c r="A1720">
        <v>853024040</v>
      </c>
      <c r="B1720">
        <v>130611431</v>
      </c>
      <c r="C1720">
        <v>0</v>
      </c>
      <c r="D1720">
        <v>0</v>
      </c>
    </row>
    <row r="1721" spans="1:4">
      <c r="A1721">
        <v>856000062</v>
      </c>
      <c r="B1721">
        <v>217146319</v>
      </c>
      <c r="C1721">
        <v>0</v>
      </c>
      <c r="D1721">
        <v>0</v>
      </c>
    </row>
    <row r="1722" spans="1:4">
      <c r="A1722">
        <v>857088260</v>
      </c>
      <c r="B1722">
        <v>130000000</v>
      </c>
      <c r="C1722">
        <v>1</v>
      </c>
      <c r="D1722">
        <v>130000000</v>
      </c>
    </row>
    <row r="1723" spans="1:4">
      <c r="A1723">
        <v>884189932</v>
      </c>
      <c r="B1723">
        <v>171084037</v>
      </c>
      <c r="C1723">
        <v>0</v>
      </c>
      <c r="D1723">
        <v>0</v>
      </c>
    </row>
    <row r="1724" spans="1:4">
      <c r="A1724">
        <v>887444081</v>
      </c>
      <c r="B1724">
        <v>144474543</v>
      </c>
      <c r="C1724">
        <v>0</v>
      </c>
      <c r="D1724">
        <v>0</v>
      </c>
    </row>
    <row r="1725" spans="1:4">
      <c r="A1725">
        <v>889393184</v>
      </c>
      <c r="B1725">
        <v>170917095</v>
      </c>
      <c r="C1725">
        <v>0</v>
      </c>
      <c r="D1725">
        <v>0</v>
      </c>
    </row>
    <row r="1726" spans="1:4">
      <c r="A1726">
        <v>891248035</v>
      </c>
      <c r="B1726">
        <v>90220264</v>
      </c>
      <c r="C1726">
        <v>0</v>
      </c>
      <c r="D1726">
        <v>0</v>
      </c>
    </row>
    <row r="1727" spans="1:4">
      <c r="A1727">
        <v>893351507</v>
      </c>
      <c r="B1727">
        <v>214745963</v>
      </c>
      <c r="C1727">
        <v>1</v>
      </c>
      <c r="D1727">
        <v>214745963</v>
      </c>
    </row>
    <row r="1728" spans="1:4">
      <c r="A1728">
        <v>907071412</v>
      </c>
      <c r="B1728">
        <v>179766957</v>
      </c>
      <c r="C1728">
        <v>1</v>
      </c>
      <c r="D1728">
        <v>179766957</v>
      </c>
    </row>
    <row r="1729" spans="1:4">
      <c r="A1729">
        <v>908235868</v>
      </c>
      <c r="B1729">
        <v>228003635</v>
      </c>
      <c r="C1729">
        <v>1</v>
      </c>
      <c r="D1729">
        <v>228003635</v>
      </c>
    </row>
    <row r="1730" spans="1:4">
      <c r="A1730">
        <v>920661128</v>
      </c>
      <c r="B1730">
        <v>4091827</v>
      </c>
      <c r="C1730">
        <v>0</v>
      </c>
      <c r="D1730">
        <v>0</v>
      </c>
    </row>
    <row r="1731" spans="1:4">
      <c r="A1731">
        <v>922868068</v>
      </c>
      <c r="B1731">
        <v>39225459</v>
      </c>
      <c r="C1731">
        <v>0</v>
      </c>
      <c r="D1731">
        <v>0</v>
      </c>
    </row>
    <row r="1732" spans="1:4">
      <c r="A1732">
        <v>935102616</v>
      </c>
      <c r="B1732">
        <v>160793043</v>
      </c>
      <c r="C1732">
        <v>1</v>
      </c>
      <c r="D1732">
        <v>160793043</v>
      </c>
    </row>
    <row r="1733" spans="1:4">
      <c r="A1733">
        <v>937397516</v>
      </c>
      <c r="B1733">
        <v>250000000</v>
      </c>
      <c r="C1733">
        <v>0</v>
      </c>
      <c r="D1733">
        <v>0</v>
      </c>
    </row>
    <row r="1734" spans="1:4">
      <c r="A1734">
        <v>940894052</v>
      </c>
      <c r="B1734">
        <v>55938481</v>
      </c>
      <c r="C1734">
        <v>0</v>
      </c>
      <c r="D1734">
        <v>0</v>
      </c>
    </row>
    <row r="1735" spans="1:4">
      <c r="A1735">
        <v>963009937</v>
      </c>
      <c r="B1735">
        <v>97715844</v>
      </c>
      <c r="C1735">
        <v>0</v>
      </c>
      <c r="D1735">
        <v>0</v>
      </c>
    </row>
    <row r="1736" spans="1:4">
      <c r="A1736">
        <v>966459425</v>
      </c>
      <c r="B1736">
        <v>246638575</v>
      </c>
      <c r="C1736">
        <v>0</v>
      </c>
      <c r="D1736">
        <v>0</v>
      </c>
    </row>
    <row r="1737" spans="1:4">
      <c r="A1737">
        <v>970766005</v>
      </c>
      <c r="B1737">
        <v>76000000</v>
      </c>
      <c r="C1737">
        <v>1</v>
      </c>
      <c r="D1737">
        <v>76000000</v>
      </c>
    </row>
    <row r="1738" spans="1:4">
      <c r="A1738">
        <v>982470644</v>
      </c>
      <c r="B1738">
        <v>160315074</v>
      </c>
      <c r="C1738">
        <v>1</v>
      </c>
      <c r="D1738">
        <v>160315074</v>
      </c>
    </row>
    <row r="1739" spans="1:4">
      <c r="A1739">
        <v>998945973</v>
      </c>
      <c r="B1739">
        <v>51237724</v>
      </c>
      <c r="C1739">
        <v>0</v>
      </c>
      <c r="D1739">
        <v>0</v>
      </c>
    </row>
    <row r="1740" spans="1:4">
      <c r="A1740">
        <v>1004550114</v>
      </c>
      <c r="B1740">
        <v>150000000</v>
      </c>
      <c r="C1740">
        <v>1</v>
      </c>
      <c r="D1740">
        <v>150000000</v>
      </c>
    </row>
    <row r="1741" spans="1:4">
      <c r="A1741">
        <v>1012883787</v>
      </c>
      <c r="B1741">
        <v>137198810</v>
      </c>
      <c r="C1741">
        <v>0</v>
      </c>
      <c r="D1741">
        <v>0</v>
      </c>
    </row>
    <row r="1742" spans="1:4">
      <c r="A1742">
        <v>1014525504</v>
      </c>
      <c r="B1742">
        <v>271432899</v>
      </c>
      <c r="C1742">
        <v>1</v>
      </c>
      <c r="D1742">
        <v>271432899</v>
      </c>
    </row>
    <row r="1743" spans="1:4">
      <c r="A1743">
        <v>1021656625</v>
      </c>
      <c r="B1743">
        <v>133528980</v>
      </c>
      <c r="C1743">
        <v>1</v>
      </c>
      <c r="D1743">
        <v>133528980</v>
      </c>
    </row>
    <row r="1744" spans="1:4">
      <c r="A1744">
        <v>1029557373</v>
      </c>
      <c r="B1744">
        <v>253659641</v>
      </c>
      <c r="C1744">
        <v>0</v>
      </c>
      <c r="D1744">
        <v>0</v>
      </c>
    </row>
    <row r="1745" spans="1:4">
      <c r="A1745">
        <v>1059438513</v>
      </c>
      <c r="B1745">
        <v>168531522</v>
      </c>
      <c r="C1745">
        <v>1</v>
      </c>
      <c r="D1745">
        <v>168531522</v>
      </c>
    </row>
    <row r="1746" spans="1:4">
      <c r="A1746">
        <v>1064074398</v>
      </c>
      <c r="B1746">
        <v>180029911</v>
      </c>
      <c r="C1746">
        <v>0</v>
      </c>
      <c r="D1746">
        <v>0</v>
      </c>
    </row>
    <row r="1747" spans="1:4">
      <c r="A1747">
        <v>1067789822</v>
      </c>
      <c r="B1747">
        <v>86441558</v>
      </c>
      <c r="C1747">
        <v>0</v>
      </c>
      <c r="D1747">
        <v>0</v>
      </c>
    </row>
    <row r="1748" spans="1:4">
      <c r="A1748">
        <v>1070044630</v>
      </c>
      <c r="B1748">
        <v>178954969</v>
      </c>
      <c r="C1748">
        <v>0</v>
      </c>
      <c r="D1748">
        <v>0</v>
      </c>
    </row>
    <row r="1749" spans="1:4">
      <c r="A1749">
        <v>1071925937</v>
      </c>
      <c r="B1749">
        <v>196388829</v>
      </c>
      <c r="C1749">
        <v>0</v>
      </c>
      <c r="D1749">
        <v>0</v>
      </c>
    </row>
    <row r="1750" spans="1:4">
      <c r="A1750">
        <v>1073092418</v>
      </c>
      <c r="B1750">
        <v>160234776</v>
      </c>
      <c r="C1750">
        <v>0</v>
      </c>
      <c r="D1750">
        <v>0</v>
      </c>
    </row>
    <row r="1751" spans="1:4">
      <c r="A1751">
        <v>1079721346</v>
      </c>
      <c r="B1751">
        <v>337063045</v>
      </c>
      <c r="C1751">
        <v>1</v>
      </c>
      <c r="D1751">
        <v>337063045</v>
      </c>
    </row>
    <row r="1752" spans="1:4">
      <c r="A1752">
        <v>1080913060</v>
      </c>
      <c r="B1752">
        <v>258922697</v>
      </c>
      <c r="C1752">
        <v>0</v>
      </c>
      <c r="D1752">
        <v>0</v>
      </c>
    </row>
    <row r="1753" spans="1:4">
      <c r="A1753">
        <v>1085385502</v>
      </c>
      <c r="B1753">
        <v>200217418</v>
      </c>
      <c r="C1753">
        <v>0</v>
      </c>
      <c r="D1753">
        <v>0</v>
      </c>
    </row>
    <row r="1754" spans="1:4">
      <c r="A1754">
        <v>1094287202</v>
      </c>
      <c r="B1754">
        <v>213646368</v>
      </c>
      <c r="C1754">
        <v>1</v>
      </c>
      <c r="D1754">
        <v>213646368</v>
      </c>
    </row>
    <row r="1755" spans="1:4">
      <c r="A1755">
        <v>1095143990</v>
      </c>
      <c r="B1755">
        <v>279025606</v>
      </c>
      <c r="C1755">
        <v>0</v>
      </c>
      <c r="D1755">
        <v>0</v>
      </c>
    </row>
    <row r="1756" spans="1:4">
      <c r="A1756">
        <v>1124923772</v>
      </c>
      <c r="B1756">
        <v>202927713</v>
      </c>
      <c r="C1756">
        <v>0</v>
      </c>
      <c r="D1756">
        <v>0</v>
      </c>
    </row>
    <row r="1757" spans="1:4">
      <c r="A1757">
        <v>1136341723</v>
      </c>
      <c r="B1757">
        <v>213646368</v>
      </c>
      <c r="C1757">
        <v>0</v>
      </c>
      <c r="D1757">
        <v>0</v>
      </c>
    </row>
    <row r="1758" spans="1:4">
      <c r="A1758">
        <v>1138436153</v>
      </c>
      <c r="B1758">
        <v>129517922</v>
      </c>
      <c r="C1758">
        <v>1</v>
      </c>
      <c r="D1758">
        <v>129517922</v>
      </c>
    </row>
    <row r="1759" spans="1:4">
      <c r="A1759">
        <v>1141669701</v>
      </c>
      <c r="B1759">
        <v>108842859</v>
      </c>
      <c r="C1759">
        <v>0</v>
      </c>
      <c r="D1759">
        <v>0</v>
      </c>
    </row>
    <row r="1760" spans="1:4">
      <c r="A1760">
        <v>1147664217</v>
      </c>
      <c r="B1760">
        <v>119012174</v>
      </c>
      <c r="C1760">
        <v>0</v>
      </c>
      <c r="D1760">
        <v>0</v>
      </c>
    </row>
    <row r="1761" spans="1:4">
      <c r="A1761">
        <v>1155511754</v>
      </c>
      <c r="B1761">
        <v>86323501</v>
      </c>
      <c r="C1761">
        <v>1</v>
      </c>
      <c r="D1761">
        <v>86323501</v>
      </c>
    </row>
    <row r="1762" spans="1:4">
      <c r="A1762">
        <v>1163903170</v>
      </c>
      <c r="B1762">
        <v>201959703</v>
      </c>
      <c r="C1762">
        <v>1</v>
      </c>
      <c r="D1762">
        <v>201959703</v>
      </c>
    </row>
    <row r="1763" spans="1:4">
      <c r="A1763">
        <v>1167441808</v>
      </c>
      <c r="B1763">
        <v>143427209</v>
      </c>
      <c r="C1763">
        <v>0</v>
      </c>
      <c r="D1763">
        <v>0</v>
      </c>
    </row>
    <row r="1764" spans="1:4">
      <c r="A1764">
        <v>1200694576</v>
      </c>
      <c r="B1764">
        <v>121746846</v>
      </c>
      <c r="C1764">
        <v>0</v>
      </c>
      <c r="D1764">
        <v>0</v>
      </c>
    </row>
    <row r="1765" spans="1:4">
      <c r="A1765">
        <v>1212692272</v>
      </c>
      <c r="B1765">
        <v>200000000</v>
      </c>
      <c r="C1765">
        <v>0</v>
      </c>
      <c r="D1765">
        <v>0</v>
      </c>
    </row>
    <row r="1766" spans="1:4">
      <c r="A1766">
        <v>1213975115</v>
      </c>
      <c r="B1766">
        <v>111387369</v>
      </c>
      <c r="C1766">
        <v>1</v>
      </c>
      <c r="D1766">
        <v>111387369</v>
      </c>
    </row>
    <row r="1767" spans="1:4">
      <c r="A1767">
        <v>1225855881</v>
      </c>
      <c r="B1767">
        <v>260054178</v>
      </c>
      <c r="C1767">
        <v>0</v>
      </c>
      <c r="D1767">
        <v>0</v>
      </c>
    </row>
    <row r="1768" spans="1:4">
      <c r="A1768">
        <v>1282627914</v>
      </c>
      <c r="B1768">
        <v>164480745</v>
      </c>
      <c r="C1768">
        <v>1</v>
      </c>
      <c r="D1768">
        <v>164480745</v>
      </c>
    </row>
    <row r="1769" spans="1:4">
      <c r="A1769">
        <v>1297830510</v>
      </c>
      <c r="B1769">
        <v>76862926</v>
      </c>
      <c r="C1769">
        <v>0</v>
      </c>
      <c r="D1769">
        <v>0</v>
      </c>
    </row>
    <row r="1770" spans="1:4">
      <c r="A1770">
        <v>1339748672</v>
      </c>
      <c r="B1770">
        <v>76029041</v>
      </c>
      <c r="C1770">
        <v>0</v>
      </c>
      <c r="D1770">
        <v>0</v>
      </c>
    </row>
    <row r="1771" spans="1:4">
      <c r="A1771">
        <v>1375512553</v>
      </c>
      <c r="B1771">
        <v>129461348</v>
      </c>
      <c r="C1771">
        <v>0</v>
      </c>
      <c r="D1771">
        <v>0</v>
      </c>
    </row>
    <row r="1772" spans="1:4">
      <c r="A1772">
        <v>1383697739</v>
      </c>
      <c r="B1772">
        <v>21424236</v>
      </c>
      <c r="C1772">
        <v>1</v>
      </c>
      <c r="D1772">
        <v>21424236</v>
      </c>
    </row>
    <row r="1773" spans="1:4">
      <c r="A1773">
        <v>1408313741</v>
      </c>
      <c r="B1773">
        <v>160823133</v>
      </c>
      <c r="C1773">
        <v>1</v>
      </c>
      <c r="D1773">
        <v>160823133</v>
      </c>
    </row>
    <row r="1774" spans="1:4">
      <c r="A1774">
        <v>1445122625</v>
      </c>
      <c r="B1774">
        <v>119012174</v>
      </c>
      <c r="C1774">
        <v>0</v>
      </c>
      <c r="D1774">
        <v>0</v>
      </c>
    </row>
    <row r="1775" spans="1:4">
      <c r="A1775">
        <v>1496119403</v>
      </c>
      <c r="B1775">
        <v>39004975</v>
      </c>
      <c r="C1775">
        <v>0</v>
      </c>
      <c r="D1775">
        <v>0</v>
      </c>
    </row>
    <row r="1776" spans="1:4">
      <c r="A1776">
        <v>1497608078</v>
      </c>
      <c r="B1776">
        <v>124633011</v>
      </c>
      <c r="C1776">
        <v>0</v>
      </c>
      <c r="D1776">
        <v>0</v>
      </c>
    </row>
    <row r="1777" spans="1:4">
      <c r="A1777">
        <v>1510514303</v>
      </c>
      <c r="B1777">
        <v>65038661</v>
      </c>
      <c r="C1777">
        <v>0</v>
      </c>
      <c r="D1777">
        <v>0</v>
      </c>
    </row>
    <row r="1778" spans="1:4">
      <c r="A1778">
        <v>1669905770</v>
      </c>
      <c r="B1778">
        <v>101584911</v>
      </c>
      <c r="C1778">
        <v>1</v>
      </c>
      <c r="D1778">
        <v>101584911</v>
      </c>
    </row>
    <row r="1779" spans="1:4">
      <c r="A1779">
        <v>1913637848</v>
      </c>
      <c r="B1779">
        <v>25339314</v>
      </c>
      <c r="C1779">
        <v>0</v>
      </c>
      <c r="D1779">
        <v>0</v>
      </c>
    </row>
    <row r="1780" spans="1:4">
      <c r="A1780">
        <v>2037236823</v>
      </c>
      <c r="B1780">
        <v>51937204</v>
      </c>
      <c r="C1780">
        <v>0</v>
      </c>
      <c r="D1780">
        <v>0</v>
      </c>
    </row>
    <row r="1781" spans="1:4">
      <c r="A1781">
        <v>2111900435</v>
      </c>
      <c r="B1781">
        <v>62926730</v>
      </c>
      <c r="C1781">
        <v>1</v>
      </c>
      <c r="D1781">
        <v>62926730</v>
      </c>
    </row>
    <row r="1782" spans="1:4">
      <c r="A1782">
        <v>3022588801</v>
      </c>
      <c r="B1782">
        <v>461435929</v>
      </c>
      <c r="C1782">
        <v>0</v>
      </c>
      <c r="D1782">
        <v>0</v>
      </c>
    </row>
    <row r="1783" spans="1:4">
      <c r="A1783">
        <v>3066446442</v>
      </c>
      <c r="B1783">
        <v>42274609</v>
      </c>
      <c r="C1783">
        <v>0</v>
      </c>
      <c r="D1783">
        <v>0</v>
      </c>
    </row>
    <row r="1784" spans="1:4">
      <c r="A1784">
        <v>3171930973</v>
      </c>
      <c r="B1784">
        <v>290247625</v>
      </c>
      <c r="C1784">
        <v>1</v>
      </c>
      <c r="D1784">
        <v>290247625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AA9F-AC1D-C94A-8438-E196FFA784A3}">
  <sheetPr codeName="Sheet38"/>
  <dimension ref="A1:O33"/>
  <sheetViews>
    <sheetView workbookViewId="0">
      <selection activeCell="B6" sqref="B6"/>
    </sheetView>
  </sheetViews>
  <sheetFormatPr baseColWidth="10" defaultColWidth="9.1640625" defaultRowHeight="15"/>
  <cols>
    <col min="1" max="2" width="14.6640625" style="13" bestFit="1" customWidth="1"/>
    <col min="3" max="3" width="27.1640625" style="13" bestFit="1" customWidth="1"/>
    <col min="4" max="4" width="26" style="13" bestFit="1" customWidth="1"/>
    <col min="5" max="5" width="8.6640625" style="13" bestFit="1" customWidth="1"/>
    <col min="6" max="6" width="14.1640625" style="13" bestFit="1" customWidth="1"/>
    <col min="7" max="7" width="13.6640625" style="13" bestFit="1" customWidth="1"/>
    <col min="8" max="9" width="12.5" style="13" bestFit="1" customWidth="1"/>
    <col min="10" max="10" width="1.5" style="13" customWidth="1"/>
    <col min="11" max="11" width="25.1640625" style="13" customWidth="1"/>
    <col min="12" max="13" width="12" style="13" customWidth="1"/>
    <col min="14" max="14" width="9.5" style="13" bestFit="1" customWidth="1"/>
    <col min="15" max="16384" width="9.1640625" style="13"/>
  </cols>
  <sheetData>
    <row r="1" spans="1:15" ht="15" customHeight="1" thickBot="1">
      <c r="A1" s="29" t="s">
        <v>3707</v>
      </c>
      <c r="K1" s="47" t="s">
        <v>3668</v>
      </c>
      <c r="L1" s="48"/>
      <c r="M1" s="48"/>
      <c r="N1" s="48"/>
    </row>
    <row r="2" spans="1:15" ht="15" customHeight="1" thickBot="1">
      <c r="K2" s="13" t="s">
        <v>3712</v>
      </c>
      <c r="L2" s="37">
        <f t="array" ref="L2:O6">LINEST(MRData2!$A$2:$A$1784, MRData2!$B$2:$D$1784,TRUE,TRUE)</f>
        <v>0.51378583582303361</v>
      </c>
      <c r="M2" s="38">
        <v>-31049119.720695108</v>
      </c>
      <c r="N2" s="38">
        <v>2.8735681450398154</v>
      </c>
      <c r="O2" s="44">
        <v>40907984.551564917</v>
      </c>
    </row>
    <row r="3" spans="1:15" ht="15" customHeight="1">
      <c r="A3" s="30" t="s">
        <v>3670</v>
      </c>
      <c r="B3" s="31"/>
      <c r="K3" s="5" t="s">
        <v>3713</v>
      </c>
      <c r="L3" s="36">
        <v>0.20715353669311246</v>
      </c>
      <c r="M3" s="34">
        <v>15450327.542211596</v>
      </c>
      <c r="N3" s="34">
        <v>0.12396566698176631</v>
      </c>
      <c r="O3" s="45">
        <v>10681745.46281351</v>
      </c>
    </row>
    <row r="4" spans="1:15" ht="15" customHeight="1">
      <c r="A4" s="13" t="s">
        <v>3672</v>
      </c>
      <c r="B4" s="18">
        <f>SQRT(C12/C14)</f>
        <v>0.59593505304165206</v>
      </c>
      <c r="K4" s="13" t="s">
        <v>3673</v>
      </c>
      <c r="L4" s="36">
        <v>0.3551385874437567</v>
      </c>
      <c r="M4" s="34">
        <v>227858015.09638387</v>
      </c>
      <c r="N4" s="34" t="e">
        <v>#N/A</v>
      </c>
      <c r="O4" s="45" t="e">
        <v>#N/A</v>
      </c>
    </row>
    <row r="5" spans="1:15" ht="15" customHeight="1">
      <c r="A5" s="13" t="s">
        <v>3674</v>
      </c>
      <c r="B5" s="18">
        <f>L4</f>
        <v>0.3551385874437567</v>
      </c>
      <c r="K5" s="5" t="s">
        <v>3675</v>
      </c>
      <c r="L5" s="36">
        <v>326.57742927947322</v>
      </c>
      <c r="M5" s="35">
        <v>1779</v>
      </c>
      <c r="N5" s="34" t="e">
        <v>#N/A</v>
      </c>
      <c r="O5" s="45" t="e">
        <v>#N/A</v>
      </c>
    </row>
    <row r="6" spans="1:15" ht="15" customHeight="1" thickBot="1">
      <c r="A6" s="13" t="s">
        <v>3676</v>
      </c>
      <c r="B6" s="18">
        <f>1-(B14/B13)*(C13/C14)</f>
        <v>0.35405113143607336</v>
      </c>
      <c r="K6" s="13" t="s">
        <v>3677</v>
      </c>
      <c r="L6" s="39">
        <v>5.0866990121441001E+19</v>
      </c>
      <c r="M6" s="32">
        <v>9.236439030267809E+19</v>
      </c>
      <c r="N6" s="27" t="e">
        <v>#N/A</v>
      </c>
      <c r="O6" s="46" t="e">
        <v>#N/A</v>
      </c>
    </row>
    <row r="7" spans="1:15" ht="15" customHeight="1">
      <c r="A7" s="13" t="s">
        <v>3678</v>
      </c>
      <c r="B7" s="18">
        <f>M4</f>
        <v>227858015.09638387</v>
      </c>
      <c r="L7" s="18"/>
      <c r="M7" s="18"/>
      <c r="N7" s="18"/>
    </row>
    <row r="8" spans="1:15" ht="15" customHeight="1" thickBot="1">
      <c r="A8" s="32" t="s">
        <v>3679</v>
      </c>
      <c r="B8" s="32">
        <f>COUNT(MRData2!$A$2:$A$1784)</f>
        <v>1783</v>
      </c>
      <c r="K8" s="13" t="s">
        <v>3680</v>
      </c>
      <c r="L8" s="33">
        <v>0.95</v>
      </c>
      <c r="M8" s="18"/>
      <c r="N8" s="18"/>
    </row>
    <row r="9" spans="1:15" ht="15" customHeight="1">
      <c r="K9" s="5" t="s">
        <v>3681</v>
      </c>
      <c r="L9" s="18">
        <f>_xlfn.T.INV.2T(1-L8, B13)</f>
        <v>1.961298362619198</v>
      </c>
      <c r="M9" s="18"/>
      <c r="N9" s="18"/>
    </row>
    <row r="10" spans="1:15" ht="15" customHeight="1" thickBot="1">
      <c r="A10" s="29" t="s">
        <v>3682</v>
      </c>
      <c r="K10" s="13" t="s">
        <v>3683</v>
      </c>
      <c r="L10" s="18">
        <f>L$9 * C17</f>
        <v>20950089.886131182</v>
      </c>
      <c r="M10" s="18"/>
      <c r="N10" s="18"/>
    </row>
    <row r="11" spans="1:15" ht="15" customHeight="1">
      <c r="A11" s="22"/>
      <c r="B11" s="22" t="s">
        <v>3684</v>
      </c>
      <c r="C11" s="22" t="s">
        <v>3685</v>
      </c>
      <c r="D11" s="22" t="s">
        <v>3686</v>
      </c>
      <c r="E11" s="22" t="s">
        <v>3687</v>
      </c>
      <c r="F11" s="22" t="s">
        <v>3688</v>
      </c>
      <c r="K11" s="13" t="s">
        <v>3689</v>
      </c>
      <c r="L11" s="18">
        <f t="shared" ref="L11:L13" si="0">L$9 * C18</f>
        <v>0.24313365967233505</v>
      </c>
      <c r="M11" s="18"/>
      <c r="N11" s="18"/>
    </row>
    <row r="12" spans="1:15" ht="15" customHeight="1">
      <c r="A12" s="13" t="s">
        <v>3690</v>
      </c>
      <c r="B12" s="13">
        <f>B14-B13</f>
        <v>3</v>
      </c>
      <c r="C12" s="18">
        <f>L6</f>
        <v>5.0866990121441001E+19</v>
      </c>
      <c r="D12" s="18">
        <f>C12/B12</f>
        <v>1.6955663373813668E+19</v>
      </c>
      <c r="E12" s="18">
        <f>L5</f>
        <v>326.57742927947322</v>
      </c>
      <c r="F12" s="18">
        <f>_xlfn.F.DIST.RT(E12, B12, B13)</f>
        <v>6.6558913403980395E-169</v>
      </c>
      <c r="K12" s="13" t="s">
        <v>3706</v>
      </c>
      <c r="L12" s="18">
        <f t="shared" si="0"/>
        <v>30302702.1104699</v>
      </c>
    </row>
    <row r="13" spans="1:15" ht="15" customHeight="1">
      <c r="A13" s="13" t="s">
        <v>3691</v>
      </c>
      <c r="B13" s="13">
        <f>M5</f>
        <v>1779</v>
      </c>
      <c r="C13" s="18">
        <f>M6</f>
        <v>9.236439030267809E+19</v>
      </c>
      <c r="D13" s="18">
        <f>C13/B13</f>
        <v>5.1919275043663904E+16</v>
      </c>
      <c r="E13" s="18"/>
      <c r="F13" s="18"/>
      <c r="K13" s="13" t="s">
        <v>3711</v>
      </c>
      <c r="L13" s="18">
        <f t="shared" si="0"/>
        <v>0.40628989232697743</v>
      </c>
    </row>
    <row r="14" spans="1:15" ht="15" customHeight="1" thickBot="1">
      <c r="A14" s="32" t="s">
        <v>3692</v>
      </c>
      <c r="B14" s="32">
        <f>B8-1</f>
        <v>1782</v>
      </c>
      <c r="C14" s="27">
        <f>C12+C13</f>
        <v>1.4323138042411909E+20</v>
      </c>
      <c r="D14" s="27"/>
      <c r="E14" s="27"/>
      <c r="F14" s="27"/>
    </row>
    <row r="15" spans="1:15" ht="15" customHeight="1" thickBot="1"/>
    <row r="16" spans="1:15" ht="15" customHeight="1">
      <c r="A16" s="22"/>
      <c r="B16" s="22" t="s">
        <v>3693</v>
      </c>
      <c r="C16" s="22" t="s">
        <v>3678</v>
      </c>
      <c r="D16" s="22" t="s">
        <v>3694</v>
      </c>
      <c r="E16" s="22" t="s">
        <v>3695</v>
      </c>
      <c r="F16" s="22" t="str">
        <f>"Lower " &amp; TEXT(L8, "##%")</f>
        <v>Lower 95%</v>
      </c>
      <c r="G16" s="22" t="str">
        <f>"Upper " &amp; TEXT(L8, "##%")</f>
        <v>Upper 95%</v>
      </c>
      <c r="H16" s="22" t="str">
        <f t="shared" ref="H16:I17" si="1">F16</f>
        <v>Lower 95%</v>
      </c>
      <c r="I16" s="22" t="str">
        <f t="shared" si="1"/>
        <v>Upper 95%</v>
      </c>
    </row>
    <row r="17" spans="1:9" ht="15" customHeight="1">
      <c r="A17" s="13" t="s">
        <v>3696</v>
      </c>
      <c r="B17" s="18">
        <f>$O$2</f>
        <v>40907984.551564917</v>
      </c>
      <c r="C17" s="18">
        <f>$O$3</f>
        <v>10681745.46281351</v>
      </c>
      <c r="D17" s="18">
        <f>B17/C17</f>
        <v>3.8297097318016404</v>
      </c>
      <c r="E17" s="18">
        <f>_xlfn.T.DIST.2T(ABS(D17), B$13)</f>
        <v>1.3274210231143803E-4</v>
      </c>
      <c r="F17" s="18">
        <f>B17-L10</f>
        <v>19957894.665433735</v>
      </c>
      <c r="G17" s="18">
        <f>B17+L10</f>
        <v>61858074.437696099</v>
      </c>
      <c r="H17" s="18">
        <f t="shared" si="1"/>
        <v>19957894.665433735</v>
      </c>
      <c r="I17" s="18">
        <f t="shared" si="1"/>
        <v>61858074.437696099</v>
      </c>
    </row>
    <row r="18" spans="1:9" ht="15" customHeight="1">
      <c r="A18" s="13" t="str">
        <f>MRData2!B1</f>
        <v>budget_2013$</v>
      </c>
      <c r="B18" s="18">
        <f>$N$2</f>
        <v>2.8735681450398154</v>
      </c>
      <c r="C18" s="18">
        <f>$N$3</f>
        <v>0.12396566698176631</v>
      </c>
      <c r="D18" s="18">
        <f t="shared" ref="D18:D20" si="2">B18/C18</f>
        <v>23.180354811162989</v>
      </c>
      <c r="E18" s="18">
        <f t="shared" ref="E18:E20" si="3">_xlfn.T.DIST.2T(ABS(D18), B$13)</f>
        <v>4.3150015700320264E-104</v>
      </c>
      <c r="F18" s="18">
        <f t="shared" ref="F18:F20" si="4">B18-L11</f>
        <v>2.6304344853674801</v>
      </c>
      <c r="G18" s="18">
        <f t="shared" ref="G18:G20" si="5">B18+L11</f>
        <v>3.1167018047121506</v>
      </c>
      <c r="H18" s="18">
        <f t="shared" ref="H18:H20" si="6">F18</f>
        <v>2.6304344853674801</v>
      </c>
      <c r="I18" s="18">
        <f t="shared" ref="I18:I20" si="7">G18</f>
        <v>3.1167018047121506</v>
      </c>
    </row>
    <row r="19" spans="1:9" ht="15" customHeight="1">
      <c r="A19" s="13" t="str">
        <f>MRData2!C1</f>
        <v>Bechdel</v>
      </c>
      <c r="B19" s="18">
        <f>$M$2</f>
        <v>-31049119.720695108</v>
      </c>
      <c r="C19" s="18">
        <f>$M$3</f>
        <v>15450327.542211596</v>
      </c>
      <c r="D19" s="18">
        <f t="shared" si="2"/>
        <v>-2.0096091578554756</v>
      </c>
      <c r="E19" s="18">
        <f t="shared" si="3"/>
        <v>4.4623330991522547E-2</v>
      </c>
      <c r="F19" s="18">
        <f t="shared" si="4"/>
        <v>-61351821.831165008</v>
      </c>
      <c r="G19" s="18">
        <f t="shared" si="5"/>
        <v>-746417.6102252081</v>
      </c>
      <c r="H19" s="18">
        <f t="shared" si="6"/>
        <v>-61351821.831165008</v>
      </c>
      <c r="I19" s="18">
        <f t="shared" si="7"/>
        <v>-746417.6102252081</v>
      </c>
    </row>
    <row r="20" spans="1:9" ht="15" customHeight="1" thickBot="1">
      <c r="A20" s="32" t="str">
        <f>MRData2!D1</f>
        <v>Interaction</v>
      </c>
      <c r="B20" s="27">
        <f>$L$2</f>
        <v>0.51378583582303361</v>
      </c>
      <c r="C20" s="27">
        <f>$L$3</f>
        <v>0.20715353669311246</v>
      </c>
      <c r="D20" s="27">
        <f t="shared" si="2"/>
        <v>2.4802175431075622</v>
      </c>
      <c r="E20" s="27">
        <f t="shared" si="3"/>
        <v>1.3222138453802724E-2</v>
      </c>
      <c r="F20" s="27">
        <f t="shared" si="4"/>
        <v>0.10749594349605618</v>
      </c>
      <c r="G20" s="27">
        <f t="shared" si="5"/>
        <v>0.92007572815001104</v>
      </c>
      <c r="H20" s="27">
        <f t="shared" si="6"/>
        <v>0.10749594349605618</v>
      </c>
      <c r="I20" s="27">
        <f t="shared" si="7"/>
        <v>0.92007572815001104</v>
      </c>
    </row>
    <row r="21" spans="1:9" ht="15" customHeight="1"/>
    <row r="22" spans="1:9" ht="15" customHeight="1"/>
    <row r="23" spans="1:9" ht="15" customHeight="1">
      <c r="A23" s="13">
        <f>B17+B18*100000000+B19*1+B20*100000000*1</f>
        <v>348594262.91715473</v>
      </c>
      <c r="C23" s="13">
        <v>1</v>
      </c>
      <c r="D23" s="13">
        <f>B17+B18*1</f>
        <v>40907987.425133064</v>
      </c>
    </row>
    <row r="24" spans="1:9" ht="15" customHeight="1">
      <c r="A24" s="18">
        <f>B17+B18*100000000+B19*0+B20*100000000*0</f>
        <v>328264799.05554646</v>
      </c>
      <c r="C24" s="13">
        <v>2</v>
      </c>
      <c r="D24" s="13">
        <f>B17+B18*2</f>
        <v>40907990.298701204</v>
      </c>
    </row>
    <row r="25" spans="1:9" ht="15" customHeight="1"/>
    <row r="26" spans="1:9" ht="15" customHeight="1">
      <c r="A26" s="18">
        <f>A23-A24</f>
        <v>20329463.861608267</v>
      </c>
      <c r="C26" s="13">
        <v>1</v>
      </c>
      <c r="D26" s="13">
        <f>B17+B18*1+B19*1+B20*1*1</f>
        <v>9858868.2182237916</v>
      </c>
    </row>
    <row r="27" spans="1:9" ht="15" customHeight="1">
      <c r="C27" s="13">
        <v>2</v>
      </c>
      <c r="D27" s="13">
        <f>B17+B18*2+B19*1+B20*1*2</f>
        <v>9858871.6055777688</v>
      </c>
    </row>
    <row r="28" spans="1:9" ht="15" customHeight="1">
      <c r="D28" s="13">
        <f>D27-D26</f>
        <v>3.387353977188468</v>
      </c>
    </row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7A8D-6EF9-1447-B5D1-40F92C0FF644}">
  <dimension ref="A1:C1784"/>
  <sheetViews>
    <sheetView workbookViewId="0"/>
  </sheetViews>
  <sheetFormatPr baseColWidth="10" defaultRowHeight="15"/>
  <sheetData>
    <row r="1" spans="1:3">
      <c r="A1" t="s">
        <v>3667</v>
      </c>
      <c r="B1" t="s">
        <v>10</v>
      </c>
      <c r="C1" t="s">
        <v>3571</v>
      </c>
    </row>
    <row r="2" spans="1:3">
      <c r="A2">
        <v>899</v>
      </c>
      <c r="B2">
        <v>7165829</v>
      </c>
      <c r="C2">
        <v>0</v>
      </c>
    </row>
    <row r="3" spans="1:3">
      <c r="A3">
        <v>4989</v>
      </c>
      <c r="B3">
        <v>60878</v>
      </c>
      <c r="C3">
        <v>0</v>
      </c>
    </row>
    <row r="4" spans="1:3">
      <c r="A4">
        <v>18642</v>
      </c>
      <c r="B4">
        <v>3107072</v>
      </c>
      <c r="C4">
        <v>1</v>
      </c>
    </row>
    <row r="5" spans="1:3">
      <c r="A5">
        <v>18767</v>
      </c>
      <c r="B5">
        <v>5049561</v>
      </c>
      <c r="C5">
        <v>0</v>
      </c>
    </row>
    <row r="6" spans="1:3">
      <c r="A6">
        <v>22971</v>
      </c>
      <c r="B6">
        <v>3814128</v>
      </c>
      <c r="C6">
        <v>1</v>
      </c>
    </row>
    <row r="7" spans="1:3">
      <c r="A7">
        <v>30312</v>
      </c>
      <c r="B7">
        <v>1429132</v>
      </c>
      <c r="C7">
        <v>0</v>
      </c>
    </row>
    <row r="8" spans="1:3">
      <c r="A8">
        <v>34541</v>
      </c>
      <c r="B8">
        <v>1623384</v>
      </c>
      <c r="C8">
        <v>0</v>
      </c>
    </row>
    <row r="9" spans="1:3">
      <c r="A9">
        <v>38576</v>
      </c>
      <c r="B9">
        <v>15757176</v>
      </c>
      <c r="C9">
        <v>0</v>
      </c>
    </row>
    <row r="10" spans="1:3">
      <c r="A10">
        <v>39742</v>
      </c>
      <c r="B10">
        <v>357910</v>
      </c>
      <c r="C10">
        <v>1</v>
      </c>
    </row>
    <row r="11" spans="1:3">
      <c r="A11">
        <v>48869</v>
      </c>
      <c r="B11">
        <v>14499671</v>
      </c>
      <c r="C11">
        <v>1</v>
      </c>
    </row>
    <row r="12" spans="1:3">
      <c r="A12">
        <v>86973</v>
      </c>
      <c r="B12">
        <v>12331929</v>
      </c>
      <c r="C12">
        <v>1</v>
      </c>
    </row>
    <row r="13" spans="1:3">
      <c r="A13">
        <v>99819</v>
      </c>
      <c r="B13">
        <v>38855</v>
      </c>
      <c r="C13">
        <v>1</v>
      </c>
    </row>
    <row r="14" spans="1:3">
      <c r="A14">
        <v>109320</v>
      </c>
      <c r="B14">
        <v>10857316</v>
      </c>
      <c r="C14">
        <v>1</v>
      </c>
    </row>
    <row r="15" spans="1:3">
      <c r="A15">
        <v>116798</v>
      </c>
      <c r="B15">
        <v>8545855</v>
      </c>
      <c r="C15">
        <v>0</v>
      </c>
    </row>
    <row r="16" spans="1:3">
      <c r="A16">
        <v>119364</v>
      </c>
      <c r="B16">
        <v>4316175</v>
      </c>
      <c r="C16">
        <v>1</v>
      </c>
    </row>
    <row r="17" spans="1:3">
      <c r="A17">
        <v>198418</v>
      </c>
      <c r="B17">
        <v>15716647</v>
      </c>
      <c r="C17">
        <v>0</v>
      </c>
    </row>
    <row r="18" spans="1:3">
      <c r="A18">
        <v>238643</v>
      </c>
      <c r="B18">
        <v>11656613</v>
      </c>
      <c r="C18">
        <v>1</v>
      </c>
    </row>
    <row r="19" spans="1:3">
      <c r="A19">
        <v>288927</v>
      </c>
      <c r="B19">
        <v>15151588</v>
      </c>
      <c r="C19">
        <v>1</v>
      </c>
    </row>
    <row r="20" spans="1:3">
      <c r="A20">
        <v>290250</v>
      </c>
      <c r="B20">
        <v>949565</v>
      </c>
      <c r="C20">
        <v>1</v>
      </c>
    </row>
    <row r="21" spans="1:3">
      <c r="A21">
        <v>296908</v>
      </c>
      <c r="B21">
        <v>21364637</v>
      </c>
      <c r="C21">
        <v>1</v>
      </c>
    </row>
    <row r="22" spans="1:3">
      <c r="A22">
        <v>298423</v>
      </c>
      <c r="B22">
        <v>13158460</v>
      </c>
      <c r="C22">
        <v>1</v>
      </c>
    </row>
    <row r="23" spans="1:3">
      <c r="A23">
        <v>305576</v>
      </c>
      <c r="B23">
        <v>4885792</v>
      </c>
      <c r="C23">
        <v>1</v>
      </c>
    </row>
    <row r="24" spans="1:3">
      <c r="A24">
        <v>329860</v>
      </c>
      <c r="B24">
        <v>9066255</v>
      </c>
      <c r="C24">
        <v>0</v>
      </c>
    </row>
    <row r="25" spans="1:3">
      <c r="A25">
        <v>334204</v>
      </c>
      <c r="B25">
        <v>10682318</v>
      </c>
      <c r="C25">
        <v>1</v>
      </c>
    </row>
    <row r="26" spans="1:3">
      <c r="A26">
        <v>366974</v>
      </c>
      <c r="B26">
        <v>17371706</v>
      </c>
      <c r="C26">
        <v>0</v>
      </c>
    </row>
    <row r="27" spans="1:3">
      <c r="A27">
        <v>396614</v>
      </c>
      <c r="B27">
        <v>7249836</v>
      </c>
      <c r="C27">
        <v>0</v>
      </c>
    </row>
    <row r="28" spans="1:3">
      <c r="A28">
        <v>421411</v>
      </c>
      <c r="B28">
        <v>19648538</v>
      </c>
      <c r="C28">
        <v>1</v>
      </c>
    </row>
    <row r="29" spans="1:3">
      <c r="A29">
        <v>438856</v>
      </c>
      <c r="B29">
        <v>4455495</v>
      </c>
      <c r="C29">
        <v>1</v>
      </c>
    </row>
    <row r="30" spans="1:3">
      <c r="A30">
        <v>453089</v>
      </c>
      <c r="B30">
        <v>53412</v>
      </c>
      <c r="C30">
        <v>1</v>
      </c>
    </row>
    <row r="31" spans="1:3">
      <c r="A31">
        <v>456495</v>
      </c>
      <c r="B31">
        <v>56177</v>
      </c>
      <c r="C31">
        <v>0</v>
      </c>
    </row>
    <row r="32" spans="1:3">
      <c r="A32">
        <v>458345</v>
      </c>
      <c r="B32">
        <v>4142763</v>
      </c>
      <c r="C32">
        <v>1</v>
      </c>
    </row>
    <row r="33" spans="1:3">
      <c r="A33">
        <v>470329</v>
      </c>
      <c r="B33">
        <v>932122</v>
      </c>
      <c r="C33">
        <v>1</v>
      </c>
    </row>
    <row r="34" spans="1:3">
      <c r="A34">
        <v>478703</v>
      </c>
      <c r="B34">
        <v>828553</v>
      </c>
      <c r="C34">
        <v>0</v>
      </c>
    </row>
    <row r="35" spans="1:3">
      <c r="A35">
        <v>485204</v>
      </c>
      <c r="B35">
        <v>9246371</v>
      </c>
      <c r="C35">
        <v>0</v>
      </c>
    </row>
    <row r="36" spans="1:3">
      <c r="A36">
        <v>489308</v>
      </c>
      <c r="B36">
        <v>10575495</v>
      </c>
      <c r="C36">
        <v>0</v>
      </c>
    </row>
    <row r="37" spans="1:3">
      <c r="A37">
        <v>514844</v>
      </c>
      <c r="B37">
        <v>8988348</v>
      </c>
      <c r="C37">
        <v>1</v>
      </c>
    </row>
    <row r="38" spans="1:3">
      <c r="A38">
        <v>531824</v>
      </c>
      <c r="B38">
        <v>1155796</v>
      </c>
      <c r="C38">
        <v>0</v>
      </c>
    </row>
    <row r="39" spans="1:3">
      <c r="A39">
        <v>532615</v>
      </c>
      <c r="B39">
        <v>9544265</v>
      </c>
      <c r="C39">
        <v>0</v>
      </c>
    </row>
    <row r="40" spans="1:3">
      <c r="A40">
        <v>553731</v>
      </c>
      <c r="B40">
        <v>2670580</v>
      </c>
      <c r="C40">
        <v>0</v>
      </c>
    </row>
    <row r="41" spans="1:3">
      <c r="A41">
        <v>575990</v>
      </c>
      <c r="B41">
        <v>9789234</v>
      </c>
      <c r="C41">
        <v>0</v>
      </c>
    </row>
    <row r="42" spans="1:3">
      <c r="A42">
        <v>588958</v>
      </c>
      <c r="B42">
        <v>1035691</v>
      </c>
      <c r="C42">
        <v>1</v>
      </c>
    </row>
    <row r="43" spans="1:3">
      <c r="A43">
        <v>597665</v>
      </c>
      <c r="B43">
        <v>13028779</v>
      </c>
      <c r="C43">
        <v>1</v>
      </c>
    </row>
    <row r="44" spans="1:3">
      <c r="A44">
        <v>597730</v>
      </c>
      <c r="B44">
        <v>11842614</v>
      </c>
      <c r="C44">
        <v>1</v>
      </c>
    </row>
    <row r="45" spans="1:3">
      <c r="A45">
        <v>603728</v>
      </c>
      <c r="B45">
        <v>1217566</v>
      </c>
      <c r="C45">
        <v>1</v>
      </c>
    </row>
    <row r="46" spans="1:3">
      <c r="A46">
        <v>644143</v>
      </c>
      <c r="B46">
        <v>2266564</v>
      </c>
      <c r="C46">
        <v>1</v>
      </c>
    </row>
    <row r="47" spans="1:3">
      <c r="A47">
        <v>675172</v>
      </c>
      <c r="B47">
        <v>1085732</v>
      </c>
      <c r="C47">
        <v>0</v>
      </c>
    </row>
    <row r="48" spans="1:3">
      <c r="A48">
        <v>681212</v>
      </c>
      <c r="B48">
        <v>19543169</v>
      </c>
      <c r="C48">
        <v>0</v>
      </c>
    </row>
    <row r="49" spans="1:3">
      <c r="A49">
        <v>697244</v>
      </c>
      <c r="B49">
        <v>3500503</v>
      </c>
      <c r="C49">
        <v>0</v>
      </c>
    </row>
    <row r="50" spans="1:3">
      <c r="A50">
        <v>697797</v>
      </c>
      <c r="B50">
        <v>8632</v>
      </c>
      <c r="C50">
        <v>0</v>
      </c>
    </row>
    <row r="51" spans="1:3">
      <c r="A51">
        <v>705933</v>
      </c>
      <c r="B51">
        <v>953532</v>
      </c>
      <c r="C51">
        <v>1</v>
      </c>
    </row>
    <row r="52" spans="1:3">
      <c r="A52">
        <v>719837</v>
      </c>
      <c r="B52">
        <v>2311593</v>
      </c>
      <c r="C52">
        <v>0</v>
      </c>
    </row>
    <row r="53" spans="1:3">
      <c r="A53">
        <v>783612</v>
      </c>
      <c r="B53">
        <v>2902476</v>
      </c>
      <c r="C53">
        <v>1</v>
      </c>
    </row>
    <row r="54" spans="1:3">
      <c r="A54">
        <v>864753</v>
      </c>
      <c r="B54">
        <v>3107072</v>
      </c>
      <c r="C54">
        <v>0</v>
      </c>
    </row>
    <row r="55" spans="1:3">
      <c r="A55">
        <v>889847</v>
      </c>
      <c r="B55">
        <v>1864243</v>
      </c>
      <c r="C55">
        <v>1</v>
      </c>
    </row>
    <row r="56" spans="1:3">
      <c r="A56">
        <v>910343</v>
      </c>
      <c r="B56">
        <v>1451238</v>
      </c>
      <c r="C56">
        <v>0</v>
      </c>
    </row>
    <row r="57" spans="1:3">
      <c r="A57">
        <v>1079180</v>
      </c>
      <c r="B57">
        <v>38699014</v>
      </c>
      <c r="C57">
        <v>0</v>
      </c>
    </row>
    <row r="58" spans="1:3">
      <c r="A58">
        <v>1084540</v>
      </c>
      <c r="B58">
        <v>536865</v>
      </c>
      <c r="C58">
        <v>0</v>
      </c>
    </row>
    <row r="59" spans="1:3">
      <c r="A59">
        <v>1087104</v>
      </c>
      <c r="B59">
        <v>10356908</v>
      </c>
      <c r="C59">
        <v>0</v>
      </c>
    </row>
    <row r="60" spans="1:3">
      <c r="A60">
        <v>1092072</v>
      </c>
      <c r="B60">
        <v>1411451</v>
      </c>
      <c r="C60">
        <v>0</v>
      </c>
    </row>
    <row r="61" spans="1:3">
      <c r="A61">
        <v>1103455</v>
      </c>
      <c r="B61">
        <v>4142763</v>
      </c>
      <c r="C61">
        <v>1</v>
      </c>
    </row>
    <row r="62" spans="1:3">
      <c r="A62">
        <v>1103798</v>
      </c>
      <c r="B62">
        <v>371291</v>
      </c>
      <c r="C62">
        <v>1</v>
      </c>
    </row>
    <row r="63" spans="1:3">
      <c r="A63">
        <v>1149158</v>
      </c>
      <c r="B63">
        <v>4772133</v>
      </c>
      <c r="C63">
        <v>1</v>
      </c>
    </row>
    <row r="64" spans="1:3">
      <c r="A64">
        <v>1274887</v>
      </c>
      <c r="B64">
        <v>8015754</v>
      </c>
      <c r="C64">
        <v>0</v>
      </c>
    </row>
    <row r="65" spans="1:3">
      <c r="A65">
        <v>1294370</v>
      </c>
      <c r="B65">
        <v>4660609</v>
      </c>
      <c r="C65">
        <v>0</v>
      </c>
    </row>
    <row r="66" spans="1:3">
      <c r="A66">
        <v>1324514</v>
      </c>
      <c r="B66">
        <v>5828306</v>
      </c>
      <c r="C66">
        <v>1</v>
      </c>
    </row>
    <row r="67" spans="1:3">
      <c r="A67">
        <v>1343663</v>
      </c>
      <c r="B67">
        <v>1789550</v>
      </c>
      <c r="C67">
        <v>1</v>
      </c>
    </row>
    <row r="68" spans="1:3">
      <c r="A68">
        <v>1396303</v>
      </c>
      <c r="B68">
        <v>304404</v>
      </c>
      <c r="C68">
        <v>0</v>
      </c>
    </row>
    <row r="69" spans="1:3">
      <c r="A69">
        <v>1469316</v>
      </c>
      <c r="B69">
        <v>9011572</v>
      </c>
      <c r="C69">
        <v>1</v>
      </c>
    </row>
    <row r="70" spans="1:3">
      <c r="A70">
        <v>1501334</v>
      </c>
      <c r="B70">
        <v>921092</v>
      </c>
      <c r="C70">
        <v>0</v>
      </c>
    </row>
    <row r="71" spans="1:3">
      <c r="A71">
        <v>1530512</v>
      </c>
      <c r="B71">
        <v>7057255</v>
      </c>
      <c r="C71">
        <v>0</v>
      </c>
    </row>
    <row r="72" spans="1:3">
      <c r="A72">
        <v>1532525</v>
      </c>
      <c r="B72">
        <v>324677</v>
      </c>
      <c r="C72">
        <v>1</v>
      </c>
    </row>
    <row r="73" spans="1:3">
      <c r="A73">
        <v>1633890</v>
      </c>
      <c r="B73">
        <v>196781</v>
      </c>
      <c r="C73">
        <v>0</v>
      </c>
    </row>
    <row r="74" spans="1:3">
      <c r="A74">
        <v>1646948</v>
      </c>
      <c r="B74">
        <v>2858265</v>
      </c>
      <c r="C74">
        <v>0</v>
      </c>
    </row>
    <row r="75" spans="1:3">
      <c r="A75">
        <v>1844766</v>
      </c>
      <c r="B75">
        <v>181246</v>
      </c>
      <c r="C75">
        <v>1</v>
      </c>
    </row>
    <row r="76" spans="1:3">
      <c r="A76">
        <v>1997517</v>
      </c>
      <c r="B76">
        <v>2136464</v>
      </c>
      <c r="C76">
        <v>0</v>
      </c>
    </row>
    <row r="77" spans="1:3">
      <c r="A77">
        <v>2100070</v>
      </c>
      <c r="B77">
        <v>39349</v>
      </c>
      <c r="C77">
        <v>1</v>
      </c>
    </row>
    <row r="78" spans="1:3">
      <c r="A78">
        <v>2222851</v>
      </c>
      <c r="B78">
        <v>13352898</v>
      </c>
      <c r="C78">
        <v>0</v>
      </c>
    </row>
    <row r="79" spans="1:3">
      <c r="A79">
        <v>2294593</v>
      </c>
      <c r="B79">
        <v>2311593</v>
      </c>
      <c r="C79">
        <v>1</v>
      </c>
    </row>
    <row r="80" spans="1:3">
      <c r="A80">
        <v>2304492</v>
      </c>
      <c r="B80">
        <v>15542151</v>
      </c>
      <c r="C80">
        <v>0</v>
      </c>
    </row>
    <row r="81" spans="1:3">
      <c r="A81">
        <v>2305762</v>
      </c>
      <c r="B81">
        <v>66866</v>
      </c>
      <c r="C81">
        <v>1</v>
      </c>
    </row>
    <row r="82" spans="1:3">
      <c r="A82">
        <v>2354896</v>
      </c>
      <c r="B82">
        <v>1857872</v>
      </c>
      <c r="C82">
        <v>0</v>
      </c>
    </row>
    <row r="83" spans="1:3">
      <c r="A83">
        <v>2382117</v>
      </c>
      <c r="B83">
        <v>868585</v>
      </c>
      <c r="C83">
        <v>0</v>
      </c>
    </row>
    <row r="84" spans="1:3">
      <c r="A84">
        <v>2399710</v>
      </c>
      <c r="B84">
        <v>1485165</v>
      </c>
      <c r="C84">
        <v>1</v>
      </c>
    </row>
    <row r="85" spans="1:3">
      <c r="A85">
        <v>2478937</v>
      </c>
      <c r="B85">
        <v>2386066</v>
      </c>
      <c r="C85">
        <v>1</v>
      </c>
    </row>
    <row r="86" spans="1:3">
      <c r="A86">
        <v>2641047</v>
      </c>
      <c r="B86">
        <v>2247087</v>
      </c>
      <c r="C86">
        <v>0</v>
      </c>
    </row>
    <row r="87" spans="1:3">
      <c r="A87">
        <v>2643423</v>
      </c>
      <c r="B87">
        <v>13529084</v>
      </c>
      <c r="C87">
        <v>1</v>
      </c>
    </row>
    <row r="88" spans="1:3">
      <c r="A88">
        <v>2823897</v>
      </c>
      <c r="B88">
        <v>8685853</v>
      </c>
      <c r="C88">
        <v>0</v>
      </c>
    </row>
    <row r="89" spans="1:3">
      <c r="A89">
        <v>2884196</v>
      </c>
      <c r="B89">
        <v>16781544</v>
      </c>
      <c r="C89">
        <v>0</v>
      </c>
    </row>
    <row r="90" spans="1:3">
      <c r="A90">
        <v>2897185</v>
      </c>
      <c r="B90">
        <v>5341159</v>
      </c>
      <c r="C90">
        <v>0</v>
      </c>
    </row>
    <row r="91" spans="1:3">
      <c r="A91">
        <v>2915828</v>
      </c>
      <c r="B91">
        <v>462319</v>
      </c>
      <c r="C91">
        <v>1</v>
      </c>
    </row>
    <row r="92" spans="1:3">
      <c r="A92">
        <v>2918985</v>
      </c>
      <c r="B92">
        <v>8285526</v>
      </c>
      <c r="C92">
        <v>1</v>
      </c>
    </row>
    <row r="93" spans="1:3">
      <c r="A93">
        <v>3071090</v>
      </c>
      <c r="B93">
        <v>3474341</v>
      </c>
      <c r="C93">
        <v>0</v>
      </c>
    </row>
    <row r="94" spans="1:3">
      <c r="A94">
        <v>3200899</v>
      </c>
      <c r="B94">
        <v>124283</v>
      </c>
      <c r="C94">
        <v>1</v>
      </c>
    </row>
    <row r="95" spans="1:3">
      <c r="A95">
        <v>3223228</v>
      </c>
      <c r="B95">
        <v>9325555</v>
      </c>
      <c r="C95">
        <v>0</v>
      </c>
    </row>
    <row r="96" spans="1:3">
      <c r="A96">
        <v>3224642</v>
      </c>
      <c r="B96">
        <v>50793334</v>
      </c>
      <c r="C96">
        <v>1</v>
      </c>
    </row>
    <row r="97" spans="1:3">
      <c r="A97">
        <v>3240628</v>
      </c>
      <c r="B97">
        <v>4919531</v>
      </c>
      <c r="C97">
        <v>1</v>
      </c>
    </row>
    <row r="98" spans="1:3">
      <c r="A98">
        <v>3390310</v>
      </c>
      <c r="B98">
        <v>11622</v>
      </c>
      <c r="C98">
        <v>0</v>
      </c>
    </row>
    <row r="99" spans="1:3">
      <c r="A99">
        <v>3402201</v>
      </c>
      <c r="B99">
        <v>2143698</v>
      </c>
      <c r="C99">
        <v>0</v>
      </c>
    </row>
    <row r="100" spans="1:3">
      <c r="A100">
        <v>3491669</v>
      </c>
      <c r="B100">
        <v>1500000</v>
      </c>
      <c r="C100">
        <v>1</v>
      </c>
    </row>
    <row r="101" spans="1:3">
      <c r="A101">
        <v>3593608</v>
      </c>
      <c r="B101">
        <v>2970330</v>
      </c>
      <c r="C101">
        <v>0</v>
      </c>
    </row>
    <row r="102" spans="1:3">
      <c r="A102">
        <v>3652785</v>
      </c>
      <c r="B102">
        <v>5666907</v>
      </c>
      <c r="C102">
        <v>0</v>
      </c>
    </row>
    <row r="103" spans="1:3">
      <c r="A103">
        <v>3657064</v>
      </c>
      <c r="B103">
        <v>1035691</v>
      </c>
      <c r="C103">
        <v>1</v>
      </c>
    </row>
    <row r="104" spans="1:3">
      <c r="A104">
        <v>3676824</v>
      </c>
      <c r="B104">
        <v>1678154</v>
      </c>
      <c r="C104">
        <v>1</v>
      </c>
    </row>
    <row r="105" spans="1:3">
      <c r="A105">
        <v>3713077</v>
      </c>
      <c r="B105">
        <v>7596522</v>
      </c>
      <c r="C105">
        <v>0</v>
      </c>
    </row>
    <row r="106" spans="1:3">
      <c r="A106">
        <v>3731178</v>
      </c>
      <c r="B106">
        <v>3459796</v>
      </c>
      <c r="C106">
        <v>1</v>
      </c>
    </row>
    <row r="107" spans="1:3">
      <c r="A107">
        <v>3751503</v>
      </c>
      <c r="B107">
        <v>445549</v>
      </c>
      <c r="C107">
        <v>1</v>
      </c>
    </row>
    <row r="108" spans="1:3">
      <c r="A108">
        <v>3787024</v>
      </c>
      <c r="B108">
        <v>382195</v>
      </c>
      <c r="C108">
        <v>1</v>
      </c>
    </row>
    <row r="109" spans="1:3">
      <c r="A109">
        <v>3864090</v>
      </c>
      <c r="B109">
        <v>13887014</v>
      </c>
      <c r="C109">
        <v>0</v>
      </c>
    </row>
    <row r="110" spans="1:3">
      <c r="A110">
        <v>3864669</v>
      </c>
      <c r="B110">
        <v>258923</v>
      </c>
      <c r="C110">
        <v>1</v>
      </c>
    </row>
    <row r="111" spans="1:3">
      <c r="A111">
        <v>4127634</v>
      </c>
      <c r="B111">
        <v>2435235</v>
      </c>
      <c r="C111">
        <v>1</v>
      </c>
    </row>
    <row r="112" spans="1:3">
      <c r="A112">
        <v>4149267</v>
      </c>
      <c r="B112">
        <v>31856471</v>
      </c>
      <c r="C112">
        <v>1</v>
      </c>
    </row>
    <row r="113" spans="1:3">
      <c r="A113">
        <v>4184879</v>
      </c>
      <c r="B113">
        <v>36281</v>
      </c>
      <c r="C113">
        <v>0</v>
      </c>
    </row>
    <row r="114" spans="1:3">
      <c r="A114">
        <v>4244757</v>
      </c>
      <c r="B114">
        <v>1193033</v>
      </c>
      <c r="C114">
        <v>1</v>
      </c>
    </row>
    <row r="115" spans="1:3">
      <c r="A115">
        <v>4301386</v>
      </c>
      <c r="B115">
        <v>29825828</v>
      </c>
      <c r="C115">
        <v>0</v>
      </c>
    </row>
    <row r="116" spans="1:3">
      <c r="A116">
        <v>4302816</v>
      </c>
      <c r="B116">
        <v>4195386</v>
      </c>
      <c r="C116">
        <v>1</v>
      </c>
    </row>
    <row r="117" spans="1:3">
      <c r="A117">
        <v>4477791</v>
      </c>
      <c r="B117">
        <v>760979</v>
      </c>
      <c r="C117">
        <v>1</v>
      </c>
    </row>
    <row r="118" spans="1:3">
      <c r="A118">
        <v>4565044</v>
      </c>
      <c r="B118">
        <v>6248735</v>
      </c>
      <c r="C118">
        <v>0</v>
      </c>
    </row>
    <row r="119" spans="1:3">
      <c r="A119">
        <v>4702152</v>
      </c>
      <c r="B119">
        <v>1992417</v>
      </c>
      <c r="C119">
        <v>0</v>
      </c>
    </row>
    <row r="120" spans="1:3">
      <c r="A120">
        <v>4744112</v>
      </c>
      <c r="B120">
        <v>21645126</v>
      </c>
      <c r="C120">
        <v>0</v>
      </c>
    </row>
    <row r="121" spans="1:3">
      <c r="A121">
        <v>4794811</v>
      </c>
      <c r="B121">
        <v>7895076</v>
      </c>
      <c r="C121">
        <v>1</v>
      </c>
    </row>
    <row r="122" spans="1:3">
      <c r="A122">
        <v>4876515</v>
      </c>
      <c r="B122">
        <v>536865</v>
      </c>
      <c r="C122">
        <v>0</v>
      </c>
    </row>
    <row r="123" spans="1:3">
      <c r="A123">
        <v>4882010</v>
      </c>
      <c r="B123">
        <v>3204696</v>
      </c>
      <c r="C123">
        <v>1</v>
      </c>
    </row>
    <row r="124" spans="1:3">
      <c r="A124">
        <v>4894571</v>
      </c>
      <c r="B124">
        <v>2029641</v>
      </c>
      <c r="C124">
        <v>0</v>
      </c>
    </row>
    <row r="125" spans="1:3">
      <c r="A125">
        <v>4960460</v>
      </c>
      <c r="B125">
        <v>13923842</v>
      </c>
      <c r="C125">
        <v>0</v>
      </c>
    </row>
    <row r="126" spans="1:3">
      <c r="A126">
        <v>4967493</v>
      </c>
      <c r="B126">
        <v>30000000</v>
      </c>
      <c r="C126">
        <v>1</v>
      </c>
    </row>
    <row r="127" spans="1:3">
      <c r="A127">
        <v>5155321</v>
      </c>
      <c r="B127">
        <v>3362166</v>
      </c>
      <c r="C127">
        <v>0</v>
      </c>
    </row>
    <row r="128" spans="1:3">
      <c r="A128">
        <v>5207916</v>
      </c>
      <c r="B128">
        <v>46439620</v>
      </c>
      <c r="C128">
        <v>1</v>
      </c>
    </row>
    <row r="129" spans="1:3">
      <c r="A129">
        <v>5246310</v>
      </c>
      <c r="B129">
        <v>23058878</v>
      </c>
      <c r="C129">
        <v>1</v>
      </c>
    </row>
    <row r="130" spans="1:3">
      <c r="A130">
        <v>5301200</v>
      </c>
      <c r="B130">
        <v>9740307</v>
      </c>
      <c r="C130">
        <v>1</v>
      </c>
    </row>
    <row r="131" spans="1:3">
      <c r="A131">
        <v>5440068</v>
      </c>
      <c r="B131">
        <v>7600121</v>
      </c>
      <c r="C131">
        <v>1</v>
      </c>
    </row>
    <row r="132" spans="1:3">
      <c r="A132">
        <v>5510995</v>
      </c>
      <c r="B132">
        <v>19278133</v>
      </c>
      <c r="C132">
        <v>1</v>
      </c>
    </row>
    <row r="133" spans="1:3">
      <c r="A133">
        <v>5547001</v>
      </c>
      <c r="B133">
        <v>1035691</v>
      </c>
      <c r="C133">
        <v>1</v>
      </c>
    </row>
    <row r="134" spans="1:3">
      <c r="A134">
        <v>5599381</v>
      </c>
      <c r="B134">
        <v>13463980</v>
      </c>
      <c r="C134">
        <v>1</v>
      </c>
    </row>
    <row r="135" spans="1:3">
      <c r="A135">
        <v>5614135</v>
      </c>
      <c r="B135">
        <v>15025353</v>
      </c>
      <c r="C135">
        <v>0</v>
      </c>
    </row>
    <row r="136" spans="1:3">
      <c r="A136">
        <v>5638803</v>
      </c>
      <c r="B136">
        <v>10148202</v>
      </c>
      <c r="C136">
        <v>1</v>
      </c>
    </row>
    <row r="137" spans="1:3">
      <c r="A137">
        <v>5655536</v>
      </c>
      <c r="B137">
        <v>56555357</v>
      </c>
      <c r="C137">
        <v>1</v>
      </c>
    </row>
    <row r="138" spans="1:3">
      <c r="A138">
        <v>5789647</v>
      </c>
      <c r="B138">
        <v>483738</v>
      </c>
      <c r="C138">
        <v>1</v>
      </c>
    </row>
    <row r="139" spans="1:3">
      <c r="A139">
        <v>5850485</v>
      </c>
      <c r="B139">
        <v>5341159</v>
      </c>
      <c r="C139">
        <v>1</v>
      </c>
    </row>
    <row r="140" spans="1:3">
      <c r="A140">
        <v>5950184</v>
      </c>
      <c r="B140">
        <v>13482522</v>
      </c>
      <c r="C140">
        <v>0</v>
      </c>
    </row>
    <row r="141" spans="1:3">
      <c r="A141">
        <v>5986778</v>
      </c>
      <c r="B141">
        <v>21645126</v>
      </c>
      <c r="C141">
        <v>0</v>
      </c>
    </row>
    <row r="142" spans="1:3">
      <c r="A142">
        <v>6024539</v>
      </c>
      <c r="B142">
        <v>534116</v>
      </c>
      <c r="C142">
        <v>0</v>
      </c>
    </row>
    <row r="143" spans="1:3">
      <c r="A143">
        <v>6060896</v>
      </c>
      <c r="B143">
        <v>3089745</v>
      </c>
      <c r="C143">
        <v>1</v>
      </c>
    </row>
    <row r="144" spans="1:3">
      <c r="A144">
        <v>6106125</v>
      </c>
      <c r="B144">
        <v>2096428</v>
      </c>
      <c r="C144">
        <v>1</v>
      </c>
    </row>
    <row r="145" spans="1:3">
      <c r="A145">
        <v>6120440</v>
      </c>
      <c r="B145">
        <v>42435</v>
      </c>
      <c r="C145">
        <v>0</v>
      </c>
    </row>
    <row r="146" spans="1:3">
      <c r="A146">
        <v>6154172</v>
      </c>
      <c r="B146">
        <v>26000000</v>
      </c>
      <c r="C146">
        <v>0</v>
      </c>
    </row>
    <row r="147" spans="1:3">
      <c r="A147">
        <v>6178924</v>
      </c>
      <c r="B147">
        <v>328961</v>
      </c>
      <c r="C147">
        <v>1</v>
      </c>
    </row>
    <row r="148" spans="1:3">
      <c r="A148">
        <v>6187673</v>
      </c>
      <c r="B148">
        <v>11656613</v>
      </c>
      <c r="C148">
        <v>0</v>
      </c>
    </row>
    <row r="149" spans="1:3">
      <c r="A149">
        <v>6213469</v>
      </c>
      <c r="B149">
        <v>38219486</v>
      </c>
      <c r="C149">
        <v>1</v>
      </c>
    </row>
    <row r="150" spans="1:3">
      <c r="A150">
        <v>6238038</v>
      </c>
      <c r="B150">
        <v>5341159</v>
      </c>
      <c r="C150">
        <v>1</v>
      </c>
    </row>
    <row r="151" spans="1:3">
      <c r="A151">
        <v>6272780</v>
      </c>
      <c r="B151">
        <v>37758475</v>
      </c>
      <c r="C151">
        <v>0</v>
      </c>
    </row>
    <row r="152" spans="1:3">
      <c r="A152">
        <v>6414581</v>
      </c>
      <c r="B152">
        <v>13869556</v>
      </c>
      <c r="C152">
        <v>1</v>
      </c>
    </row>
    <row r="153" spans="1:3">
      <c r="A153">
        <v>6430020</v>
      </c>
      <c r="B153">
        <v>3257195</v>
      </c>
      <c r="C153">
        <v>1</v>
      </c>
    </row>
    <row r="154" spans="1:3">
      <c r="A154">
        <v>6506276</v>
      </c>
      <c r="B154">
        <v>21364637</v>
      </c>
      <c r="C154">
        <v>0</v>
      </c>
    </row>
    <row r="155" spans="1:3">
      <c r="A155">
        <v>6526145</v>
      </c>
      <c r="B155">
        <v>1082256</v>
      </c>
      <c r="C155">
        <v>1</v>
      </c>
    </row>
    <row r="156" spans="1:3">
      <c r="A156">
        <v>6575280</v>
      </c>
      <c r="B156">
        <v>6115118</v>
      </c>
      <c r="C156">
        <v>0</v>
      </c>
    </row>
    <row r="157" spans="1:3">
      <c r="A157">
        <v>6686214</v>
      </c>
      <c r="B157">
        <v>97181</v>
      </c>
      <c r="C157">
        <v>0</v>
      </c>
    </row>
    <row r="158" spans="1:3">
      <c r="A158">
        <v>6833747</v>
      </c>
      <c r="B158">
        <v>7925841</v>
      </c>
      <c r="C158">
        <v>0</v>
      </c>
    </row>
    <row r="159" spans="1:3">
      <c r="A159">
        <v>6904335</v>
      </c>
      <c r="B159">
        <v>16233845</v>
      </c>
      <c r="C159">
        <v>1</v>
      </c>
    </row>
    <row r="160" spans="1:3">
      <c r="A160">
        <v>6923858</v>
      </c>
      <c r="B160">
        <v>25903584</v>
      </c>
      <c r="C160">
        <v>0</v>
      </c>
    </row>
    <row r="161" spans="1:3">
      <c r="A161">
        <v>6948401</v>
      </c>
      <c r="B161">
        <v>12862191</v>
      </c>
      <c r="C161">
        <v>0</v>
      </c>
    </row>
    <row r="162" spans="1:3">
      <c r="A162">
        <v>7075508</v>
      </c>
      <c r="B162">
        <v>16023478</v>
      </c>
      <c r="C162">
        <v>0</v>
      </c>
    </row>
    <row r="163" spans="1:3">
      <c r="A163">
        <v>7080589</v>
      </c>
      <c r="B163">
        <v>8545855</v>
      </c>
      <c r="C163">
        <v>0</v>
      </c>
    </row>
    <row r="164" spans="1:3">
      <c r="A164">
        <v>7118091</v>
      </c>
      <c r="B164">
        <v>98688447</v>
      </c>
      <c r="C164">
        <v>0</v>
      </c>
    </row>
    <row r="165" spans="1:3">
      <c r="A165">
        <v>7329780</v>
      </c>
      <c r="B165">
        <v>13984620</v>
      </c>
      <c r="C165">
        <v>1</v>
      </c>
    </row>
    <row r="166" spans="1:3">
      <c r="A166">
        <v>7580935</v>
      </c>
      <c r="B166">
        <v>3885538</v>
      </c>
      <c r="C166">
        <v>1</v>
      </c>
    </row>
    <row r="167" spans="1:3">
      <c r="A167">
        <v>7593849</v>
      </c>
      <c r="B167">
        <v>28582646</v>
      </c>
      <c r="C167">
        <v>0</v>
      </c>
    </row>
    <row r="168" spans="1:3">
      <c r="A168">
        <v>7697090</v>
      </c>
      <c r="B168">
        <v>1223024</v>
      </c>
      <c r="C168">
        <v>1</v>
      </c>
    </row>
    <row r="169" spans="1:3">
      <c r="A169">
        <v>7796169</v>
      </c>
      <c r="B169">
        <v>12480828</v>
      </c>
      <c r="C169">
        <v>0</v>
      </c>
    </row>
    <row r="170" spans="1:3">
      <c r="A170">
        <v>7864191</v>
      </c>
      <c r="B170">
        <v>7145662</v>
      </c>
      <c r="C170">
        <v>1</v>
      </c>
    </row>
    <row r="171" spans="1:3">
      <c r="A171">
        <v>8045394</v>
      </c>
      <c r="B171">
        <v>52633838</v>
      </c>
      <c r="C171">
        <v>0</v>
      </c>
    </row>
    <row r="172" spans="1:3">
      <c r="A172">
        <v>8062791</v>
      </c>
      <c r="B172">
        <v>3821949</v>
      </c>
      <c r="C172">
        <v>0</v>
      </c>
    </row>
    <row r="173" spans="1:3">
      <c r="A173">
        <v>8098328</v>
      </c>
      <c r="B173">
        <v>4623185</v>
      </c>
      <c r="C173">
        <v>1</v>
      </c>
    </row>
    <row r="174" spans="1:3">
      <c r="A174">
        <v>8123355</v>
      </c>
      <c r="B174">
        <v>8552999</v>
      </c>
      <c r="C174">
        <v>1</v>
      </c>
    </row>
    <row r="175" spans="1:3">
      <c r="A175">
        <v>8212442</v>
      </c>
      <c r="B175">
        <v>4287397</v>
      </c>
      <c r="C175">
        <v>1</v>
      </c>
    </row>
    <row r="176" spans="1:3">
      <c r="A176">
        <v>8452669</v>
      </c>
      <c r="B176">
        <v>2062890</v>
      </c>
      <c r="C176">
        <v>0</v>
      </c>
    </row>
    <row r="177" spans="1:3">
      <c r="A177">
        <v>8558769</v>
      </c>
      <c r="B177">
        <v>23115927</v>
      </c>
      <c r="C177">
        <v>0</v>
      </c>
    </row>
    <row r="178" spans="1:3">
      <c r="A178">
        <v>8629906</v>
      </c>
      <c r="B178">
        <v>4486574</v>
      </c>
      <c r="C178">
        <v>0</v>
      </c>
    </row>
    <row r="179" spans="1:3">
      <c r="A179">
        <v>8672922</v>
      </c>
      <c r="B179">
        <v>27969241</v>
      </c>
      <c r="C179">
        <v>1</v>
      </c>
    </row>
    <row r="180" spans="1:3">
      <c r="A180">
        <v>8777963</v>
      </c>
      <c r="B180">
        <v>18180006</v>
      </c>
      <c r="C180">
        <v>1</v>
      </c>
    </row>
    <row r="181" spans="1:3">
      <c r="A181">
        <v>8946919</v>
      </c>
      <c r="B181">
        <v>12480828</v>
      </c>
      <c r="C181">
        <v>1</v>
      </c>
    </row>
    <row r="182" spans="1:3">
      <c r="A182">
        <v>8964615</v>
      </c>
      <c r="B182">
        <v>34673890</v>
      </c>
      <c r="C182">
        <v>1</v>
      </c>
    </row>
    <row r="183" spans="1:3">
      <c r="A183">
        <v>9160394</v>
      </c>
      <c r="B183">
        <v>28289965</v>
      </c>
      <c r="C183">
        <v>1</v>
      </c>
    </row>
    <row r="184" spans="1:3">
      <c r="A184">
        <v>9177065</v>
      </c>
      <c r="B184">
        <v>15000000</v>
      </c>
      <c r="C184">
        <v>0</v>
      </c>
    </row>
    <row r="185" spans="1:3">
      <c r="A185">
        <v>9189290</v>
      </c>
      <c r="B185">
        <v>129517922</v>
      </c>
      <c r="C185">
        <v>0</v>
      </c>
    </row>
    <row r="186" spans="1:3">
      <c r="A186">
        <v>9262006</v>
      </c>
      <c r="B186">
        <v>11235435</v>
      </c>
      <c r="C186">
        <v>0</v>
      </c>
    </row>
    <row r="187" spans="1:3">
      <c r="A187">
        <v>9408161</v>
      </c>
      <c r="B187">
        <v>2000000</v>
      </c>
      <c r="C187">
        <v>1</v>
      </c>
    </row>
    <row r="188" spans="1:3">
      <c r="A188">
        <v>9449125</v>
      </c>
      <c r="B188">
        <v>32046955</v>
      </c>
      <c r="C188">
        <v>1</v>
      </c>
    </row>
    <row r="189" spans="1:3">
      <c r="A189">
        <v>9603575</v>
      </c>
      <c r="B189">
        <v>14291323</v>
      </c>
      <c r="C189">
        <v>0</v>
      </c>
    </row>
    <row r="190" spans="1:3">
      <c r="A190">
        <v>9686481</v>
      </c>
      <c r="B190">
        <v>3579099</v>
      </c>
      <c r="C190">
        <v>1</v>
      </c>
    </row>
    <row r="191" spans="1:3">
      <c r="A191">
        <v>9852879</v>
      </c>
      <c r="B191">
        <v>124421786</v>
      </c>
      <c r="C191">
        <v>0</v>
      </c>
    </row>
    <row r="192" spans="1:3">
      <c r="A192">
        <v>9859851</v>
      </c>
      <c r="B192">
        <v>48701534</v>
      </c>
      <c r="C192">
        <v>0</v>
      </c>
    </row>
    <row r="193" spans="1:3">
      <c r="A193">
        <v>9862884</v>
      </c>
      <c r="B193">
        <v>1133381</v>
      </c>
      <c r="C193">
        <v>1</v>
      </c>
    </row>
    <row r="194" spans="1:3">
      <c r="A194">
        <v>9883481</v>
      </c>
      <c r="B194">
        <v>23860663</v>
      </c>
      <c r="C194">
        <v>1</v>
      </c>
    </row>
    <row r="195" spans="1:3">
      <c r="A195">
        <v>9924151</v>
      </c>
      <c r="B195">
        <v>24663858</v>
      </c>
      <c r="C195">
        <v>1</v>
      </c>
    </row>
    <row r="196" spans="1:3">
      <c r="A196">
        <v>9998139</v>
      </c>
      <c r="B196">
        <v>6088088</v>
      </c>
      <c r="C196">
        <v>1</v>
      </c>
    </row>
    <row r="197" spans="1:3">
      <c r="A197">
        <v>9998368</v>
      </c>
      <c r="B197">
        <v>21714632</v>
      </c>
      <c r="C197">
        <v>0</v>
      </c>
    </row>
    <row r="198" spans="1:3">
      <c r="A198">
        <v>10051933</v>
      </c>
      <c r="B198">
        <v>2386066</v>
      </c>
      <c r="C198">
        <v>1</v>
      </c>
    </row>
    <row r="199" spans="1:3">
      <c r="A199">
        <v>10063173</v>
      </c>
      <c r="B199">
        <v>13869556</v>
      </c>
      <c r="C199">
        <v>1</v>
      </c>
    </row>
    <row r="200" spans="1:3">
      <c r="A200">
        <v>10127447</v>
      </c>
      <c r="B200">
        <v>5921307</v>
      </c>
      <c r="C200">
        <v>0</v>
      </c>
    </row>
    <row r="201" spans="1:3">
      <c r="A201">
        <v>10412962</v>
      </c>
      <c r="B201">
        <v>6683242</v>
      </c>
      <c r="C201">
        <v>1</v>
      </c>
    </row>
    <row r="202" spans="1:3">
      <c r="A202">
        <v>10504640</v>
      </c>
      <c r="B202">
        <v>14114511</v>
      </c>
      <c r="C202">
        <v>0</v>
      </c>
    </row>
    <row r="203" spans="1:3">
      <c r="A203">
        <v>10528267</v>
      </c>
      <c r="B203">
        <v>7600121</v>
      </c>
      <c r="C203">
        <v>0</v>
      </c>
    </row>
    <row r="204" spans="1:3">
      <c r="A204">
        <v>10586685</v>
      </c>
      <c r="B204">
        <v>25321739</v>
      </c>
      <c r="C204">
        <v>1</v>
      </c>
    </row>
    <row r="205" spans="1:3">
      <c r="A205">
        <v>10630704</v>
      </c>
      <c r="B205">
        <v>4668646</v>
      </c>
      <c r="C205">
        <v>0</v>
      </c>
    </row>
    <row r="206" spans="1:3">
      <c r="A206">
        <v>10724926</v>
      </c>
      <c r="B206">
        <v>7477623</v>
      </c>
      <c r="C206">
        <v>0</v>
      </c>
    </row>
    <row r="207" spans="1:3">
      <c r="A207">
        <v>10824983</v>
      </c>
      <c r="B207">
        <v>13352898</v>
      </c>
      <c r="C207">
        <v>1</v>
      </c>
    </row>
    <row r="208" spans="1:3">
      <c r="A208">
        <v>10845911</v>
      </c>
      <c r="B208">
        <v>64758961</v>
      </c>
      <c r="C208">
        <v>0</v>
      </c>
    </row>
    <row r="209" spans="1:3">
      <c r="A209">
        <v>10851194</v>
      </c>
      <c r="B209">
        <v>19427688</v>
      </c>
      <c r="C209">
        <v>1</v>
      </c>
    </row>
    <row r="210" spans="1:3">
      <c r="A210">
        <v>10974592</v>
      </c>
      <c r="B210">
        <v>22800364</v>
      </c>
      <c r="C210">
        <v>1</v>
      </c>
    </row>
    <row r="211" spans="1:3">
      <c r="A211">
        <v>11085232</v>
      </c>
      <c r="B211">
        <v>2858265</v>
      </c>
      <c r="C211">
        <v>1</v>
      </c>
    </row>
    <row r="212" spans="1:3">
      <c r="A212">
        <v>11153924</v>
      </c>
      <c r="B212">
        <v>8685853</v>
      </c>
      <c r="C212">
        <v>0</v>
      </c>
    </row>
    <row r="213" spans="1:3">
      <c r="A213">
        <v>11166495</v>
      </c>
      <c r="B213">
        <v>6731990</v>
      </c>
      <c r="C213">
        <v>0</v>
      </c>
    </row>
    <row r="214" spans="1:3">
      <c r="A214">
        <v>11528926</v>
      </c>
      <c r="B214">
        <v>7237153</v>
      </c>
      <c r="C214">
        <v>1</v>
      </c>
    </row>
    <row r="215" spans="1:3">
      <c r="A215">
        <v>11572924</v>
      </c>
      <c r="B215">
        <v>9397944</v>
      </c>
      <c r="C215">
        <v>0</v>
      </c>
    </row>
    <row r="216" spans="1:3">
      <c r="A216">
        <v>11591350</v>
      </c>
      <c r="B216">
        <v>5428658</v>
      </c>
      <c r="C216">
        <v>0</v>
      </c>
    </row>
    <row r="217" spans="1:3">
      <c r="A217">
        <v>11621399</v>
      </c>
      <c r="B217">
        <v>1973769</v>
      </c>
      <c r="C217">
        <v>1</v>
      </c>
    </row>
    <row r="218" spans="1:3">
      <c r="A218">
        <v>11655479</v>
      </c>
      <c r="B218">
        <v>25892270</v>
      </c>
      <c r="C218">
        <v>1</v>
      </c>
    </row>
    <row r="219" spans="1:3">
      <c r="A219">
        <v>11753231</v>
      </c>
      <c r="B219">
        <v>6214145</v>
      </c>
      <c r="C219">
        <v>1</v>
      </c>
    </row>
    <row r="220" spans="1:3">
      <c r="A220">
        <v>11849668</v>
      </c>
      <c r="B220">
        <v>40634668</v>
      </c>
      <c r="C220">
        <v>1</v>
      </c>
    </row>
    <row r="221" spans="1:3">
      <c r="A221">
        <v>11857251</v>
      </c>
      <c r="B221">
        <v>14044294</v>
      </c>
      <c r="C221">
        <v>1</v>
      </c>
    </row>
    <row r="222" spans="1:3">
      <c r="A222">
        <v>11956776</v>
      </c>
      <c r="B222">
        <v>10111891</v>
      </c>
      <c r="C222">
        <v>1</v>
      </c>
    </row>
    <row r="223" spans="1:3">
      <c r="A223">
        <v>12035418</v>
      </c>
      <c r="B223">
        <v>2532174</v>
      </c>
      <c r="C223">
        <v>1</v>
      </c>
    </row>
    <row r="224" spans="1:3">
      <c r="A224">
        <v>12040820</v>
      </c>
      <c r="B224">
        <v>2164513</v>
      </c>
      <c r="C224">
        <v>0</v>
      </c>
    </row>
    <row r="225" spans="1:3">
      <c r="A225">
        <v>12144594</v>
      </c>
      <c r="B225">
        <v>7176391</v>
      </c>
      <c r="C225">
        <v>0</v>
      </c>
    </row>
    <row r="226" spans="1:3">
      <c r="A226">
        <v>12294827</v>
      </c>
      <c r="B226">
        <v>16023478</v>
      </c>
      <c r="C226">
        <v>1</v>
      </c>
    </row>
    <row r="227" spans="1:3">
      <c r="A227">
        <v>12310182</v>
      </c>
      <c r="B227">
        <v>6087831</v>
      </c>
      <c r="C227">
        <v>0</v>
      </c>
    </row>
    <row r="228" spans="1:3">
      <c r="A228">
        <v>12353318</v>
      </c>
      <c r="B228">
        <v>3418342</v>
      </c>
      <c r="C228">
        <v>0</v>
      </c>
    </row>
    <row r="229" spans="1:3">
      <c r="A229">
        <v>12613378</v>
      </c>
      <c r="B229">
        <v>6165964</v>
      </c>
      <c r="C229">
        <v>1</v>
      </c>
    </row>
    <row r="230" spans="1:3">
      <c r="A230">
        <v>12613776</v>
      </c>
      <c r="B230">
        <v>16234217</v>
      </c>
      <c r="C230">
        <v>1</v>
      </c>
    </row>
    <row r="231" spans="1:3">
      <c r="A231">
        <v>12764862</v>
      </c>
      <c r="B231">
        <v>45600727</v>
      </c>
      <c r="C231">
        <v>0</v>
      </c>
    </row>
    <row r="232" spans="1:3">
      <c r="A232">
        <v>12789087</v>
      </c>
      <c r="B232">
        <v>41125740</v>
      </c>
      <c r="C232">
        <v>1</v>
      </c>
    </row>
    <row r="233" spans="1:3">
      <c r="A233">
        <v>12820482</v>
      </c>
      <c r="B233">
        <v>11125966</v>
      </c>
      <c r="C233">
        <v>1</v>
      </c>
    </row>
    <row r="234" spans="1:3">
      <c r="A234">
        <v>13071926</v>
      </c>
      <c r="B234">
        <v>10712118</v>
      </c>
      <c r="C234">
        <v>1</v>
      </c>
    </row>
    <row r="235" spans="1:3">
      <c r="A235">
        <v>13255131</v>
      </c>
      <c r="B235">
        <v>4870153</v>
      </c>
      <c r="C235">
        <v>0</v>
      </c>
    </row>
    <row r="236" spans="1:3">
      <c r="A236">
        <v>13305365</v>
      </c>
      <c r="B236">
        <v>38000606</v>
      </c>
      <c r="C236">
        <v>1</v>
      </c>
    </row>
    <row r="237" spans="1:3">
      <c r="A237">
        <v>13351738</v>
      </c>
      <c r="B237">
        <v>1789550</v>
      </c>
      <c r="C237">
        <v>0</v>
      </c>
    </row>
    <row r="238" spans="1:3">
      <c r="A238">
        <v>13515193</v>
      </c>
      <c r="B238">
        <v>33832599</v>
      </c>
      <c r="C238">
        <v>1</v>
      </c>
    </row>
    <row r="239" spans="1:3">
      <c r="A239">
        <v>13697884</v>
      </c>
      <c r="B239">
        <v>15151588</v>
      </c>
      <c r="C239">
        <v>1</v>
      </c>
    </row>
    <row r="240" spans="1:3">
      <c r="A240">
        <v>13738212</v>
      </c>
      <c r="B240">
        <v>5817506</v>
      </c>
      <c r="C240">
        <v>0</v>
      </c>
    </row>
    <row r="241" spans="1:3">
      <c r="A241">
        <v>13760036</v>
      </c>
      <c r="B241">
        <v>55805121</v>
      </c>
      <c r="C241">
        <v>0</v>
      </c>
    </row>
    <row r="242" spans="1:3">
      <c r="A242">
        <v>13821985</v>
      </c>
      <c r="B242">
        <v>18497893</v>
      </c>
      <c r="C242">
        <v>0</v>
      </c>
    </row>
    <row r="243" spans="1:3">
      <c r="A243">
        <v>13927421</v>
      </c>
      <c r="B243">
        <v>2466386</v>
      </c>
      <c r="C243">
        <v>0</v>
      </c>
    </row>
    <row r="244" spans="1:3">
      <c r="A244">
        <v>13961315</v>
      </c>
      <c r="B244">
        <v>5696299</v>
      </c>
      <c r="C244">
        <v>0</v>
      </c>
    </row>
    <row r="245" spans="1:3">
      <c r="A245">
        <v>14028182</v>
      </c>
      <c r="B245">
        <v>8947748</v>
      </c>
      <c r="C245">
        <v>0</v>
      </c>
    </row>
    <row r="246" spans="1:3">
      <c r="A246">
        <v>14423083</v>
      </c>
      <c r="B246">
        <v>12987076</v>
      </c>
      <c r="C246">
        <v>1</v>
      </c>
    </row>
    <row r="247" spans="1:3">
      <c r="A247">
        <v>14454606</v>
      </c>
      <c r="B247">
        <v>40452872</v>
      </c>
      <c r="C247">
        <v>1</v>
      </c>
    </row>
    <row r="248" spans="1:3">
      <c r="A248">
        <v>14613600</v>
      </c>
      <c r="B248">
        <v>8015754</v>
      </c>
      <c r="C248">
        <v>0</v>
      </c>
    </row>
    <row r="249" spans="1:3">
      <c r="A249">
        <v>14643840</v>
      </c>
      <c r="B249">
        <v>17336945</v>
      </c>
      <c r="C249">
        <v>1</v>
      </c>
    </row>
    <row r="250" spans="1:3">
      <c r="A250">
        <v>14645442</v>
      </c>
      <c r="B250">
        <v>9246371</v>
      </c>
      <c r="C250">
        <v>0</v>
      </c>
    </row>
    <row r="251" spans="1:3">
      <c r="A251">
        <v>14782268</v>
      </c>
      <c r="B251">
        <v>27969241</v>
      </c>
      <c r="C251">
        <v>0</v>
      </c>
    </row>
    <row r="252" spans="1:3">
      <c r="A252">
        <v>14783713</v>
      </c>
      <c r="B252">
        <v>13984620</v>
      </c>
      <c r="C252">
        <v>1</v>
      </c>
    </row>
    <row r="253" spans="1:3">
      <c r="A253">
        <v>14944843</v>
      </c>
      <c r="B253">
        <v>17625894</v>
      </c>
      <c r="C253">
        <v>1</v>
      </c>
    </row>
    <row r="254" spans="1:3">
      <c r="A254">
        <v>14951574</v>
      </c>
      <c r="B254">
        <v>38754498</v>
      </c>
      <c r="C254">
        <v>1</v>
      </c>
    </row>
    <row r="255" spans="1:3">
      <c r="A255">
        <v>15281897</v>
      </c>
      <c r="B255">
        <v>5180717</v>
      </c>
      <c r="C255">
        <v>0</v>
      </c>
    </row>
    <row r="256" spans="1:3">
      <c r="A256">
        <v>15321020</v>
      </c>
      <c r="B256">
        <v>18538467</v>
      </c>
      <c r="C256">
        <v>1</v>
      </c>
    </row>
    <row r="257" spans="1:3">
      <c r="A257">
        <v>15336023</v>
      </c>
      <c r="B257">
        <v>20713816</v>
      </c>
      <c r="C257">
        <v>0</v>
      </c>
    </row>
    <row r="258" spans="1:3">
      <c r="A258">
        <v>15367204</v>
      </c>
      <c r="B258">
        <v>7477623</v>
      </c>
      <c r="C258">
        <v>0</v>
      </c>
    </row>
    <row r="259" spans="1:3">
      <c r="A259">
        <v>15517247</v>
      </c>
      <c r="B259">
        <v>4276446</v>
      </c>
      <c r="C259">
        <v>0</v>
      </c>
    </row>
    <row r="260" spans="1:3">
      <c r="A260">
        <v>15635698</v>
      </c>
      <c r="B260">
        <v>17895497</v>
      </c>
      <c r="C260">
        <v>0</v>
      </c>
    </row>
    <row r="261" spans="1:3">
      <c r="A261">
        <v>15684329</v>
      </c>
      <c r="B261">
        <v>19737689</v>
      </c>
      <c r="C261">
        <v>1</v>
      </c>
    </row>
    <row r="262" spans="1:3">
      <c r="A262">
        <v>15695916</v>
      </c>
      <c r="B262">
        <v>5696299</v>
      </c>
      <c r="C262">
        <v>1</v>
      </c>
    </row>
    <row r="263" spans="1:3">
      <c r="A263">
        <v>16023683</v>
      </c>
      <c r="B263">
        <v>27056408</v>
      </c>
      <c r="C263">
        <v>1</v>
      </c>
    </row>
    <row r="264" spans="1:3">
      <c r="A264">
        <v>16032690</v>
      </c>
      <c r="B264">
        <v>13565122</v>
      </c>
      <c r="C264">
        <v>1</v>
      </c>
    </row>
    <row r="265" spans="1:3">
      <c r="A265">
        <v>16088238</v>
      </c>
      <c r="B265">
        <v>7345604</v>
      </c>
      <c r="C265">
        <v>1</v>
      </c>
    </row>
    <row r="266" spans="1:3">
      <c r="A266">
        <v>16105323</v>
      </c>
      <c r="B266">
        <v>28088587</v>
      </c>
      <c r="C266">
        <v>0</v>
      </c>
    </row>
    <row r="267" spans="1:3">
      <c r="A267">
        <v>16164710</v>
      </c>
      <c r="B267">
        <v>10682318</v>
      </c>
      <c r="C267">
        <v>1</v>
      </c>
    </row>
    <row r="268" spans="1:3">
      <c r="A268">
        <v>16191424</v>
      </c>
      <c r="B268">
        <v>41953861</v>
      </c>
      <c r="C268">
        <v>0</v>
      </c>
    </row>
    <row r="269" spans="1:3">
      <c r="A269">
        <v>16443063</v>
      </c>
      <c r="B269">
        <v>14114511</v>
      </c>
      <c r="C269">
        <v>0</v>
      </c>
    </row>
    <row r="270" spans="1:3">
      <c r="A270">
        <v>16467879</v>
      </c>
      <c r="B270">
        <v>13565122</v>
      </c>
      <c r="C270">
        <v>1</v>
      </c>
    </row>
    <row r="271" spans="1:3">
      <c r="A271">
        <v>16493007</v>
      </c>
      <c r="B271">
        <v>13787529</v>
      </c>
      <c r="C271">
        <v>0</v>
      </c>
    </row>
    <row r="272" spans="1:3">
      <c r="A272">
        <v>16513705</v>
      </c>
      <c r="B272">
        <v>6214145</v>
      </c>
      <c r="C272">
        <v>0</v>
      </c>
    </row>
    <row r="273" spans="1:3">
      <c r="A273">
        <v>16711628</v>
      </c>
      <c r="B273">
        <v>8545855</v>
      </c>
      <c r="C273">
        <v>1</v>
      </c>
    </row>
    <row r="274" spans="1:3">
      <c r="A274">
        <v>16992803</v>
      </c>
      <c r="B274">
        <v>26705796</v>
      </c>
      <c r="C274">
        <v>0</v>
      </c>
    </row>
    <row r="275" spans="1:3">
      <c r="A275">
        <v>17041802</v>
      </c>
      <c r="B275">
        <v>19543169</v>
      </c>
      <c r="C275">
        <v>1</v>
      </c>
    </row>
    <row r="276" spans="1:3">
      <c r="A276">
        <v>17063043</v>
      </c>
      <c r="B276">
        <v>16181149</v>
      </c>
      <c r="C276">
        <v>1</v>
      </c>
    </row>
    <row r="277" spans="1:3">
      <c r="A277">
        <v>17232238</v>
      </c>
      <c r="B277">
        <v>2136464</v>
      </c>
      <c r="C277">
        <v>1</v>
      </c>
    </row>
    <row r="278" spans="1:3">
      <c r="A278">
        <v>17304904</v>
      </c>
      <c r="B278">
        <v>40311473</v>
      </c>
      <c r="C278">
        <v>0</v>
      </c>
    </row>
    <row r="279" spans="1:3">
      <c r="A279">
        <v>17454678</v>
      </c>
      <c r="B279">
        <v>46054609</v>
      </c>
      <c r="C279">
        <v>0</v>
      </c>
    </row>
    <row r="280" spans="1:3">
      <c r="A280">
        <v>17474248</v>
      </c>
      <c r="B280">
        <v>22422449</v>
      </c>
      <c r="C280">
        <v>0</v>
      </c>
    </row>
    <row r="281" spans="1:3">
      <c r="A281">
        <v>17482517</v>
      </c>
      <c r="B281">
        <v>12000000</v>
      </c>
      <c r="C281">
        <v>1</v>
      </c>
    </row>
    <row r="282" spans="1:3">
      <c r="A282">
        <v>17671601</v>
      </c>
      <c r="B282">
        <v>12176175</v>
      </c>
      <c r="C282">
        <v>0</v>
      </c>
    </row>
    <row r="283" spans="1:3">
      <c r="A283">
        <v>17696585</v>
      </c>
      <c r="B283">
        <v>1068232</v>
      </c>
      <c r="C283">
        <v>0</v>
      </c>
    </row>
    <row r="284" spans="1:3">
      <c r="A284">
        <v>17807603</v>
      </c>
      <c r="B284">
        <v>20754340</v>
      </c>
      <c r="C284">
        <v>0</v>
      </c>
    </row>
    <row r="285" spans="1:3">
      <c r="A285">
        <v>17808733</v>
      </c>
      <c r="B285">
        <v>3946217</v>
      </c>
      <c r="C285">
        <v>1</v>
      </c>
    </row>
    <row r="286" spans="1:3">
      <c r="A286">
        <v>17816707</v>
      </c>
      <c r="B286">
        <v>5411282</v>
      </c>
      <c r="C286">
        <v>1</v>
      </c>
    </row>
    <row r="287" spans="1:3">
      <c r="A287">
        <v>17870505</v>
      </c>
      <c r="B287">
        <v>40452872</v>
      </c>
      <c r="C287">
        <v>0</v>
      </c>
    </row>
    <row r="288" spans="1:3">
      <c r="A288">
        <v>17891440</v>
      </c>
      <c r="B288">
        <v>92109217</v>
      </c>
      <c r="C288">
        <v>0</v>
      </c>
    </row>
    <row r="289" spans="1:3">
      <c r="A289">
        <v>17939209</v>
      </c>
      <c r="B289">
        <v>13984620</v>
      </c>
      <c r="C289">
        <v>0</v>
      </c>
    </row>
    <row r="290" spans="1:3">
      <c r="A290">
        <v>18007317</v>
      </c>
      <c r="B290">
        <v>13000000</v>
      </c>
      <c r="C290">
        <v>1</v>
      </c>
    </row>
    <row r="291" spans="1:3">
      <c r="A291">
        <v>18188044</v>
      </c>
      <c r="B291">
        <v>52244573</v>
      </c>
      <c r="C291">
        <v>0</v>
      </c>
    </row>
    <row r="292" spans="1:3">
      <c r="A292">
        <v>18282439</v>
      </c>
      <c r="B292">
        <v>2532174</v>
      </c>
      <c r="C292">
        <v>1</v>
      </c>
    </row>
    <row r="293" spans="1:3">
      <c r="A293">
        <v>18435915</v>
      </c>
      <c r="B293">
        <v>34001444</v>
      </c>
      <c r="C293">
        <v>0</v>
      </c>
    </row>
    <row r="294" spans="1:3">
      <c r="A294">
        <v>18493734</v>
      </c>
      <c r="B294">
        <v>43429264</v>
      </c>
      <c r="C294">
        <v>0</v>
      </c>
    </row>
    <row r="295" spans="1:3">
      <c r="A295">
        <v>18510079</v>
      </c>
      <c r="B295">
        <v>3521349</v>
      </c>
      <c r="C295">
        <v>0</v>
      </c>
    </row>
    <row r="296" spans="1:3">
      <c r="A296">
        <v>18541236</v>
      </c>
      <c r="B296">
        <v>4000000</v>
      </c>
      <c r="C296">
        <v>1</v>
      </c>
    </row>
    <row r="297" spans="1:3">
      <c r="A297">
        <v>18613810</v>
      </c>
      <c r="B297">
        <v>10640170</v>
      </c>
      <c r="C297">
        <v>0</v>
      </c>
    </row>
    <row r="298" spans="1:3">
      <c r="A298">
        <v>18688080</v>
      </c>
      <c r="B298">
        <v>9735493</v>
      </c>
      <c r="C298">
        <v>1</v>
      </c>
    </row>
    <row r="299" spans="1:3">
      <c r="A299">
        <v>18740466</v>
      </c>
      <c r="B299">
        <v>9228719</v>
      </c>
      <c r="C299">
        <v>1</v>
      </c>
    </row>
    <row r="300" spans="1:3">
      <c r="A300">
        <v>18754529</v>
      </c>
      <c r="B300">
        <v>28948611</v>
      </c>
      <c r="C300">
        <v>1</v>
      </c>
    </row>
    <row r="301" spans="1:3">
      <c r="A301">
        <v>18765207</v>
      </c>
      <c r="B301">
        <v>10402167</v>
      </c>
      <c r="C301">
        <v>1</v>
      </c>
    </row>
    <row r="302" spans="1:3">
      <c r="A302">
        <v>19098688</v>
      </c>
      <c r="B302">
        <v>16916300</v>
      </c>
      <c r="C302">
        <v>1</v>
      </c>
    </row>
    <row r="303" spans="1:3">
      <c r="A303">
        <v>19388882</v>
      </c>
      <c r="B303">
        <v>60873423</v>
      </c>
      <c r="C303">
        <v>0</v>
      </c>
    </row>
    <row r="304" spans="1:3">
      <c r="A304">
        <v>19436733</v>
      </c>
      <c r="B304">
        <v>34183419</v>
      </c>
      <c r="C304">
        <v>1</v>
      </c>
    </row>
    <row r="305" spans="1:3">
      <c r="A305">
        <v>19596124</v>
      </c>
      <c r="B305">
        <v>26438948</v>
      </c>
      <c r="C305">
        <v>0</v>
      </c>
    </row>
    <row r="306" spans="1:3">
      <c r="A306">
        <v>19729056</v>
      </c>
      <c r="B306">
        <v>22414440</v>
      </c>
      <c r="C306">
        <v>0</v>
      </c>
    </row>
    <row r="307" spans="1:3">
      <c r="A307">
        <v>19748472</v>
      </c>
      <c r="B307">
        <v>1193033</v>
      </c>
      <c r="C307">
        <v>1</v>
      </c>
    </row>
    <row r="308" spans="1:3">
      <c r="A308">
        <v>19768384</v>
      </c>
      <c r="B308">
        <v>8545855</v>
      </c>
      <c r="C308">
        <v>1</v>
      </c>
    </row>
    <row r="309" spans="1:3">
      <c r="A309">
        <v>19926891</v>
      </c>
      <c r="B309">
        <v>6683242</v>
      </c>
      <c r="C309">
        <v>1</v>
      </c>
    </row>
    <row r="310" spans="1:3">
      <c r="A310">
        <v>20203912</v>
      </c>
      <c r="B310">
        <v>21714632</v>
      </c>
      <c r="C310">
        <v>0</v>
      </c>
    </row>
    <row r="311" spans="1:3">
      <c r="A311">
        <v>20247613</v>
      </c>
      <c r="B311">
        <v>7512676</v>
      </c>
      <c r="C311">
        <v>1</v>
      </c>
    </row>
    <row r="312" spans="1:3">
      <c r="A312">
        <v>20457336</v>
      </c>
      <c r="B312">
        <v>20890435</v>
      </c>
      <c r="C312">
        <v>1</v>
      </c>
    </row>
    <row r="313" spans="1:3">
      <c r="A313">
        <v>20469628</v>
      </c>
      <c r="B313">
        <v>22003306</v>
      </c>
      <c r="C313">
        <v>1</v>
      </c>
    </row>
    <row r="314" spans="1:3">
      <c r="A314">
        <v>20472719</v>
      </c>
      <c r="B314">
        <v>16285974</v>
      </c>
      <c r="C314">
        <v>1</v>
      </c>
    </row>
    <row r="315" spans="1:3">
      <c r="A315">
        <v>20760850</v>
      </c>
      <c r="B315">
        <v>21714632</v>
      </c>
      <c r="C315">
        <v>0</v>
      </c>
    </row>
    <row r="316" spans="1:3">
      <c r="A316">
        <v>20769827</v>
      </c>
      <c r="B316">
        <v>2500982</v>
      </c>
      <c r="C316">
        <v>0</v>
      </c>
    </row>
    <row r="317" spans="1:3">
      <c r="A317">
        <v>20878869</v>
      </c>
      <c r="B317">
        <v>7557962</v>
      </c>
      <c r="C317">
        <v>0</v>
      </c>
    </row>
    <row r="318" spans="1:3">
      <c r="A318">
        <v>21266653</v>
      </c>
      <c r="B318">
        <v>40452872</v>
      </c>
      <c r="C318">
        <v>1</v>
      </c>
    </row>
    <row r="319" spans="1:3">
      <c r="A319">
        <v>21274227</v>
      </c>
      <c r="B319">
        <v>32379480</v>
      </c>
      <c r="C319">
        <v>1</v>
      </c>
    </row>
    <row r="320" spans="1:3">
      <c r="A320">
        <v>21373265</v>
      </c>
      <c r="B320">
        <v>19543169</v>
      </c>
      <c r="C320">
        <v>0</v>
      </c>
    </row>
    <row r="321" spans="1:3">
      <c r="A321">
        <v>21388640</v>
      </c>
      <c r="B321">
        <v>1826349</v>
      </c>
      <c r="C321">
        <v>0</v>
      </c>
    </row>
    <row r="322" spans="1:3">
      <c r="A322">
        <v>21497131</v>
      </c>
      <c r="B322">
        <v>32475836</v>
      </c>
      <c r="C322">
        <v>1</v>
      </c>
    </row>
    <row r="323" spans="1:3">
      <c r="A323">
        <v>21541344</v>
      </c>
      <c r="B323">
        <v>7256191</v>
      </c>
      <c r="C323">
        <v>1</v>
      </c>
    </row>
    <row r="324" spans="1:3">
      <c r="A324">
        <v>21543741</v>
      </c>
      <c r="B324">
        <v>4494174</v>
      </c>
      <c r="C324">
        <v>0</v>
      </c>
    </row>
    <row r="325" spans="1:3">
      <c r="A325">
        <v>21702440</v>
      </c>
      <c r="B325">
        <v>27056408</v>
      </c>
      <c r="C325">
        <v>1</v>
      </c>
    </row>
    <row r="326" spans="1:3">
      <c r="A326">
        <v>21765791</v>
      </c>
      <c r="B326">
        <v>1731240</v>
      </c>
      <c r="C326">
        <v>0</v>
      </c>
    </row>
    <row r="327" spans="1:3">
      <c r="A327">
        <v>21831701</v>
      </c>
      <c r="B327">
        <v>10361434</v>
      </c>
      <c r="C327">
        <v>1</v>
      </c>
    </row>
    <row r="328" spans="1:3">
      <c r="A328">
        <v>21845695</v>
      </c>
      <c r="B328">
        <v>9066255</v>
      </c>
      <c r="C328">
        <v>1</v>
      </c>
    </row>
    <row r="329" spans="1:3">
      <c r="A329">
        <v>21913233</v>
      </c>
      <c r="B329">
        <v>9246371</v>
      </c>
      <c r="C329">
        <v>1</v>
      </c>
    </row>
    <row r="330" spans="1:3">
      <c r="A330">
        <v>21953741</v>
      </c>
      <c r="B330">
        <v>16023478</v>
      </c>
      <c r="C330">
        <v>1</v>
      </c>
    </row>
    <row r="331" spans="1:3">
      <c r="A331">
        <v>21956864</v>
      </c>
      <c r="B331">
        <v>173369</v>
      </c>
      <c r="C331">
        <v>0</v>
      </c>
    </row>
    <row r="332" spans="1:3">
      <c r="A332">
        <v>21993652</v>
      </c>
      <c r="B332">
        <v>362810</v>
      </c>
      <c r="C332">
        <v>1</v>
      </c>
    </row>
    <row r="333" spans="1:3">
      <c r="A333">
        <v>22277835</v>
      </c>
      <c r="B333">
        <v>1342162</v>
      </c>
      <c r="C333">
        <v>1</v>
      </c>
    </row>
    <row r="334" spans="1:3">
      <c r="A334">
        <v>22305955</v>
      </c>
      <c r="B334">
        <v>18421843</v>
      </c>
      <c r="C334">
        <v>1</v>
      </c>
    </row>
    <row r="335" spans="1:3">
      <c r="A335">
        <v>22306925</v>
      </c>
      <c r="B335">
        <v>15219578</v>
      </c>
      <c r="C335">
        <v>0</v>
      </c>
    </row>
    <row r="336" spans="1:3">
      <c r="A336">
        <v>22475144</v>
      </c>
      <c r="B336">
        <v>11098736</v>
      </c>
      <c r="C336">
        <v>1</v>
      </c>
    </row>
    <row r="337" spans="1:3">
      <c r="A337">
        <v>22594052</v>
      </c>
      <c r="B337">
        <v>16000000</v>
      </c>
      <c r="C337">
        <v>0</v>
      </c>
    </row>
    <row r="338" spans="1:3">
      <c r="A338">
        <v>22801624</v>
      </c>
      <c r="B338">
        <v>33563089</v>
      </c>
      <c r="C338">
        <v>1</v>
      </c>
    </row>
    <row r="339" spans="1:3">
      <c r="A339">
        <v>22879428</v>
      </c>
      <c r="B339">
        <v>8117109</v>
      </c>
      <c r="C339">
        <v>0</v>
      </c>
    </row>
    <row r="340" spans="1:3">
      <c r="A340">
        <v>22967676</v>
      </c>
      <c r="B340">
        <v>23820888</v>
      </c>
      <c r="C340">
        <v>0</v>
      </c>
    </row>
    <row r="341" spans="1:3">
      <c r="A341">
        <v>22990322</v>
      </c>
      <c r="B341">
        <v>58456506</v>
      </c>
      <c r="C341">
        <v>1</v>
      </c>
    </row>
    <row r="342" spans="1:3">
      <c r="A342">
        <v>23018057</v>
      </c>
      <c r="B342">
        <v>17263543</v>
      </c>
      <c r="C342">
        <v>0</v>
      </c>
    </row>
    <row r="343" spans="1:3">
      <c r="A343">
        <v>23021501</v>
      </c>
      <c r="B343">
        <v>34856756</v>
      </c>
      <c r="C343">
        <v>1</v>
      </c>
    </row>
    <row r="344" spans="1:3">
      <c r="A344">
        <v>23253887</v>
      </c>
      <c r="B344">
        <v>2954471</v>
      </c>
      <c r="C344">
        <v>0</v>
      </c>
    </row>
    <row r="345" spans="1:3">
      <c r="A345">
        <v>23271276</v>
      </c>
      <c r="B345">
        <v>24352351</v>
      </c>
      <c r="C345">
        <v>1</v>
      </c>
    </row>
    <row r="346" spans="1:3">
      <c r="A346">
        <v>23399667</v>
      </c>
      <c r="B346">
        <v>35714458</v>
      </c>
      <c r="C346">
        <v>1</v>
      </c>
    </row>
    <row r="347" spans="1:3">
      <c r="A347">
        <v>23477761</v>
      </c>
      <c r="B347">
        <v>62866588</v>
      </c>
      <c r="C347">
        <v>0</v>
      </c>
    </row>
    <row r="348" spans="1:3">
      <c r="A348">
        <v>23507863</v>
      </c>
      <c r="B348">
        <v>39475379</v>
      </c>
      <c r="C348">
        <v>0</v>
      </c>
    </row>
    <row r="349" spans="1:3">
      <c r="A349">
        <v>23562334</v>
      </c>
      <c r="B349">
        <v>12428289</v>
      </c>
      <c r="C349">
        <v>1</v>
      </c>
    </row>
    <row r="350" spans="1:3">
      <c r="A350">
        <v>23629512</v>
      </c>
      <c r="B350">
        <v>11622431</v>
      </c>
      <c r="C350">
        <v>1</v>
      </c>
    </row>
    <row r="351" spans="1:3">
      <c r="A351">
        <v>23680825</v>
      </c>
      <c r="B351">
        <v>14798315</v>
      </c>
      <c r="C351">
        <v>1</v>
      </c>
    </row>
    <row r="352" spans="1:3">
      <c r="A352">
        <v>23836212</v>
      </c>
      <c r="B352">
        <v>13697621</v>
      </c>
      <c r="C352">
        <v>0</v>
      </c>
    </row>
    <row r="353" spans="1:3">
      <c r="A353">
        <v>23948203</v>
      </c>
      <c r="B353">
        <v>18578720</v>
      </c>
      <c r="C353">
        <v>0</v>
      </c>
    </row>
    <row r="354" spans="1:3">
      <c r="A354">
        <v>23950486</v>
      </c>
      <c r="B354">
        <v>34673890</v>
      </c>
      <c r="C354">
        <v>0</v>
      </c>
    </row>
    <row r="355" spans="1:3">
      <c r="A355">
        <v>23960711</v>
      </c>
      <c r="B355">
        <v>21645126</v>
      </c>
      <c r="C355">
        <v>0</v>
      </c>
    </row>
    <row r="356" spans="1:3">
      <c r="A356">
        <v>24057538</v>
      </c>
      <c r="B356">
        <v>11886927</v>
      </c>
      <c r="C356">
        <v>1</v>
      </c>
    </row>
    <row r="357" spans="1:3">
      <c r="A357">
        <v>24255957</v>
      </c>
      <c r="B357">
        <v>32000000</v>
      </c>
      <c r="C357">
        <v>0</v>
      </c>
    </row>
    <row r="358" spans="1:3">
      <c r="A358">
        <v>24386618</v>
      </c>
      <c r="B358">
        <v>32571948</v>
      </c>
      <c r="C358">
        <v>1</v>
      </c>
    </row>
    <row r="359" spans="1:3">
      <c r="A359">
        <v>24513601</v>
      </c>
      <c r="B359">
        <v>32975753</v>
      </c>
      <c r="C359">
        <v>1</v>
      </c>
    </row>
    <row r="360" spans="1:3">
      <c r="A360">
        <v>24706665</v>
      </c>
      <c r="B360">
        <v>27130243</v>
      </c>
      <c r="C360">
        <v>1</v>
      </c>
    </row>
    <row r="361" spans="1:3">
      <c r="A361">
        <v>24771466</v>
      </c>
      <c r="B361">
        <v>15200242</v>
      </c>
      <c r="C361">
        <v>0</v>
      </c>
    </row>
    <row r="362" spans="1:3">
      <c r="A362">
        <v>24837027</v>
      </c>
      <c r="B362">
        <v>29367703</v>
      </c>
      <c r="C362">
        <v>1</v>
      </c>
    </row>
    <row r="363" spans="1:3">
      <c r="A363">
        <v>24961971</v>
      </c>
      <c r="B363">
        <v>1685315</v>
      </c>
      <c r="C363">
        <v>1</v>
      </c>
    </row>
    <row r="364" spans="1:3">
      <c r="A364">
        <v>24982624</v>
      </c>
      <c r="B364">
        <v>8351232</v>
      </c>
      <c r="C364">
        <v>1</v>
      </c>
    </row>
    <row r="365" spans="1:3">
      <c r="A365">
        <v>25020345</v>
      </c>
      <c r="B365">
        <v>21436985</v>
      </c>
      <c r="C365">
        <v>0</v>
      </c>
    </row>
    <row r="366" spans="1:3">
      <c r="A366">
        <v>25021315</v>
      </c>
      <c r="B366">
        <v>10146386</v>
      </c>
      <c r="C366">
        <v>1</v>
      </c>
    </row>
    <row r="367" spans="1:3">
      <c r="A367">
        <v>25054743</v>
      </c>
      <c r="B367">
        <v>19427688</v>
      </c>
      <c r="C367">
        <v>1</v>
      </c>
    </row>
    <row r="368" spans="1:3">
      <c r="A368">
        <v>25079651</v>
      </c>
      <c r="B368">
        <v>25892270</v>
      </c>
      <c r="C368">
        <v>0</v>
      </c>
    </row>
    <row r="369" spans="1:3">
      <c r="A369">
        <v>25198114</v>
      </c>
      <c r="B369">
        <v>11817882</v>
      </c>
      <c r="C369">
        <v>1</v>
      </c>
    </row>
    <row r="370" spans="1:3">
      <c r="A370">
        <v>25219695</v>
      </c>
      <c r="B370">
        <v>12808396</v>
      </c>
      <c r="C370">
        <v>1</v>
      </c>
    </row>
    <row r="371" spans="1:3">
      <c r="A371">
        <v>25484413</v>
      </c>
      <c r="B371">
        <v>38048946</v>
      </c>
      <c r="C371">
        <v>0</v>
      </c>
    </row>
    <row r="372" spans="1:3">
      <c r="A372">
        <v>25552185</v>
      </c>
      <c r="B372">
        <v>8201867</v>
      </c>
      <c r="C372">
        <v>1</v>
      </c>
    </row>
    <row r="373" spans="1:3">
      <c r="A373">
        <v>25605411</v>
      </c>
      <c r="B373">
        <v>7878588</v>
      </c>
      <c r="C373">
        <v>0</v>
      </c>
    </row>
    <row r="374" spans="1:3">
      <c r="A374">
        <v>25615375</v>
      </c>
      <c r="B374">
        <v>116099050</v>
      </c>
      <c r="C374">
        <v>0</v>
      </c>
    </row>
    <row r="375" spans="1:3">
      <c r="A375">
        <v>25689537</v>
      </c>
      <c r="B375">
        <v>21714632</v>
      </c>
      <c r="C375">
        <v>0</v>
      </c>
    </row>
    <row r="376" spans="1:3">
      <c r="A376">
        <v>26086372</v>
      </c>
      <c r="B376">
        <v>32164627</v>
      </c>
      <c r="C376">
        <v>0</v>
      </c>
    </row>
    <row r="377" spans="1:3">
      <c r="A377">
        <v>26161443</v>
      </c>
      <c r="B377">
        <v>5000000</v>
      </c>
      <c r="C377">
        <v>1</v>
      </c>
    </row>
    <row r="378" spans="1:3">
      <c r="A378">
        <v>26163275</v>
      </c>
      <c r="B378">
        <v>49327715</v>
      </c>
      <c r="C378">
        <v>0</v>
      </c>
    </row>
    <row r="379" spans="1:3">
      <c r="A379">
        <v>26295088</v>
      </c>
      <c r="B379">
        <v>9841994</v>
      </c>
      <c r="C379">
        <v>0</v>
      </c>
    </row>
    <row r="380" spans="1:3">
      <c r="A380">
        <v>26365681</v>
      </c>
      <c r="B380">
        <v>59651656</v>
      </c>
      <c r="C380">
        <v>1</v>
      </c>
    </row>
    <row r="381" spans="1:3">
      <c r="A381">
        <v>26377704</v>
      </c>
      <c r="B381">
        <v>5500000</v>
      </c>
      <c r="C381">
        <v>0</v>
      </c>
    </row>
    <row r="382" spans="1:3">
      <c r="A382">
        <v>26558990</v>
      </c>
      <c r="B382">
        <v>13869556</v>
      </c>
      <c r="C382">
        <v>1</v>
      </c>
    </row>
    <row r="383" spans="1:3">
      <c r="A383">
        <v>26784257</v>
      </c>
      <c r="B383">
        <v>5178454</v>
      </c>
      <c r="C383">
        <v>1</v>
      </c>
    </row>
    <row r="384" spans="1:3">
      <c r="A384">
        <v>26813941</v>
      </c>
      <c r="B384">
        <v>37388114</v>
      </c>
      <c r="C384">
        <v>0</v>
      </c>
    </row>
    <row r="385" spans="1:3">
      <c r="A385">
        <v>26822383</v>
      </c>
      <c r="B385">
        <v>13158460</v>
      </c>
      <c r="C385">
        <v>0</v>
      </c>
    </row>
    <row r="386" spans="1:3">
      <c r="A386">
        <v>26902024</v>
      </c>
      <c r="B386">
        <v>384315</v>
      </c>
      <c r="C386">
        <v>0</v>
      </c>
    </row>
    <row r="387" spans="1:3">
      <c r="A387">
        <v>27268466</v>
      </c>
      <c r="B387">
        <v>14291323</v>
      </c>
      <c r="C387">
        <v>0</v>
      </c>
    </row>
    <row r="388" spans="1:3">
      <c r="A388">
        <v>27287490</v>
      </c>
      <c r="B388">
        <v>31514352</v>
      </c>
      <c r="C388">
        <v>1</v>
      </c>
    </row>
    <row r="389" spans="1:3">
      <c r="A389">
        <v>27396565</v>
      </c>
      <c r="B389">
        <v>33980236</v>
      </c>
      <c r="C389">
        <v>1</v>
      </c>
    </row>
    <row r="390" spans="1:3">
      <c r="A390">
        <v>27403019</v>
      </c>
      <c r="B390">
        <v>59651656</v>
      </c>
      <c r="C390">
        <v>1</v>
      </c>
    </row>
    <row r="391" spans="1:3">
      <c r="A391">
        <v>27456486</v>
      </c>
      <c r="B391">
        <v>14421616</v>
      </c>
      <c r="C391">
        <v>0</v>
      </c>
    </row>
    <row r="392" spans="1:3">
      <c r="A392">
        <v>27464261</v>
      </c>
      <c r="B392">
        <v>5178454</v>
      </c>
      <c r="C392">
        <v>0</v>
      </c>
    </row>
    <row r="393" spans="1:3">
      <c r="A393">
        <v>27598768</v>
      </c>
      <c r="B393">
        <v>81684071</v>
      </c>
      <c r="C393">
        <v>0</v>
      </c>
    </row>
    <row r="394" spans="1:3">
      <c r="A394">
        <v>27799598</v>
      </c>
      <c r="B394">
        <v>18711647</v>
      </c>
      <c r="C394">
        <v>1</v>
      </c>
    </row>
    <row r="395" spans="1:3">
      <c r="A395">
        <v>27878177</v>
      </c>
      <c r="B395">
        <v>53411592</v>
      </c>
      <c r="C395">
        <v>1</v>
      </c>
    </row>
    <row r="396" spans="1:3">
      <c r="A396">
        <v>27998998</v>
      </c>
      <c r="B396">
        <v>8117450</v>
      </c>
      <c r="C396">
        <v>1</v>
      </c>
    </row>
    <row r="397" spans="1:3">
      <c r="A397">
        <v>28002720</v>
      </c>
      <c r="B397">
        <v>5368649</v>
      </c>
      <c r="C397">
        <v>1</v>
      </c>
    </row>
    <row r="398" spans="1:3">
      <c r="A398">
        <v>28050694</v>
      </c>
      <c r="B398">
        <v>20722867</v>
      </c>
      <c r="C398">
        <v>1</v>
      </c>
    </row>
    <row r="399" spans="1:3">
      <c r="A399">
        <v>28112307</v>
      </c>
      <c r="B399">
        <v>3340493</v>
      </c>
      <c r="C399">
        <v>0</v>
      </c>
    </row>
    <row r="400" spans="1:3">
      <c r="A400">
        <v>28256983</v>
      </c>
      <c r="B400">
        <v>43161751</v>
      </c>
      <c r="C400">
        <v>1</v>
      </c>
    </row>
    <row r="401" spans="1:3">
      <c r="A401">
        <v>28362620</v>
      </c>
      <c r="B401">
        <v>48920943</v>
      </c>
      <c r="C401">
        <v>0</v>
      </c>
    </row>
    <row r="402" spans="1:3">
      <c r="A402">
        <v>28412666</v>
      </c>
      <c r="B402">
        <v>9875478</v>
      </c>
      <c r="C402">
        <v>1</v>
      </c>
    </row>
    <row r="403" spans="1:3">
      <c r="A403">
        <v>28536765</v>
      </c>
      <c r="B403">
        <v>26705796</v>
      </c>
      <c r="C403">
        <v>0</v>
      </c>
    </row>
    <row r="404" spans="1:3">
      <c r="A404">
        <v>28600229</v>
      </c>
      <c r="B404">
        <v>27143290</v>
      </c>
      <c r="C404">
        <v>1</v>
      </c>
    </row>
    <row r="405" spans="1:3">
      <c r="A405">
        <v>28801384</v>
      </c>
      <c r="B405">
        <v>21645126</v>
      </c>
      <c r="C405">
        <v>0</v>
      </c>
    </row>
    <row r="406" spans="1:3">
      <c r="A406">
        <v>28966833</v>
      </c>
      <c r="B406">
        <v>28582646</v>
      </c>
      <c r="C406">
        <v>0</v>
      </c>
    </row>
    <row r="407" spans="1:3">
      <c r="A407">
        <v>29005501</v>
      </c>
      <c r="B407">
        <v>2796924</v>
      </c>
      <c r="C407">
        <v>1</v>
      </c>
    </row>
    <row r="408" spans="1:3">
      <c r="A408">
        <v>29139615</v>
      </c>
      <c r="B408">
        <v>23960815</v>
      </c>
      <c r="C408">
        <v>0</v>
      </c>
    </row>
    <row r="409" spans="1:3">
      <c r="A409">
        <v>29343924</v>
      </c>
      <c r="B409">
        <v>16023478</v>
      </c>
      <c r="C409">
        <v>1</v>
      </c>
    </row>
    <row r="410" spans="1:3">
      <c r="A410">
        <v>29458817</v>
      </c>
      <c r="B410">
        <v>111204624</v>
      </c>
      <c r="C410">
        <v>1</v>
      </c>
    </row>
    <row r="411" spans="1:3">
      <c r="A411">
        <v>29669493</v>
      </c>
      <c r="B411">
        <v>9593110</v>
      </c>
      <c r="C411">
        <v>0</v>
      </c>
    </row>
    <row r="412" spans="1:3">
      <c r="A412">
        <v>29717001</v>
      </c>
      <c r="B412">
        <v>17829754</v>
      </c>
      <c r="C412">
        <v>1</v>
      </c>
    </row>
    <row r="413" spans="1:3">
      <c r="A413">
        <v>29861988</v>
      </c>
      <c r="B413">
        <v>2050397</v>
      </c>
      <c r="C413">
        <v>1</v>
      </c>
    </row>
    <row r="414" spans="1:3">
      <c r="A414">
        <v>29928737</v>
      </c>
      <c r="B414">
        <v>5778982</v>
      </c>
      <c r="C414">
        <v>0</v>
      </c>
    </row>
    <row r="415" spans="1:3">
      <c r="A415">
        <v>29962909</v>
      </c>
      <c r="B415">
        <v>41756160</v>
      </c>
      <c r="C415">
        <v>1</v>
      </c>
    </row>
    <row r="416" spans="1:3">
      <c r="A416">
        <v>29981685</v>
      </c>
      <c r="B416">
        <v>27143290</v>
      </c>
      <c r="C416">
        <v>0</v>
      </c>
    </row>
    <row r="417" spans="1:3">
      <c r="A417">
        <v>29998216</v>
      </c>
      <c r="B417">
        <v>15193043</v>
      </c>
      <c r="C417">
        <v>1</v>
      </c>
    </row>
    <row r="418" spans="1:3">
      <c r="A418">
        <v>30016892</v>
      </c>
      <c r="B418">
        <v>21645126</v>
      </c>
      <c r="C418">
        <v>0</v>
      </c>
    </row>
    <row r="419" spans="1:3">
      <c r="A419">
        <v>30080599</v>
      </c>
      <c r="B419">
        <v>19480614</v>
      </c>
      <c r="C419">
        <v>0</v>
      </c>
    </row>
    <row r="420" spans="1:3">
      <c r="A420">
        <v>30082587</v>
      </c>
      <c r="B420">
        <v>28948611</v>
      </c>
      <c r="C420">
        <v>1</v>
      </c>
    </row>
    <row r="421" spans="1:3">
      <c r="A421">
        <v>30093356</v>
      </c>
      <c r="B421">
        <v>35790994</v>
      </c>
      <c r="C421">
        <v>1</v>
      </c>
    </row>
    <row r="422" spans="1:3">
      <c r="A422">
        <v>30199340</v>
      </c>
      <c r="B422">
        <v>21364637</v>
      </c>
      <c r="C422">
        <v>0</v>
      </c>
    </row>
    <row r="423" spans="1:3">
      <c r="A423">
        <v>30265212</v>
      </c>
      <c r="B423">
        <v>16189740</v>
      </c>
      <c r="C423">
        <v>0</v>
      </c>
    </row>
    <row r="424" spans="1:3">
      <c r="A424">
        <v>30325173</v>
      </c>
      <c r="B424">
        <v>3947538</v>
      </c>
      <c r="C424">
        <v>0</v>
      </c>
    </row>
    <row r="425" spans="1:3">
      <c r="A425">
        <v>30331075</v>
      </c>
      <c r="B425">
        <v>32806358</v>
      </c>
      <c r="C425">
        <v>0</v>
      </c>
    </row>
    <row r="426" spans="1:3">
      <c r="A426">
        <v>30390060</v>
      </c>
      <c r="B426">
        <v>12066340</v>
      </c>
      <c r="C426">
        <v>0</v>
      </c>
    </row>
    <row r="427" spans="1:3">
      <c r="A427">
        <v>30459656</v>
      </c>
      <c r="B427">
        <v>31385433</v>
      </c>
      <c r="C427">
        <v>0</v>
      </c>
    </row>
    <row r="428" spans="1:3">
      <c r="A428">
        <v>30468201</v>
      </c>
      <c r="B428">
        <v>2359441</v>
      </c>
      <c r="C428">
        <v>1</v>
      </c>
    </row>
    <row r="429" spans="1:3">
      <c r="A429">
        <v>30555070</v>
      </c>
      <c r="B429">
        <v>7600121</v>
      </c>
      <c r="C429">
        <v>0</v>
      </c>
    </row>
    <row r="430" spans="1:3">
      <c r="A430">
        <v>30699527</v>
      </c>
      <c r="B430">
        <v>29825828</v>
      </c>
      <c r="C430">
        <v>1</v>
      </c>
    </row>
    <row r="431" spans="1:3">
      <c r="A431">
        <v>31118489</v>
      </c>
      <c r="B431">
        <v>5073193</v>
      </c>
      <c r="C431">
        <v>1</v>
      </c>
    </row>
    <row r="432" spans="1:3">
      <c r="A432">
        <v>31136839</v>
      </c>
      <c r="B432">
        <v>8574794</v>
      </c>
      <c r="C432">
        <v>1</v>
      </c>
    </row>
    <row r="433" spans="1:3">
      <c r="A433">
        <v>31238857</v>
      </c>
      <c r="B433">
        <v>35790994</v>
      </c>
      <c r="C433">
        <v>0</v>
      </c>
    </row>
    <row r="434" spans="1:3">
      <c r="A434">
        <v>31481990</v>
      </c>
      <c r="B434">
        <v>25427520</v>
      </c>
      <c r="C434">
        <v>1</v>
      </c>
    </row>
    <row r="435" spans="1:3">
      <c r="A435">
        <v>31807187</v>
      </c>
      <c r="B435">
        <v>20713816</v>
      </c>
      <c r="C435">
        <v>1</v>
      </c>
    </row>
    <row r="436" spans="1:3">
      <c r="A436">
        <v>31814980</v>
      </c>
      <c r="B436">
        <v>29314753</v>
      </c>
      <c r="C436">
        <v>1</v>
      </c>
    </row>
    <row r="437" spans="1:3">
      <c r="A437">
        <v>31819291</v>
      </c>
      <c r="B437">
        <v>77547153</v>
      </c>
      <c r="C437">
        <v>0</v>
      </c>
    </row>
    <row r="438" spans="1:3">
      <c r="A438">
        <v>31852752</v>
      </c>
      <c r="B438">
        <v>35512350</v>
      </c>
      <c r="C438">
        <v>1</v>
      </c>
    </row>
    <row r="439" spans="1:3">
      <c r="A439">
        <v>32194912</v>
      </c>
      <c r="B439">
        <v>8142987</v>
      </c>
      <c r="C439">
        <v>1</v>
      </c>
    </row>
    <row r="440" spans="1:3">
      <c r="A440">
        <v>32462531</v>
      </c>
      <c r="B440">
        <v>36995786</v>
      </c>
      <c r="C440">
        <v>0</v>
      </c>
    </row>
    <row r="441" spans="1:3">
      <c r="A441">
        <v>32595998</v>
      </c>
      <c r="B441">
        <v>62770866</v>
      </c>
      <c r="C441">
        <v>0</v>
      </c>
    </row>
    <row r="442" spans="1:3">
      <c r="A442">
        <v>32659228</v>
      </c>
      <c r="B442">
        <v>75744013</v>
      </c>
      <c r="C442">
        <v>1</v>
      </c>
    </row>
    <row r="443" spans="1:3">
      <c r="A443">
        <v>32758425</v>
      </c>
      <c r="B443">
        <v>17149588</v>
      </c>
      <c r="C443">
        <v>0</v>
      </c>
    </row>
    <row r="444" spans="1:3">
      <c r="A444">
        <v>32825657</v>
      </c>
      <c r="B444">
        <v>5828306</v>
      </c>
      <c r="C444">
        <v>0</v>
      </c>
    </row>
    <row r="445" spans="1:3">
      <c r="A445">
        <v>32963430</v>
      </c>
      <c r="B445">
        <v>7600121</v>
      </c>
      <c r="C445">
        <v>0</v>
      </c>
    </row>
    <row r="446" spans="1:3">
      <c r="A446">
        <v>32995262</v>
      </c>
      <c r="B446">
        <v>50559457</v>
      </c>
      <c r="C446">
        <v>1</v>
      </c>
    </row>
    <row r="447" spans="1:3">
      <c r="A447">
        <v>33029713</v>
      </c>
      <c r="B447">
        <v>23000000</v>
      </c>
      <c r="C447">
        <v>0</v>
      </c>
    </row>
    <row r="448" spans="1:3">
      <c r="A448">
        <v>33435494</v>
      </c>
      <c r="B448">
        <v>21645126</v>
      </c>
      <c r="C448">
        <v>0</v>
      </c>
    </row>
    <row r="449" spans="1:3">
      <c r="A449">
        <v>33562937</v>
      </c>
      <c r="B449">
        <v>54126394</v>
      </c>
      <c r="C449">
        <v>0</v>
      </c>
    </row>
    <row r="450" spans="1:3">
      <c r="A450">
        <v>33564393</v>
      </c>
      <c r="B450">
        <v>32467689</v>
      </c>
      <c r="C450">
        <v>0</v>
      </c>
    </row>
    <row r="451" spans="1:3">
      <c r="A451">
        <v>33611556</v>
      </c>
      <c r="B451">
        <v>67723274</v>
      </c>
      <c r="C451">
        <v>0</v>
      </c>
    </row>
    <row r="452" spans="1:3">
      <c r="A452">
        <v>33703834</v>
      </c>
      <c r="B452">
        <v>26705796</v>
      </c>
      <c r="C452">
        <v>1</v>
      </c>
    </row>
    <row r="453" spans="1:3">
      <c r="A453">
        <v>33746588</v>
      </c>
      <c r="B453">
        <v>6125721</v>
      </c>
      <c r="C453">
        <v>1</v>
      </c>
    </row>
    <row r="454" spans="1:3">
      <c r="A454">
        <v>33808553</v>
      </c>
      <c r="B454">
        <v>101286957</v>
      </c>
      <c r="C454">
        <v>0</v>
      </c>
    </row>
    <row r="455" spans="1:3">
      <c r="A455">
        <v>33815484</v>
      </c>
      <c r="B455">
        <v>30575589</v>
      </c>
      <c r="C455">
        <v>1</v>
      </c>
    </row>
    <row r="456" spans="1:3">
      <c r="A456">
        <v>34125645</v>
      </c>
      <c r="B456">
        <v>25903584</v>
      </c>
      <c r="C456">
        <v>0</v>
      </c>
    </row>
    <row r="457" spans="1:3">
      <c r="A457">
        <v>34608390</v>
      </c>
      <c r="B457">
        <v>63712942</v>
      </c>
      <c r="C457">
        <v>0</v>
      </c>
    </row>
    <row r="458" spans="1:3">
      <c r="A458">
        <v>34611919</v>
      </c>
      <c r="B458">
        <v>38000606</v>
      </c>
      <c r="C458">
        <v>1</v>
      </c>
    </row>
    <row r="459" spans="1:3">
      <c r="A459">
        <v>35079607</v>
      </c>
      <c r="B459">
        <v>21364637</v>
      </c>
      <c r="C459">
        <v>1</v>
      </c>
    </row>
    <row r="460" spans="1:3">
      <c r="A460">
        <v>35135878</v>
      </c>
      <c r="B460">
        <v>23115927</v>
      </c>
      <c r="C460">
        <v>1</v>
      </c>
    </row>
    <row r="461" spans="1:3">
      <c r="A461">
        <v>35480909</v>
      </c>
      <c r="B461">
        <v>20086035</v>
      </c>
      <c r="C461">
        <v>0</v>
      </c>
    </row>
    <row r="462" spans="1:3">
      <c r="A462">
        <v>35561527</v>
      </c>
      <c r="B462">
        <v>1579015</v>
      </c>
      <c r="C462">
        <v>1</v>
      </c>
    </row>
    <row r="463" spans="1:3">
      <c r="A463">
        <v>35645124</v>
      </c>
      <c r="B463">
        <v>4604011</v>
      </c>
      <c r="C463">
        <v>0</v>
      </c>
    </row>
    <row r="464" spans="1:3">
      <c r="A464">
        <v>35646920</v>
      </c>
      <c r="B464">
        <v>17371706</v>
      </c>
      <c r="C464">
        <v>1</v>
      </c>
    </row>
    <row r="465" spans="1:3">
      <c r="A465">
        <v>35702407</v>
      </c>
      <c r="B465">
        <v>18263820</v>
      </c>
      <c r="C465">
        <v>0</v>
      </c>
    </row>
    <row r="466" spans="1:3">
      <c r="A466">
        <v>35770721</v>
      </c>
      <c r="B466">
        <v>32500000</v>
      </c>
      <c r="C466">
        <v>1</v>
      </c>
    </row>
    <row r="467" spans="1:3">
      <c r="A467">
        <v>35987783</v>
      </c>
      <c r="B467">
        <v>44941739</v>
      </c>
      <c r="C467">
        <v>0</v>
      </c>
    </row>
    <row r="468" spans="1:3">
      <c r="A468">
        <v>36226687</v>
      </c>
      <c r="B468">
        <v>541128</v>
      </c>
      <c r="C468">
        <v>0</v>
      </c>
    </row>
    <row r="469" spans="1:3">
      <c r="A469">
        <v>36272829</v>
      </c>
      <c r="B469">
        <v>12660870</v>
      </c>
      <c r="C469">
        <v>1</v>
      </c>
    </row>
    <row r="470" spans="1:3">
      <c r="A470">
        <v>36303849</v>
      </c>
      <c r="B470">
        <v>10822563</v>
      </c>
      <c r="C470">
        <v>1</v>
      </c>
    </row>
    <row r="471" spans="1:3">
      <c r="A471">
        <v>36584608</v>
      </c>
      <c r="B471">
        <v>16023478</v>
      </c>
      <c r="C471">
        <v>1</v>
      </c>
    </row>
    <row r="472" spans="1:3">
      <c r="A472">
        <v>36727096</v>
      </c>
      <c r="B472">
        <v>42614820</v>
      </c>
      <c r="C472">
        <v>1</v>
      </c>
    </row>
    <row r="473" spans="1:3">
      <c r="A473">
        <v>37026824</v>
      </c>
      <c r="B473">
        <v>33706305</v>
      </c>
      <c r="C473">
        <v>0</v>
      </c>
    </row>
    <row r="474" spans="1:3">
      <c r="A474">
        <v>37133914</v>
      </c>
      <c r="B474">
        <v>60880877</v>
      </c>
      <c r="C474">
        <v>1</v>
      </c>
    </row>
    <row r="475" spans="1:3">
      <c r="A475">
        <v>37374405</v>
      </c>
      <c r="B475">
        <v>16233845</v>
      </c>
      <c r="C475">
        <v>0</v>
      </c>
    </row>
    <row r="476" spans="1:3">
      <c r="A476">
        <v>37405681</v>
      </c>
      <c r="B476">
        <v>6165964</v>
      </c>
      <c r="C476">
        <v>1</v>
      </c>
    </row>
    <row r="477" spans="1:3">
      <c r="A477">
        <v>37488584</v>
      </c>
      <c r="B477">
        <v>20293626</v>
      </c>
      <c r="C477">
        <v>1</v>
      </c>
    </row>
    <row r="478" spans="1:3">
      <c r="A478">
        <v>37560098</v>
      </c>
      <c r="B478">
        <v>20713816</v>
      </c>
      <c r="C478">
        <v>0</v>
      </c>
    </row>
    <row r="479" spans="1:3">
      <c r="A479">
        <v>37593061</v>
      </c>
      <c r="B479">
        <v>5411634</v>
      </c>
      <c r="C479">
        <v>1</v>
      </c>
    </row>
    <row r="480" spans="1:3">
      <c r="A480">
        <v>37596351</v>
      </c>
      <c r="B480">
        <v>17484919</v>
      </c>
      <c r="C480">
        <v>1</v>
      </c>
    </row>
    <row r="481" spans="1:3">
      <c r="A481">
        <v>37758262</v>
      </c>
      <c r="B481">
        <v>8426576</v>
      </c>
      <c r="C481">
        <v>1</v>
      </c>
    </row>
    <row r="482" spans="1:3">
      <c r="A482">
        <v>37763082</v>
      </c>
      <c r="B482">
        <v>74258246</v>
      </c>
      <c r="C482">
        <v>0</v>
      </c>
    </row>
    <row r="483" spans="1:3">
      <c r="A483">
        <v>37783896</v>
      </c>
      <c r="B483">
        <v>15219578</v>
      </c>
      <c r="C483">
        <v>0</v>
      </c>
    </row>
    <row r="484" spans="1:3">
      <c r="A484">
        <v>37784099</v>
      </c>
      <c r="B484">
        <v>47721325</v>
      </c>
      <c r="C484">
        <v>1</v>
      </c>
    </row>
    <row r="485" spans="1:3">
      <c r="A485">
        <v>38068663</v>
      </c>
      <c r="B485">
        <v>54286580</v>
      </c>
      <c r="C485">
        <v>0</v>
      </c>
    </row>
    <row r="486" spans="1:3">
      <c r="A486">
        <v>38091703</v>
      </c>
      <c r="B486">
        <v>12818782</v>
      </c>
      <c r="C486">
        <v>0</v>
      </c>
    </row>
    <row r="487" spans="1:3">
      <c r="A487">
        <v>38116460</v>
      </c>
      <c r="B487">
        <v>16285974</v>
      </c>
      <c r="C487">
        <v>0</v>
      </c>
    </row>
    <row r="488" spans="1:3">
      <c r="A488">
        <v>38211750</v>
      </c>
      <c r="B488">
        <v>29703299</v>
      </c>
      <c r="C488">
        <v>0</v>
      </c>
    </row>
    <row r="489" spans="1:3">
      <c r="A489">
        <v>38709226</v>
      </c>
      <c r="B489">
        <v>87074287</v>
      </c>
      <c r="C489">
        <v>1</v>
      </c>
    </row>
    <row r="490" spans="1:3">
      <c r="A490">
        <v>38750611</v>
      </c>
      <c r="B490">
        <v>4272927</v>
      </c>
      <c r="C490">
        <v>1</v>
      </c>
    </row>
    <row r="491" spans="1:3">
      <c r="A491">
        <v>38793859</v>
      </c>
      <c r="B491">
        <v>10823267</v>
      </c>
      <c r="C491">
        <v>0</v>
      </c>
    </row>
    <row r="492" spans="1:3">
      <c r="A492">
        <v>38896737</v>
      </c>
      <c r="B492">
        <v>21347326</v>
      </c>
      <c r="C492">
        <v>1</v>
      </c>
    </row>
    <row r="493" spans="1:3">
      <c r="A493">
        <v>38928095</v>
      </c>
      <c r="B493">
        <v>12176175</v>
      </c>
      <c r="C493">
        <v>0</v>
      </c>
    </row>
    <row r="494" spans="1:3">
      <c r="A494">
        <v>38951995</v>
      </c>
      <c r="B494">
        <v>1014639</v>
      </c>
      <c r="C494">
        <v>0</v>
      </c>
    </row>
    <row r="495" spans="1:3">
      <c r="A495">
        <v>38953947</v>
      </c>
      <c r="B495">
        <v>38586572</v>
      </c>
      <c r="C495">
        <v>0</v>
      </c>
    </row>
    <row r="496" spans="1:3">
      <c r="A496">
        <v>39093317</v>
      </c>
      <c r="B496">
        <v>20000000</v>
      </c>
      <c r="C496">
        <v>1</v>
      </c>
    </row>
    <row r="497" spans="1:3">
      <c r="A497">
        <v>39254038</v>
      </c>
      <c r="B497">
        <v>45331273</v>
      </c>
      <c r="C497">
        <v>1</v>
      </c>
    </row>
    <row r="498" spans="1:3">
      <c r="A498">
        <v>39310844</v>
      </c>
      <c r="B498">
        <v>1942769</v>
      </c>
      <c r="C498">
        <v>1</v>
      </c>
    </row>
    <row r="499" spans="1:3">
      <c r="A499">
        <v>39385487</v>
      </c>
      <c r="B499">
        <v>17606743</v>
      </c>
      <c r="C499">
        <v>0</v>
      </c>
    </row>
    <row r="500" spans="1:3">
      <c r="A500">
        <v>39460903</v>
      </c>
      <c r="B500">
        <v>19307144</v>
      </c>
      <c r="C500">
        <v>1</v>
      </c>
    </row>
    <row r="501" spans="1:3">
      <c r="A501">
        <v>39520511</v>
      </c>
      <c r="B501">
        <v>7249836</v>
      </c>
      <c r="C501">
        <v>1</v>
      </c>
    </row>
    <row r="502" spans="1:3">
      <c r="A502">
        <v>39693164</v>
      </c>
      <c r="B502">
        <v>9090003</v>
      </c>
      <c r="C502">
        <v>1</v>
      </c>
    </row>
    <row r="503" spans="1:3">
      <c r="A503">
        <v>39791578</v>
      </c>
      <c r="B503">
        <v>29703299</v>
      </c>
      <c r="C503">
        <v>1</v>
      </c>
    </row>
    <row r="504" spans="1:3">
      <c r="A504">
        <v>39837026</v>
      </c>
      <c r="B504">
        <v>43301115</v>
      </c>
      <c r="C504">
        <v>0</v>
      </c>
    </row>
    <row r="505" spans="1:3">
      <c r="A505">
        <v>39899139</v>
      </c>
      <c r="B505">
        <v>13787529</v>
      </c>
      <c r="C505">
        <v>0</v>
      </c>
    </row>
    <row r="506" spans="1:3">
      <c r="A506">
        <v>40004796</v>
      </c>
      <c r="B506">
        <v>26732969</v>
      </c>
      <c r="C506">
        <v>0</v>
      </c>
    </row>
    <row r="507" spans="1:3">
      <c r="A507">
        <v>40327947</v>
      </c>
      <c r="B507">
        <v>4353714</v>
      </c>
      <c r="C507">
        <v>0</v>
      </c>
    </row>
    <row r="508" spans="1:3">
      <c r="A508">
        <v>40375263</v>
      </c>
      <c r="B508">
        <v>33563089</v>
      </c>
      <c r="C508">
        <v>1</v>
      </c>
    </row>
    <row r="509" spans="1:3">
      <c r="A509">
        <v>40524745</v>
      </c>
      <c r="B509">
        <v>1929329</v>
      </c>
      <c r="C509">
        <v>0</v>
      </c>
    </row>
    <row r="510" spans="1:3">
      <c r="A510">
        <v>40611902</v>
      </c>
      <c r="B510">
        <v>22432869</v>
      </c>
      <c r="C510">
        <v>1</v>
      </c>
    </row>
    <row r="511" spans="1:3">
      <c r="A511">
        <v>40685241</v>
      </c>
      <c r="B511">
        <v>54286580</v>
      </c>
      <c r="C511">
        <v>0</v>
      </c>
    </row>
    <row r="512" spans="1:3">
      <c r="A512">
        <v>40961320</v>
      </c>
      <c r="B512">
        <v>155353618</v>
      </c>
      <c r="C512">
        <v>0</v>
      </c>
    </row>
    <row r="513" spans="1:3">
      <c r="A513">
        <v>41198066</v>
      </c>
      <c r="B513">
        <v>8862609</v>
      </c>
      <c r="C513">
        <v>0</v>
      </c>
    </row>
    <row r="514" spans="1:3">
      <c r="A514">
        <v>41357557</v>
      </c>
      <c r="B514">
        <v>51784539</v>
      </c>
      <c r="C514">
        <v>1</v>
      </c>
    </row>
    <row r="515" spans="1:3">
      <c r="A515">
        <v>41467257</v>
      </c>
      <c r="B515">
        <v>45658735</v>
      </c>
      <c r="C515">
        <v>1</v>
      </c>
    </row>
    <row r="516" spans="1:3">
      <c r="A516">
        <v>41482984</v>
      </c>
      <c r="B516">
        <v>34673890</v>
      </c>
      <c r="C516">
        <v>1</v>
      </c>
    </row>
    <row r="517" spans="1:3">
      <c r="A517">
        <v>41750888</v>
      </c>
      <c r="B517">
        <v>65143896</v>
      </c>
      <c r="C517">
        <v>0</v>
      </c>
    </row>
    <row r="518" spans="1:3">
      <c r="A518">
        <v>41939879</v>
      </c>
      <c r="B518">
        <v>92489466</v>
      </c>
      <c r="C518">
        <v>0</v>
      </c>
    </row>
    <row r="519" spans="1:3">
      <c r="A519">
        <v>41942847</v>
      </c>
      <c r="B519">
        <v>16571053</v>
      </c>
      <c r="C519">
        <v>1</v>
      </c>
    </row>
    <row r="520" spans="1:3">
      <c r="A520">
        <v>41966863</v>
      </c>
      <c r="B520">
        <v>31070724</v>
      </c>
      <c r="C520">
        <v>0</v>
      </c>
    </row>
    <row r="521" spans="1:3">
      <c r="A521">
        <v>42102643</v>
      </c>
      <c r="B521">
        <v>33483073</v>
      </c>
      <c r="C521">
        <v>0</v>
      </c>
    </row>
    <row r="522" spans="1:3">
      <c r="A522">
        <v>42195766</v>
      </c>
      <c r="B522">
        <v>13000000</v>
      </c>
      <c r="C522">
        <v>0</v>
      </c>
    </row>
    <row r="523" spans="1:3">
      <c r="A523">
        <v>42335163</v>
      </c>
      <c r="B523">
        <v>76001212</v>
      </c>
      <c r="C523">
        <v>0</v>
      </c>
    </row>
    <row r="524" spans="1:3">
      <c r="A524">
        <v>42428850</v>
      </c>
      <c r="B524">
        <v>28999342</v>
      </c>
      <c r="C524">
        <v>0</v>
      </c>
    </row>
    <row r="525" spans="1:3">
      <c r="A525">
        <v>42596761</v>
      </c>
      <c r="B525">
        <v>18457437</v>
      </c>
      <c r="C525">
        <v>0</v>
      </c>
    </row>
    <row r="526" spans="1:3">
      <c r="A526">
        <v>42718768</v>
      </c>
      <c r="B526">
        <v>34183419</v>
      </c>
      <c r="C526">
        <v>1</v>
      </c>
    </row>
    <row r="527" spans="1:3">
      <c r="A527">
        <v>42810004</v>
      </c>
      <c r="B527">
        <v>8285526</v>
      </c>
      <c r="C527">
        <v>0</v>
      </c>
    </row>
    <row r="528" spans="1:3">
      <c r="A528">
        <v>42830263</v>
      </c>
      <c r="B528">
        <v>104884652</v>
      </c>
      <c r="C528">
        <v>0</v>
      </c>
    </row>
    <row r="529" spans="1:3">
      <c r="A529">
        <v>42923407</v>
      </c>
      <c r="B529">
        <v>61659644</v>
      </c>
      <c r="C529">
        <v>0</v>
      </c>
    </row>
    <row r="530" spans="1:3">
      <c r="A530">
        <v>42997982</v>
      </c>
      <c r="B530">
        <v>35790994</v>
      </c>
      <c r="C530">
        <v>1</v>
      </c>
    </row>
    <row r="531" spans="1:3">
      <c r="A531">
        <v>43047624</v>
      </c>
      <c r="B531">
        <v>38000000</v>
      </c>
      <c r="C531">
        <v>0</v>
      </c>
    </row>
    <row r="532" spans="1:3">
      <c r="A532">
        <v>43272961</v>
      </c>
      <c r="B532">
        <v>11904819</v>
      </c>
      <c r="C532">
        <v>1</v>
      </c>
    </row>
    <row r="533" spans="1:3">
      <c r="A533">
        <v>43567433</v>
      </c>
      <c r="B533">
        <v>16285974</v>
      </c>
      <c r="C533">
        <v>1</v>
      </c>
    </row>
    <row r="534" spans="1:3">
      <c r="A534">
        <v>43819293</v>
      </c>
      <c r="B534">
        <v>69923101</v>
      </c>
      <c r="C534">
        <v>0</v>
      </c>
    </row>
    <row r="535" spans="1:3">
      <c r="A535">
        <v>44189098</v>
      </c>
      <c r="B535">
        <v>32469801</v>
      </c>
      <c r="C535">
        <v>0</v>
      </c>
    </row>
    <row r="536" spans="1:3">
      <c r="A536">
        <v>44200119</v>
      </c>
      <c r="B536">
        <v>21474596</v>
      </c>
      <c r="C536">
        <v>1</v>
      </c>
    </row>
    <row r="537" spans="1:3">
      <c r="A537">
        <v>44228231</v>
      </c>
      <c r="B537">
        <v>18538467</v>
      </c>
      <c r="C537">
        <v>1</v>
      </c>
    </row>
    <row r="538" spans="1:3">
      <c r="A538">
        <v>44386120</v>
      </c>
      <c r="B538">
        <v>39291617</v>
      </c>
      <c r="C538">
        <v>0</v>
      </c>
    </row>
    <row r="539" spans="1:3">
      <c r="A539">
        <v>44426118</v>
      </c>
      <c r="B539">
        <v>28948611</v>
      </c>
      <c r="C539">
        <v>1</v>
      </c>
    </row>
    <row r="540" spans="1:3">
      <c r="A540">
        <v>44430462</v>
      </c>
      <c r="B540">
        <v>3082982</v>
      </c>
      <c r="C540">
        <v>1</v>
      </c>
    </row>
    <row r="541" spans="1:3">
      <c r="A541">
        <v>44688323</v>
      </c>
      <c r="B541">
        <v>12987076</v>
      </c>
      <c r="C541">
        <v>1</v>
      </c>
    </row>
    <row r="542" spans="1:3">
      <c r="A542">
        <v>45090566</v>
      </c>
      <c r="B542">
        <v>21768572</v>
      </c>
      <c r="C542">
        <v>1</v>
      </c>
    </row>
    <row r="543" spans="1:3">
      <c r="A543">
        <v>45102830</v>
      </c>
      <c r="B543">
        <v>31652174</v>
      </c>
      <c r="C543">
        <v>1</v>
      </c>
    </row>
    <row r="544" spans="1:3">
      <c r="A544">
        <v>45273684</v>
      </c>
      <c r="B544">
        <v>108232671</v>
      </c>
      <c r="C544">
        <v>0</v>
      </c>
    </row>
    <row r="545" spans="1:3">
      <c r="A545">
        <v>45285530</v>
      </c>
      <c r="B545">
        <v>18180006</v>
      </c>
      <c r="C545">
        <v>1</v>
      </c>
    </row>
    <row r="546" spans="1:3">
      <c r="A546">
        <v>45296775</v>
      </c>
      <c r="B546">
        <v>19924167</v>
      </c>
      <c r="C546">
        <v>0</v>
      </c>
    </row>
    <row r="547" spans="1:3">
      <c r="A547">
        <v>45352277</v>
      </c>
      <c r="B547">
        <v>23886095</v>
      </c>
      <c r="C547">
        <v>0</v>
      </c>
    </row>
    <row r="548" spans="1:3">
      <c r="A548">
        <v>45745616</v>
      </c>
      <c r="B548">
        <v>54112816</v>
      </c>
      <c r="C548">
        <v>1</v>
      </c>
    </row>
    <row r="549" spans="1:3">
      <c r="A549">
        <v>45754431</v>
      </c>
      <c r="B549">
        <v>29825828</v>
      </c>
      <c r="C549">
        <v>1</v>
      </c>
    </row>
    <row r="550" spans="1:3">
      <c r="A550">
        <v>45949095</v>
      </c>
      <c r="B550">
        <v>46528292</v>
      </c>
      <c r="C550">
        <v>1</v>
      </c>
    </row>
    <row r="551" spans="1:3">
      <c r="A551">
        <v>46346651</v>
      </c>
      <c r="B551">
        <v>35000000</v>
      </c>
      <c r="C551">
        <v>1</v>
      </c>
    </row>
    <row r="552" spans="1:3">
      <c r="A552">
        <v>46578821</v>
      </c>
      <c r="B552">
        <v>20000000</v>
      </c>
      <c r="C552">
        <v>0</v>
      </c>
    </row>
    <row r="553" spans="1:3">
      <c r="A553">
        <v>46795352</v>
      </c>
      <c r="B553">
        <v>95095418</v>
      </c>
      <c r="C553">
        <v>0</v>
      </c>
    </row>
    <row r="554" spans="1:3">
      <c r="A554">
        <v>47137546</v>
      </c>
      <c r="B554">
        <v>85747939</v>
      </c>
      <c r="C554">
        <v>0</v>
      </c>
    </row>
    <row r="555" spans="1:3">
      <c r="A555">
        <v>47194630</v>
      </c>
      <c r="B555">
        <v>29762049</v>
      </c>
      <c r="C555">
        <v>0</v>
      </c>
    </row>
    <row r="556" spans="1:3">
      <c r="A556">
        <v>47356808</v>
      </c>
      <c r="B556">
        <v>13352898</v>
      </c>
      <c r="C556">
        <v>1</v>
      </c>
    </row>
    <row r="557" spans="1:3">
      <c r="A557">
        <v>47699629</v>
      </c>
      <c r="B557">
        <v>15219578</v>
      </c>
      <c r="C557">
        <v>0</v>
      </c>
    </row>
    <row r="558" spans="1:3">
      <c r="A558">
        <v>47741203</v>
      </c>
      <c r="B558">
        <v>8947748</v>
      </c>
      <c r="C558">
        <v>0</v>
      </c>
    </row>
    <row r="559" spans="1:3">
      <c r="A559">
        <v>47783141</v>
      </c>
      <c r="B559">
        <v>23115927</v>
      </c>
      <c r="C559">
        <v>0</v>
      </c>
    </row>
    <row r="560" spans="1:3">
      <c r="A560">
        <v>47857099</v>
      </c>
      <c r="B560">
        <v>37129123</v>
      </c>
      <c r="C560">
        <v>0</v>
      </c>
    </row>
    <row r="561" spans="1:3">
      <c r="A561">
        <v>47873178</v>
      </c>
      <c r="B561">
        <v>70572554</v>
      </c>
      <c r="C561">
        <v>0</v>
      </c>
    </row>
    <row r="562" spans="1:3">
      <c r="A562">
        <v>47911629</v>
      </c>
      <c r="B562">
        <v>29220920</v>
      </c>
      <c r="C562">
        <v>1</v>
      </c>
    </row>
    <row r="563" spans="1:3">
      <c r="A563">
        <v>47945352</v>
      </c>
      <c r="B563">
        <v>13282778</v>
      </c>
      <c r="C563">
        <v>1</v>
      </c>
    </row>
    <row r="564" spans="1:3">
      <c r="A564">
        <v>48218998</v>
      </c>
      <c r="B564">
        <v>41257801</v>
      </c>
      <c r="C564">
        <v>1</v>
      </c>
    </row>
    <row r="565" spans="1:3">
      <c r="A565">
        <v>48432173</v>
      </c>
      <c r="B565">
        <v>82295652</v>
      </c>
      <c r="C565">
        <v>1</v>
      </c>
    </row>
    <row r="566" spans="1:3">
      <c r="A566">
        <v>48467177</v>
      </c>
      <c r="B566">
        <v>32896149</v>
      </c>
      <c r="C566">
        <v>0</v>
      </c>
    </row>
    <row r="567" spans="1:3">
      <c r="A567">
        <v>48646439</v>
      </c>
      <c r="B567">
        <v>20292771</v>
      </c>
      <c r="C567">
        <v>1</v>
      </c>
    </row>
    <row r="568" spans="1:3">
      <c r="A568">
        <v>48841781</v>
      </c>
      <c r="B568">
        <v>18642434</v>
      </c>
      <c r="C568">
        <v>1</v>
      </c>
    </row>
    <row r="569" spans="1:3">
      <c r="A569">
        <v>48869204</v>
      </c>
      <c r="B569">
        <v>65951507</v>
      </c>
      <c r="C569">
        <v>0</v>
      </c>
    </row>
    <row r="570" spans="1:3">
      <c r="A570">
        <v>48905553</v>
      </c>
      <c r="B570">
        <v>28229022</v>
      </c>
      <c r="C570">
        <v>1</v>
      </c>
    </row>
    <row r="571" spans="1:3">
      <c r="A571">
        <v>49000312</v>
      </c>
      <c r="B571">
        <v>30575589</v>
      </c>
      <c r="C571">
        <v>0</v>
      </c>
    </row>
    <row r="572" spans="1:3">
      <c r="A572">
        <v>49089389</v>
      </c>
      <c r="B572">
        <v>94740909</v>
      </c>
      <c r="C572">
        <v>0</v>
      </c>
    </row>
    <row r="573" spans="1:3">
      <c r="A573">
        <v>49296637</v>
      </c>
      <c r="B573">
        <v>60878314</v>
      </c>
      <c r="C573">
        <v>0</v>
      </c>
    </row>
    <row r="574" spans="1:3">
      <c r="A574">
        <v>49303870</v>
      </c>
      <c r="B574">
        <v>12951792</v>
      </c>
      <c r="C574">
        <v>1</v>
      </c>
    </row>
    <row r="575" spans="1:3">
      <c r="A575">
        <v>49675220</v>
      </c>
      <c r="B575">
        <v>96535720</v>
      </c>
      <c r="C575">
        <v>0</v>
      </c>
    </row>
    <row r="576" spans="1:3">
      <c r="A576">
        <v>49722060</v>
      </c>
      <c r="B576">
        <v>101468129</v>
      </c>
      <c r="C576">
        <v>1</v>
      </c>
    </row>
    <row r="577" spans="1:3">
      <c r="A577">
        <v>49783934</v>
      </c>
      <c r="B577">
        <v>21364637</v>
      </c>
      <c r="C577">
        <v>1</v>
      </c>
    </row>
    <row r="578" spans="1:3">
      <c r="A578">
        <v>50034889</v>
      </c>
      <c r="B578">
        <v>62866588</v>
      </c>
      <c r="C578">
        <v>0</v>
      </c>
    </row>
    <row r="579" spans="1:3">
      <c r="A579">
        <v>50095967</v>
      </c>
      <c r="B579">
        <v>52010836</v>
      </c>
      <c r="C579">
        <v>1</v>
      </c>
    </row>
    <row r="580" spans="1:3">
      <c r="A580">
        <v>50138908</v>
      </c>
      <c r="B580">
        <v>23825542</v>
      </c>
      <c r="C580">
        <v>0</v>
      </c>
    </row>
    <row r="581" spans="1:3">
      <c r="A581">
        <v>50304874</v>
      </c>
      <c r="B581">
        <v>25000000</v>
      </c>
      <c r="C581">
        <v>1</v>
      </c>
    </row>
    <row r="582" spans="1:3">
      <c r="A582">
        <v>50329573</v>
      </c>
      <c r="B582">
        <v>75126763</v>
      </c>
      <c r="C582">
        <v>0</v>
      </c>
    </row>
    <row r="583" spans="1:3">
      <c r="A583">
        <v>50470238</v>
      </c>
      <c r="B583">
        <v>6493538</v>
      </c>
      <c r="C583">
        <v>0</v>
      </c>
    </row>
    <row r="584" spans="1:3">
      <c r="A584">
        <v>50485349</v>
      </c>
      <c r="B584">
        <v>43429264</v>
      </c>
      <c r="C584">
        <v>0</v>
      </c>
    </row>
    <row r="585" spans="1:3">
      <c r="A585">
        <v>50678628</v>
      </c>
      <c r="B585">
        <v>30165850</v>
      </c>
      <c r="C585">
        <v>1</v>
      </c>
    </row>
    <row r="586" spans="1:3">
      <c r="A586">
        <v>50768266</v>
      </c>
      <c r="B586">
        <v>13869556</v>
      </c>
      <c r="C586">
        <v>0</v>
      </c>
    </row>
    <row r="587" spans="1:3">
      <c r="A587">
        <v>50852278</v>
      </c>
      <c r="B587">
        <v>71024700</v>
      </c>
      <c r="C587">
        <v>1</v>
      </c>
    </row>
    <row r="588" spans="1:3">
      <c r="A588">
        <v>50903377</v>
      </c>
      <c r="B588">
        <v>30264457</v>
      </c>
      <c r="C588">
        <v>1</v>
      </c>
    </row>
    <row r="589" spans="1:3">
      <c r="A589">
        <v>51078541</v>
      </c>
      <c r="B589">
        <v>30000000</v>
      </c>
      <c r="C589">
        <v>0</v>
      </c>
    </row>
    <row r="590" spans="1:3">
      <c r="A590">
        <v>51102777</v>
      </c>
      <c r="B590">
        <v>58849037</v>
      </c>
      <c r="C590">
        <v>0</v>
      </c>
    </row>
    <row r="591" spans="1:3">
      <c r="A591">
        <v>51323462</v>
      </c>
      <c r="B591">
        <v>3712912</v>
      </c>
      <c r="C591">
        <v>1</v>
      </c>
    </row>
    <row r="592" spans="1:3">
      <c r="A592">
        <v>51371013</v>
      </c>
      <c r="B592">
        <v>90799707</v>
      </c>
      <c r="C592">
        <v>1</v>
      </c>
    </row>
    <row r="593" spans="1:3">
      <c r="A593">
        <v>51382801</v>
      </c>
      <c r="B593">
        <v>43161751</v>
      </c>
      <c r="C593">
        <v>1</v>
      </c>
    </row>
    <row r="594" spans="1:3">
      <c r="A594">
        <v>51446556</v>
      </c>
      <c r="B594">
        <v>29024763</v>
      </c>
      <c r="C594">
        <v>1</v>
      </c>
    </row>
    <row r="595" spans="1:3">
      <c r="A595">
        <v>51622860</v>
      </c>
      <c r="B595">
        <v>54823603</v>
      </c>
      <c r="C595">
        <v>1</v>
      </c>
    </row>
    <row r="596" spans="1:3">
      <c r="A596">
        <v>51667906</v>
      </c>
      <c r="B596">
        <v>5569271</v>
      </c>
      <c r="C596">
        <v>1</v>
      </c>
    </row>
    <row r="597" spans="1:3">
      <c r="A597">
        <v>51785833</v>
      </c>
      <c r="B597">
        <v>47002201</v>
      </c>
      <c r="C597">
        <v>0</v>
      </c>
    </row>
    <row r="598" spans="1:3">
      <c r="A598">
        <v>51935343</v>
      </c>
      <c r="B598">
        <v>31070724</v>
      </c>
      <c r="C598">
        <v>0</v>
      </c>
    </row>
    <row r="599" spans="1:3">
      <c r="A599">
        <v>52021118</v>
      </c>
      <c r="B599">
        <v>74314880</v>
      </c>
      <c r="C599">
        <v>0</v>
      </c>
    </row>
    <row r="600" spans="1:3">
      <c r="A600">
        <v>52282667</v>
      </c>
      <c r="B600">
        <v>34673890</v>
      </c>
      <c r="C600">
        <v>1</v>
      </c>
    </row>
    <row r="601" spans="1:3">
      <c r="A601">
        <v>52665468</v>
      </c>
      <c r="B601">
        <v>9172677</v>
      </c>
      <c r="C601">
        <v>0</v>
      </c>
    </row>
    <row r="602" spans="1:3">
      <c r="A602">
        <v>52723125</v>
      </c>
      <c r="B602">
        <v>32571948</v>
      </c>
      <c r="C602">
        <v>0</v>
      </c>
    </row>
    <row r="603" spans="1:3">
      <c r="A603">
        <v>53260400</v>
      </c>
      <c r="B603">
        <v>20296405</v>
      </c>
      <c r="C603">
        <v>0</v>
      </c>
    </row>
    <row r="604" spans="1:3">
      <c r="A604">
        <v>53446952</v>
      </c>
      <c r="B604">
        <v>61659644</v>
      </c>
      <c r="C604">
        <v>1</v>
      </c>
    </row>
    <row r="605" spans="1:3">
      <c r="A605">
        <v>53538871</v>
      </c>
      <c r="B605">
        <v>13366484</v>
      </c>
      <c r="C605">
        <v>1</v>
      </c>
    </row>
    <row r="606" spans="1:3">
      <c r="A606">
        <v>53729463</v>
      </c>
      <c r="B606">
        <v>10857316</v>
      </c>
      <c r="C606">
        <v>1</v>
      </c>
    </row>
    <row r="607" spans="1:3">
      <c r="A607">
        <v>53741710</v>
      </c>
      <c r="B607">
        <v>6764542</v>
      </c>
      <c r="C607">
        <v>0</v>
      </c>
    </row>
    <row r="608" spans="1:3">
      <c r="A608">
        <v>53816800</v>
      </c>
      <c r="B608">
        <v>67645419</v>
      </c>
      <c r="C608">
        <v>0</v>
      </c>
    </row>
    <row r="609" spans="1:3">
      <c r="A609">
        <v>53978683</v>
      </c>
      <c r="B609">
        <v>5997631</v>
      </c>
      <c r="C609">
        <v>1</v>
      </c>
    </row>
    <row r="610" spans="1:3">
      <c r="A610">
        <v>53998338</v>
      </c>
      <c r="B610">
        <v>16233845</v>
      </c>
      <c r="C610">
        <v>0</v>
      </c>
    </row>
    <row r="611" spans="1:3">
      <c r="A611">
        <v>54012120</v>
      </c>
      <c r="B611">
        <v>12275482</v>
      </c>
      <c r="C611">
        <v>1</v>
      </c>
    </row>
    <row r="612" spans="1:3">
      <c r="A612">
        <v>54067193</v>
      </c>
      <c r="B612">
        <v>66832422</v>
      </c>
      <c r="C612">
        <v>0</v>
      </c>
    </row>
    <row r="613" spans="1:3">
      <c r="A613">
        <v>54225162</v>
      </c>
      <c r="B613">
        <v>17316101</v>
      </c>
      <c r="C613">
        <v>1</v>
      </c>
    </row>
    <row r="614" spans="1:3">
      <c r="A614">
        <v>54344576</v>
      </c>
      <c r="B614">
        <v>23685227</v>
      </c>
      <c r="C614">
        <v>1</v>
      </c>
    </row>
    <row r="615" spans="1:3">
      <c r="A615">
        <v>54462053</v>
      </c>
      <c r="B615">
        <v>29910492</v>
      </c>
      <c r="C615">
        <v>1</v>
      </c>
    </row>
    <row r="616" spans="1:3">
      <c r="A616">
        <v>54553553</v>
      </c>
      <c r="B616">
        <v>57165293</v>
      </c>
      <c r="C616">
        <v>1</v>
      </c>
    </row>
    <row r="617" spans="1:3">
      <c r="A617">
        <v>54798208</v>
      </c>
      <c r="B617">
        <v>15193043</v>
      </c>
      <c r="C617">
        <v>1</v>
      </c>
    </row>
    <row r="618" spans="1:3">
      <c r="A618">
        <v>54814990</v>
      </c>
      <c r="B618">
        <v>64935379</v>
      </c>
      <c r="C618">
        <v>0</v>
      </c>
    </row>
    <row r="619" spans="1:3">
      <c r="A619">
        <v>54885065</v>
      </c>
      <c r="B619">
        <v>10361434</v>
      </c>
      <c r="C619">
        <v>1</v>
      </c>
    </row>
    <row r="620" spans="1:3">
      <c r="A620">
        <v>54891212</v>
      </c>
      <c r="B620">
        <v>104884652</v>
      </c>
      <c r="C620">
        <v>0</v>
      </c>
    </row>
    <row r="621" spans="1:3">
      <c r="A621">
        <v>55028051</v>
      </c>
      <c r="B621">
        <v>23594413</v>
      </c>
      <c r="C621">
        <v>1</v>
      </c>
    </row>
    <row r="622" spans="1:3">
      <c r="A622">
        <v>55137666</v>
      </c>
      <c r="B622">
        <v>21645126</v>
      </c>
      <c r="C622">
        <v>1</v>
      </c>
    </row>
    <row r="623" spans="1:3">
      <c r="A623">
        <v>55170185</v>
      </c>
      <c r="B623">
        <v>24971827</v>
      </c>
      <c r="C623">
        <v>1</v>
      </c>
    </row>
    <row r="624" spans="1:3">
      <c r="A624">
        <v>55282615</v>
      </c>
      <c r="B624">
        <v>20293626</v>
      </c>
      <c r="C624">
        <v>1</v>
      </c>
    </row>
    <row r="625" spans="1:3">
      <c r="A625">
        <v>55651281</v>
      </c>
      <c r="B625">
        <v>3202358</v>
      </c>
      <c r="C625">
        <v>0</v>
      </c>
    </row>
    <row r="626" spans="1:3">
      <c r="A626">
        <v>55761862</v>
      </c>
      <c r="B626">
        <v>92893600</v>
      </c>
      <c r="C626">
        <v>1</v>
      </c>
    </row>
    <row r="627" spans="1:3">
      <c r="A627">
        <v>55808316</v>
      </c>
      <c r="B627">
        <v>21714632</v>
      </c>
      <c r="C627">
        <v>0</v>
      </c>
    </row>
    <row r="628" spans="1:3">
      <c r="A628">
        <v>55940671</v>
      </c>
      <c r="B628">
        <v>50000000</v>
      </c>
      <c r="C628">
        <v>1</v>
      </c>
    </row>
    <row r="629" spans="1:3">
      <c r="A629">
        <v>56186252</v>
      </c>
      <c r="B629">
        <v>8762473</v>
      </c>
      <c r="C629">
        <v>1</v>
      </c>
    </row>
    <row r="630" spans="1:3">
      <c r="A630">
        <v>56281383</v>
      </c>
      <c r="B630">
        <v>17895497</v>
      </c>
      <c r="C630">
        <v>1</v>
      </c>
    </row>
    <row r="631" spans="1:3">
      <c r="A631">
        <v>56286669</v>
      </c>
      <c r="B631">
        <v>13158460</v>
      </c>
      <c r="C631">
        <v>0</v>
      </c>
    </row>
    <row r="632" spans="1:3">
      <c r="A632">
        <v>56481697</v>
      </c>
      <c r="B632">
        <v>18795888</v>
      </c>
      <c r="C632">
        <v>0</v>
      </c>
    </row>
    <row r="633" spans="1:3">
      <c r="A633">
        <v>56878201</v>
      </c>
      <c r="B633">
        <v>493277</v>
      </c>
      <c r="C633">
        <v>0</v>
      </c>
    </row>
    <row r="634" spans="1:3">
      <c r="A634">
        <v>56895840</v>
      </c>
      <c r="B634">
        <v>27198764</v>
      </c>
      <c r="C634">
        <v>0</v>
      </c>
    </row>
    <row r="635" spans="1:3">
      <c r="A635">
        <v>57209924</v>
      </c>
      <c r="B635">
        <v>65616822</v>
      </c>
      <c r="C635">
        <v>1</v>
      </c>
    </row>
    <row r="636" spans="1:3">
      <c r="A636">
        <v>57340095</v>
      </c>
      <c r="B636">
        <v>52010836</v>
      </c>
      <c r="C636">
        <v>0</v>
      </c>
    </row>
    <row r="637" spans="1:3">
      <c r="A637">
        <v>57503632</v>
      </c>
      <c r="B637">
        <v>31784400</v>
      </c>
      <c r="C637">
        <v>1</v>
      </c>
    </row>
    <row r="638" spans="1:3">
      <c r="A638">
        <v>57570196</v>
      </c>
      <c r="B638">
        <v>21436985</v>
      </c>
      <c r="C638">
        <v>0</v>
      </c>
    </row>
    <row r="639" spans="1:3">
      <c r="A639">
        <v>57712577</v>
      </c>
      <c r="B639">
        <v>61151178</v>
      </c>
      <c r="C639">
        <v>1</v>
      </c>
    </row>
    <row r="640" spans="1:3">
      <c r="A640">
        <v>57773198</v>
      </c>
      <c r="B640">
        <v>64476452</v>
      </c>
      <c r="C640">
        <v>0</v>
      </c>
    </row>
    <row r="641" spans="1:3">
      <c r="A641">
        <v>57808305</v>
      </c>
      <c r="B641">
        <v>55692706</v>
      </c>
      <c r="C641">
        <v>1</v>
      </c>
    </row>
    <row r="642" spans="1:3">
      <c r="A642">
        <v>58096258</v>
      </c>
      <c r="B642">
        <v>86858528</v>
      </c>
      <c r="C642">
        <v>0</v>
      </c>
    </row>
    <row r="643" spans="1:3">
      <c r="A643">
        <v>58188384</v>
      </c>
      <c r="B643">
        <v>50000000</v>
      </c>
      <c r="C643">
        <v>0</v>
      </c>
    </row>
    <row r="644" spans="1:3">
      <c r="A644">
        <v>58503506</v>
      </c>
      <c r="B644">
        <v>51300425</v>
      </c>
      <c r="C644">
        <v>0</v>
      </c>
    </row>
    <row r="645" spans="1:3">
      <c r="A645">
        <v>58705899</v>
      </c>
      <c r="B645">
        <v>20296405</v>
      </c>
      <c r="C645">
        <v>1</v>
      </c>
    </row>
    <row r="646" spans="1:3">
      <c r="A646">
        <v>58908258</v>
      </c>
      <c r="B646">
        <v>68488103</v>
      </c>
      <c r="C646">
        <v>0</v>
      </c>
    </row>
    <row r="647" spans="1:3">
      <c r="A647">
        <v>58938768</v>
      </c>
      <c r="B647">
        <v>13000000</v>
      </c>
      <c r="C647">
        <v>1</v>
      </c>
    </row>
    <row r="648" spans="1:3">
      <c r="A648">
        <v>59023039</v>
      </c>
      <c r="B648">
        <v>71581988</v>
      </c>
      <c r="C648">
        <v>1</v>
      </c>
    </row>
    <row r="649" spans="1:3">
      <c r="A649">
        <v>59174122</v>
      </c>
      <c r="B649">
        <v>40345992</v>
      </c>
      <c r="C649">
        <v>0</v>
      </c>
    </row>
    <row r="650" spans="1:3">
      <c r="A650">
        <v>59415931</v>
      </c>
      <c r="B650">
        <v>23951765</v>
      </c>
      <c r="C650">
        <v>0</v>
      </c>
    </row>
    <row r="651" spans="1:3">
      <c r="A651">
        <v>59561080</v>
      </c>
      <c r="B651">
        <v>8351232</v>
      </c>
      <c r="C651">
        <v>0</v>
      </c>
    </row>
    <row r="652" spans="1:3">
      <c r="A652">
        <v>59724746</v>
      </c>
      <c r="B652">
        <v>39524578</v>
      </c>
      <c r="C652">
        <v>0</v>
      </c>
    </row>
    <row r="653" spans="1:3">
      <c r="A653">
        <v>59839216</v>
      </c>
      <c r="B653">
        <v>72498355</v>
      </c>
      <c r="C653">
        <v>0</v>
      </c>
    </row>
    <row r="654" spans="1:3">
      <c r="A654">
        <v>60288363</v>
      </c>
      <c r="B654">
        <v>30000000</v>
      </c>
      <c r="C654">
        <v>1</v>
      </c>
    </row>
    <row r="655" spans="1:3">
      <c r="A655">
        <v>60295888</v>
      </c>
      <c r="B655">
        <v>13529084</v>
      </c>
      <c r="C655">
        <v>0</v>
      </c>
    </row>
    <row r="656" spans="1:3">
      <c r="A656">
        <v>60361637</v>
      </c>
      <c r="B656">
        <v>17091709</v>
      </c>
      <c r="C656">
        <v>1</v>
      </c>
    </row>
    <row r="657" spans="1:3">
      <c r="A657">
        <v>60418363</v>
      </c>
      <c r="B657">
        <v>17976696</v>
      </c>
      <c r="C657">
        <v>1</v>
      </c>
    </row>
    <row r="658" spans="1:3">
      <c r="A658">
        <v>60458935</v>
      </c>
      <c r="B658">
        <v>7575794</v>
      </c>
      <c r="C658">
        <v>1</v>
      </c>
    </row>
    <row r="659" spans="1:3">
      <c r="A659">
        <v>60648814</v>
      </c>
      <c r="B659">
        <v>37982609</v>
      </c>
      <c r="C659">
        <v>0</v>
      </c>
    </row>
    <row r="660" spans="1:3">
      <c r="A660">
        <v>60839197</v>
      </c>
      <c r="B660">
        <v>28000000</v>
      </c>
      <c r="C660">
        <v>1</v>
      </c>
    </row>
    <row r="661" spans="1:3">
      <c r="A661">
        <v>60918157</v>
      </c>
      <c r="B661">
        <v>23178680</v>
      </c>
      <c r="C661">
        <v>1</v>
      </c>
    </row>
    <row r="662" spans="1:3">
      <c r="A662">
        <v>61288998</v>
      </c>
      <c r="B662">
        <v>62376927</v>
      </c>
      <c r="C662">
        <v>1</v>
      </c>
    </row>
    <row r="663" spans="1:3">
      <c r="A663">
        <v>61327735</v>
      </c>
      <c r="B663">
        <v>86323501</v>
      </c>
      <c r="C663">
        <v>1</v>
      </c>
    </row>
    <row r="664" spans="1:3">
      <c r="A664">
        <v>61460819</v>
      </c>
      <c r="B664">
        <v>13984620</v>
      </c>
      <c r="C664">
        <v>0</v>
      </c>
    </row>
    <row r="665" spans="1:3">
      <c r="A665">
        <v>61521969</v>
      </c>
      <c r="B665">
        <v>100864980</v>
      </c>
      <c r="C665">
        <v>0</v>
      </c>
    </row>
    <row r="666" spans="1:3">
      <c r="A666">
        <v>61544892</v>
      </c>
      <c r="B666">
        <v>14606065</v>
      </c>
      <c r="C666">
        <v>1</v>
      </c>
    </row>
    <row r="667" spans="1:3">
      <c r="A667">
        <v>61600619</v>
      </c>
      <c r="B667">
        <v>12987076</v>
      </c>
      <c r="C667">
        <v>1</v>
      </c>
    </row>
    <row r="668" spans="1:3">
      <c r="A668">
        <v>61635111</v>
      </c>
      <c r="B668">
        <v>16911355</v>
      </c>
      <c r="C668">
        <v>1</v>
      </c>
    </row>
    <row r="669" spans="1:3">
      <c r="A669">
        <v>61807319</v>
      </c>
      <c r="B669">
        <v>19480614</v>
      </c>
      <c r="C669">
        <v>1</v>
      </c>
    </row>
    <row r="670" spans="1:3">
      <c r="A670">
        <v>61998567</v>
      </c>
      <c r="B670">
        <v>24663858</v>
      </c>
      <c r="C670">
        <v>0</v>
      </c>
    </row>
    <row r="671" spans="1:3">
      <c r="A671">
        <v>62006112</v>
      </c>
      <c r="B671">
        <v>21645126</v>
      </c>
      <c r="C671">
        <v>0</v>
      </c>
    </row>
    <row r="672" spans="1:3">
      <c r="A672">
        <v>62045525</v>
      </c>
      <c r="B672">
        <v>19000000</v>
      </c>
      <c r="C672">
        <v>1</v>
      </c>
    </row>
    <row r="673" spans="1:3">
      <c r="A673">
        <v>62140782</v>
      </c>
      <c r="B673">
        <v>31459218</v>
      </c>
      <c r="C673">
        <v>0</v>
      </c>
    </row>
    <row r="674" spans="1:3">
      <c r="A674">
        <v>62207616</v>
      </c>
      <c r="B674">
        <v>56177174</v>
      </c>
      <c r="C674">
        <v>1</v>
      </c>
    </row>
    <row r="675" spans="1:3">
      <c r="A675">
        <v>62280329</v>
      </c>
      <c r="B675">
        <v>27056408</v>
      </c>
      <c r="C675">
        <v>0</v>
      </c>
    </row>
    <row r="676" spans="1:3">
      <c r="A676">
        <v>62565379</v>
      </c>
      <c r="B676">
        <v>21768572</v>
      </c>
      <c r="C676">
        <v>0</v>
      </c>
    </row>
    <row r="677" spans="1:3">
      <c r="A677">
        <v>62616646</v>
      </c>
      <c r="B677">
        <v>30000000</v>
      </c>
      <c r="C677">
        <v>0</v>
      </c>
    </row>
    <row r="678" spans="1:3">
      <c r="A678">
        <v>62826552</v>
      </c>
      <c r="B678">
        <v>64935379</v>
      </c>
      <c r="C678">
        <v>1</v>
      </c>
    </row>
    <row r="679" spans="1:3">
      <c r="A679">
        <v>63269112</v>
      </c>
      <c r="B679">
        <v>30755961</v>
      </c>
      <c r="C679">
        <v>0</v>
      </c>
    </row>
    <row r="680" spans="1:3">
      <c r="A680">
        <v>63362472</v>
      </c>
      <c r="B680">
        <v>22470870</v>
      </c>
      <c r="C680">
        <v>0</v>
      </c>
    </row>
    <row r="681" spans="1:3">
      <c r="A681">
        <v>63437029</v>
      </c>
      <c r="B681">
        <v>50449722</v>
      </c>
      <c r="C681">
        <v>1</v>
      </c>
    </row>
    <row r="682" spans="1:3">
      <c r="A682">
        <v>63467174</v>
      </c>
      <c r="B682">
        <v>45148849</v>
      </c>
      <c r="C682">
        <v>1</v>
      </c>
    </row>
    <row r="683" spans="1:3">
      <c r="A683">
        <v>63891969</v>
      </c>
      <c r="B683">
        <v>28894909</v>
      </c>
      <c r="C683">
        <v>0</v>
      </c>
    </row>
    <row r="684" spans="1:3">
      <c r="A684">
        <v>64088881</v>
      </c>
      <c r="B684">
        <v>81174503</v>
      </c>
      <c r="C684">
        <v>1</v>
      </c>
    </row>
    <row r="685" spans="1:3">
      <c r="A685">
        <v>64137680</v>
      </c>
      <c r="B685">
        <v>42729274</v>
      </c>
      <c r="C685">
        <v>1</v>
      </c>
    </row>
    <row r="686" spans="1:3">
      <c r="A686">
        <v>64141457</v>
      </c>
      <c r="B686">
        <v>31206501</v>
      </c>
      <c r="C686">
        <v>0</v>
      </c>
    </row>
    <row r="687" spans="1:3">
      <c r="A687">
        <v>64220970</v>
      </c>
      <c r="B687">
        <v>34216807</v>
      </c>
      <c r="C687">
        <v>0</v>
      </c>
    </row>
    <row r="688" spans="1:3">
      <c r="A688">
        <v>64486776</v>
      </c>
      <c r="B688">
        <v>69923101</v>
      </c>
      <c r="C688">
        <v>0</v>
      </c>
    </row>
    <row r="689" spans="1:3">
      <c r="A689">
        <v>64495830</v>
      </c>
      <c r="B689">
        <v>37388114</v>
      </c>
      <c r="C689">
        <v>1</v>
      </c>
    </row>
    <row r="690" spans="1:3">
      <c r="A690">
        <v>64529403</v>
      </c>
      <c r="B690">
        <v>36249178</v>
      </c>
      <c r="C690">
        <v>0</v>
      </c>
    </row>
    <row r="691" spans="1:3">
      <c r="A691">
        <v>64674049</v>
      </c>
      <c r="B691">
        <v>15371317</v>
      </c>
      <c r="C691">
        <v>0</v>
      </c>
    </row>
    <row r="692" spans="1:3">
      <c r="A692">
        <v>64706900</v>
      </c>
      <c r="B692">
        <v>94956522</v>
      </c>
      <c r="C692">
        <v>0</v>
      </c>
    </row>
    <row r="693" spans="1:3">
      <c r="A693">
        <v>64760273</v>
      </c>
      <c r="B693">
        <v>143862856</v>
      </c>
      <c r="C693">
        <v>0</v>
      </c>
    </row>
    <row r="694" spans="1:3">
      <c r="A694">
        <v>64779219</v>
      </c>
      <c r="B694">
        <v>19648538</v>
      </c>
      <c r="C694">
        <v>0</v>
      </c>
    </row>
    <row r="695" spans="1:3">
      <c r="A695">
        <v>64779503</v>
      </c>
      <c r="B695">
        <v>27058168</v>
      </c>
      <c r="C695">
        <v>0</v>
      </c>
    </row>
    <row r="696" spans="1:3">
      <c r="A696">
        <v>64879307</v>
      </c>
      <c r="B696">
        <v>19228173</v>
      </c>
      <c r="C696">
        <v>0</v>
      </c>
    </row>
    <row r="697" spans="1:3">
      <c r="A697">
        <v>64949517</v>
      </c>
      <c r="B697">
        <v>16234217</v>
      </c>
      <c r="C697">
        <v>1</v>
      </c>
    </row>
    <row r="698" spans="1:3">
      <c r="A698">
        <v>64961738</v>
      </c>
      <c r="B698">
        <v>41025556</v>
      </c>
      <c r="C698">
        <v>0</v>
      </c>
    </row>
    <row r="699" spans="1:3">
      <c r="A699">
        <v>65074228</v>
      </c>
      <c r="B699">
        <v>36042039</v>
      </c>
      <c r="C699">
        <v>1</v>
      </c>
    </row>
    <row r="700" spans="1:3">
      <c r="A700">
        <v>65154327</v>
      </c>
      <c r="B700">
        <v>83512319</v>
      </c>
      <c r="C700">
        <v>0</v>
      </c>
    </row>
    <row r="701" spans="1:3">
      <c r="A701">
        <v>65382380</v>
      </c>
      <c r="B701">
        <v>10859706</v>
      </c>
      <c r="C701">
        <v>0</v>
      </c>
    </row>
    <row r="702" spans="1:3">
      <c r="A702">
        <v>65414737</v>
      </c>
      <c r="B702">
        <v>6404716</v>
      </c>
      <c r="C702">
        <v>1</v>
      </c>
    </row>
    <row r="703" spans="1:3">
      <c r="A703">
        <v>65676025</v>
      </c>
      <c r="B703">
        <v>24856579</v>
      </c>
      <c r="C703">
        <v>1</v>
      </c>
    </row>
    <row r="704" spans="1:3">
      <c r="A704">
        <v>66011004</v>
      </c>
      <c r="B704">
        <v>21436985</v>
      </c>
      <c r="C704">
        <v>0</v>
      </c>
    </row>
    <row r="705" spans="1:3">
      <c r="A705">
        <v>66015966</v>
      </c>
      <c r="B705">
        <v>8142987</v>
      </c>
      <c r="C705">
        <v>0</v>
      </c>
    </row>
    <row r="706" spans="1:3">
      <c r="A706">
        <v>66069067</v>
      </c>
      <c r="B706">
        <v>17428378</v>
      </c>
      <c r="C706">
        <v>0</v>
      </c>
    </row>
    <row r="707" spans="1:3">
      <c r="A707">
        <v>66113787</v>
      </c>
      <c r="B707">
        <v>50899822</v>
      </c>
      <c r="C707">
        <v>0</v>
      </c>
    </row>
    <row r="708" spans="1:3">
      <c r="A708">
        <v>66454811</v>
      </c>
      <c r="B708">
        <v>40000000</v>
      </c>
      <c r="C708">
        <v>1</v>
      </c>
    </row>
    <row r="709" spans="1:3">
      <c r="A709">
        <v>66855105</v>
      </c>
      <c r="B709">
        <v>38855376</v>
      </c>
      <c r="C709">
        <v>1</v>
      </c>
    </row>
    <row r="710" spans="1:3">
      <c r="A710">
        <v>66905911</v>
      </c>
      <c r="B710">
        <v>54286580</v>
      </c>
      <c r="C710">
        <v>0</v>
      </c>
    </row>
    <row r="711" spans="1:3">
      <c r="A711">
        <v>67017030</v>
      </c>
      <c r="B711">
        <v>92489466</v>
      </c>
      <c r="C711">
        <v>1</v>
      </c>
    </row>
    <row r="712" spans="1:3">
      <c r="A712">
        <v>67253922</v>
      </c>
      <c r="B712">
        <v>57789817</v>
      </c>
      <c r="C712">
        <v>1</v>
      </c>
    </row>
    <row r="713" spans="1:3">
      <c r="A713">
        <v>67510048</v>
      </c>
      <c r="B713">
        <v>8351232</v>
      </c>
      <c r="C713">
        <v>0</v>
      </c>
    </row>
    <row r="714" spans="1:3">
      <c r="A714">
        <v>67522890</v>
      </c>
      <c r="B714">
        <v>38456346</v>
      </c>
      <c r="C714">
        <v>0</v>
      </c>
    </row>
    <row r="715" spans="1:3">
      <c r="A715">
        <v>67675862</v>
      </c>
      <c r="B715">
        <v>31070724</v>
      </c>
      <c r="C715">
        <v>1</v>
      </c>
    </row>
    <row r="716" spans="1:3">
      <c r="A716">
        <v>67676882</v>
      </c>
      <c r="B716">
        <v>10682318</v>
      </c>
      <c r="C716">
        <v>1</v>
      </c>
    </row>
    <row r="717" spans="1:3">
      <c r="A717">
        <v>67751013</v>
      </c>
      <c r="B717">
        <v>51743095</v>
      </c>
      <c r="C717">
        <v>0</v>
      </c>
    </row>
    <row r="718" spans="1:3">
      <c r="A718">
        <v>68038213</v>
      </c>
      <c r="B718">
        <v>8351232</v>
      </c>
      <c r="C718">
        <v>1</v>
      </c>
    </row>
    <row r="719" spans="1:3">
      <c r="A719">
        <v>68338951</v>
      </c>
      <c r="B719">
        <v>55805121</v>
      </c>
      <c r="C719">
        <v>0</v>
      </c>
    </row>
    <row r="720" spans="1:3">
      <c r="A720">
        <v>68346751</v>
      </c>
      <c r="B720">
        <v>27575058</v>
      </c>
      <c r="C720">
        <v>1</v>
      </c>
    </row>
    <row r="721" spans="1:3">
      <c r="A721">
        <v>68447831</v>
      </c>
      <c r="B721">
        <v>18000000</v>
      </c>
      <c r="C721">
        <v>1</v>
      </c>
    </row>
    <row r="722" spans="1:3">
      <c r="A722">
        <v>69059227</v>
      </c>
      <c r="B722">
        <v>2255507</v>
      </c>
      <c r="C722">
        <v>0</v>
      </c>
    </row>
    <row r="723" spans="1:3">
      <c r="A723">
        <v>69434988</v>
      </c>
      <c r="B723">
        <v>85747939</v>
      </c>
      <c r="C723">
        <v>1</v>
      </c>
    </row>
    <row r="724" spans="1:3">
      <c r="A724">
        <v>69688090</v>
      </c>
      <c r="B724">
        <v>32467689</v>
      </c>
      <c r="C724">
        <v>1</v>
      </c>
    </row>
    <row r="725" spans="1:3">
      <c r="A725">
        <v>69846769</v>
      </c>
      <c r="B725">
        <v>77547153</v>
      </c>
      <c r="C725">
        <v>0</v>
      </c>
    </row>
    <row r="726" spans="1:3">
      <c r="A726">
        <v>69869659</v>
      </c>
      <c r="B726">
        <v>32571948</v>
      </c>
      <c r="C726">
        <v>0</v>
      </c>
    </row>
    <row r="727" spans="1:3">
      <c r="A727">
        <v>69904916</v>
      </c>
      <c r="B727">
        <v>72561906</v>
      </c>
      <c r="C727">
        <v>1</v>
      </c>
    </row>
    <row r="728" spans="1:3">
      <c r="A728">
        <v>70003894</v>
      </c>
      <c r="B728">
        <v>48070433</v>
      </c>
      <c r="C728">
        <v>0</v>
      </c>
    </row>
    <row r="729" spans="1:3">
      <c r="A729">
        <v>70044851</v>
      </c>
      <c r="B729">
        <v>72561906</v>
      </c>
      <c r="C729">
        <v>0</v>
      </c>
    </row>
    <row r="730" spans="1:3">
      <c r="A730">
        <v>70178637</v>
      </c>
      <c r="B730">
        <v>71456616</v>
      </c>
      <c r="C730">
        <v>0</v>
      </c>
    </row>
    <row r="731" spans="1:3">
      <c r="A731">
        <v>70344622</v>
      </c>
      <c r="B731">
        <v>46231854</v>
      </c>
      <c r="C731">
        <v>1</v>
      </c>
    </row>
    <row r="732" spans="1:3">
      <c r="A732">
        <v>70373715</v>
      </c>
      <c r="B732">
        <v>25000000</v>
      </c>
      <c r="C732">
        <v>1</v>
      </c>
    </row>
    <row r="733" spans="1:3">
      <c r="A733">
        <v>70780525</v>
      </c>
      <c r="B733">
        <v>14386286</v>
      </c>
      <c r="C733">
        <v>0</v>
      </c>
    </row>
    <row r="734" spans="1:3">
      <c r="A734">
        <v>71451544</v>
      </c>
      <c r="B734">
        <v>31652174</v>
      </c>
      <c r="C734">
        <v>0</v>
      </c>
    </row>
    <row r="735" spans="1:3">
      <c r="A735">
        <v>71484662</v>
      </c>
      <c r="B735">
        <v>119303313</v>
      </c>
      <c r="C735">
        <v>0</v>
      </c>
    </row>
    <row r="736" spans="1:3">
      <c r="A736">
        <v>71583685</v>
      </c>
      <c r="B736">
        <v>21645126</v>
      </c>
      <c r="C736">
        <v>1</v>
      </c>
    </row>
    <row r="737" spans="1:3">
      <c r="A737">
        <v>71683430</v>
      </c>
      <c r="B737">
        <v>38141279</v>
      </c>
      <c r="C737">
        <v>1</v>
      </c>
    </row>
    <row r="738" spans="1:3">
      <c r="A738">
        <v>71697130</v>
      </c>
      <c r="B738">
        <v>104326659</v>
      </c>
      <c r="C738">
        <v>0</v>
      </c>
    </row>
    <row r="739" spans="1:3">
      <c r="A739">
        <v>71771007</v>
      </c>
      <c r="B739">
        <v>49717290</v>
      </c>
      <c r="C739">
        <v>0</v>
      </c>
    </row>
    <row r="740" spans="1:3">
      <c r="A740">
        <v>71844911</v>
      </c>
      <c r="B740">
        <v>32046955</v>
      </c>
      <c r="C740">
        <v>1</v>
      </c>
    </row>
    <row r="741" spans="1:3">
      <c r="A741">
        <v>71950493</v>
      </c>
      <c r="B741">
        <v>31116893</v>
      </c>
      <c r="C741">
        <v>1</v>
      </c>
    </row>
    <row r="742" spans="1:3">
      <c r="A742">
        <v>72155308</v>
      </c>
      <c r="B742">
        <v>15542151</v>
      </c>
      <c r="C742">
        <v>0</v>
      </c>
    </row>
    <row r="743" spans="1:3">
      <c r="A743">
        <v>72168247</v>
      </c>
      <c r="B743">
        <v>16853152</v>
      </c>
      <c r="C743">
        <v>1</v>
      </c>
    </row>
    <row r="744" spans="1:3">
      <c r="A744">
        <v>72445844</v>
      </c>
      <c r="B744">
        <v>35728308</v>
      </c>
      <c r="C744">
        <v>0</v>
      </c>
    </row>
    <row r="745" spans="1:3">
      <c r="A745">
        <v>72665044</v>
      </c>
      <c r="B745">
        <v>58049525</v>
      </c>
      <c r="C745">
        <v>1</v>
      </c>
    </row>
    <row r="746" spans="1:3">
      <c r="A746">
        <v>72772612</v>
      </c>
      <c r="B746">
        <v>29367703</v>
      </c>
      <c r="C746">
        <v>0</v>
      </c>
    </row>
    <row r="747" spans="1:3">
      <c r="A747">
        <v>73045727</v>
      </c>
      <c r="B747">
        <v>25903584</v>
      </c>
      <c r="C747">
        <v>0</v>
      </c>
    </row>
    <row r="748" spans="1:3">
      <c r="A748">
        <v>73122088</v>
      </c>
      <c r="B748">
        <v>26057558</v>
      </c>
      <c r="C748">
        <v>0</v>
      </c>
    </row>
    <row r="749" spans="1:3">
      <c r="A749">
        <v>73293915</v>
      </c>
      <c r="B749">
        <v>31070724</v>
      </c>
      <c r="C749">
        <v>0</v>
      </c>
    </row>
    <row r="750" spans="1:3">
      <c r="A750">
        <v>73437720</v>
      </c>
      <c r="B750">
        <v>6330435</v>
      </c>
      <c r="C750">
        <v>1</v>
      </c>
    </row>
    <row r="751" spans="1:3">
      <c r="A751">
        <v>73506419</v>
      </c>
      <c r="B751">
        <v>67825608</v>
      </c>
      <c r="C751">
        <v>1</v>
      </c>
    </row>
    <row r="752" spans="1:3">
      <c r="A752">
        <v>73552139</v>
      </c>
      <c r="B752">
        <v>27774028</v>
      </c>
      <c r="C752">
        <v>1</v>
      </c>
    </row>
    <row r="753" spans="1:3">
      <c r="A753">
        <v>73825215</v>
      </c>
      <c r="B753">
        <v>15542151</v>
      </c>
      <c r="C753">
        <v>1</v>
      </c>
    </row>
    <row r="754" spans="1:3">
      <c r="A754">
        <v>73924796</v>
      </c>
      <c r="B754">
        <v>5827754</v>
      </c>
      <c r="C754">
        <v>1</v>
      </c>
    </row>
    <row r="755" spans="1:3">
      <c r="A755">
        <v>74138215</v>
      </c>
      <c r="B755">
        <v>50107391</v>
      </c>
      <c r="C755">
        <v>0</v>
      </c>
    </row>
    <row r="756" spans="1:3">
      <c r="A756">
        <v>74257040</v>
      </c>
      <c r="B756">
        <v>41427631</v>
      </c>
      <c r="C756">
        <v>0</v>
      </c>
    </row>
    <row r="757" spans="1:3">
      <c r="A757">
        <v>74488288</v>
      </c>
      <c r="B757">
        <v>43537144</v>
      </c>
      <c r="C757">
        <v>1</v>
      </c>
    </row>
    <row r="758" spans="1:3">
      <c r="A758">
        <v>74614567</v>
      </c>
      <c r="B758">
        <v>10857316</v>
      </c>
      <c r="C758">
        <v>1</v>
      </c>
    </row>
    <row r="759" spans="1:3">
      <c r="A759">
        <v>74953449</v>
      </c>
      <c r="B759">
        <v>1922817</v>
      </c>
      <c r="C759">
        <v>1</v>
      </c>
    </row>
    <row r="760" spans="1:3">
      <c r="A760">
        <v>75319455</v>
      </c>
      <c r="B760">
        <v>960707</v>
      </c>
      <c r="C760">
        <v>0</v>
      </c>
    </row>
    <row r="761" spans="1:3">
      <c r="A761">
        <v>75403567</v>
      </c>
      <c r="B761">
        <v>34183419</v>
      </c>
      <c r="C761">
        <v>0</v>
      </c>
    </row>
    <row r="762" spans="1:3">
      <c r="A762">
        <v>75452356</v>
      </c>
      <c r="B762">
        <v>21814729</v>
      </c>
      <c r="C762">
        <v>0</v>
      </c>
    </row>
    <row r="763" spans="1:3">
      <c r="A763">
        <v>75544402</v>
      </c>
      <c r="B763">
        <v>25321739</v>
      </c>
      <c r="C763">
        <v>0</v>
      </c>
    </row>
    <row r="764" spans="1:3">
      <c r="A764">
        <v>75578093</v>
      </c>
      <c r="B764">
        <v>34673890</v>
      </c>
      <c r="C764">
        <v>1</v>
      </c>
    </row>
    <row r="765" spans="1:3">
      <c r="A765">
        <v>75682603</v>
      </c>
      <c r="B765">
        <v>67645419</v>
      </c>
      <c r="C765">
        <v>1</v>
      </c>
    </row>
    <row r="766" spans="1:3">
      <c r="A766">
        <v>75811746</v>
      </c>
      <c r="B766">
        <v>55493679</v>
      </c>
      <c r="C766">
        <v>1</v>
      </c>
    </row>
    <row r="767" spans="1:3">
      <c r="A767">
        <v>75937118</v>
      </c>
      <c r="B767">
        <v>21650558</v>
      </c>
      <c r="C767">
        <v>0</v>
      </c>
    </row>
    <row r="768" spans="1:3">
      <c r="A768">
        <v>75965567</v>
      </c>
      <c r="B768">
        <v>60000000</v>
      </c>
      <c r="C768">
        <v>1</v>
      </c>
    </row>
    <row r="769" spans="1:3">
      <c r="A769">
        <v>76014858</v>
      </c>
      <c r="B769">
        <v>27056408</v>
      </c>
      <c r="C769">
        <v>1</v>
      </c>
    </row>
    <row r="770" spans="1:3">
      <c r="A770">
        <v>76047227</v>
      </c>
      <c r="B770">
        <v>10396154</v>
      </c>
      <c r="C770">
        <v>1</v>
      </c>
    </row>
    <row r="771" spans="1:3">
      <c r="A771">
        <v>76095227</v>
      </c>
      <c r="B771">
        <v>18795888</v>
      </c>
      <c r="C771">
        <v>0</v>
      </c>
    </row>
    <row r="772" spans="1:3">
      <c r="A772">
        <v>76325433</v>
      </c>
      <c r="B772">
        <v>18642434</v>
      </c>
      <c r="C772">
        <v>0</v>
      </c>
    </row>
    <row r="773" spans="1:3">
      <c r="A773">
        <v>76655018</v>
      </c>
      <c r="B773">
        <v>98971875</v>
      </c>
      <c r="C773">
        <v>0</v>
      </c>
    </row>
    <row r="774" spans="1:3">
      <c r="A774">
        <v>76693179</v>
      </c>
      <c r="B774">
        <v>42513535</v>
      </c>
      <c r="C774">
        <v>1</v>
      </c>
    </row>
    <row r="775" spans="1:3">
      <c r="A775">
        <v>77374176</v>
      </c>
      <c r="B775">
        <v>17336945</v>
      </c>
      <c r="C775">
        <v>1</v>
      </c>
    </row>
    <row r="776" spans="1:3">
      <c r="A776">
        <v>77554691</v>
      </c>
      <c r="B776">
        <v>13158460</v>
      </c>
      <c r="C776">
        <v>1</v>
      </c>
    </row>
    <row r="777" spans="1:3">
      <c r="A777">
        <v>78042718</v>
      </c>
      <c r="B777">
        <v>78715541</v>
      </c>
      <c r="C777">
        <v>0</v>
      </c>
    </row>
    <row r="778" spans="1:3">
      <c r="A778">
        <v>78073173</v>
      </c>
      <c r="B778">
        <v>90662545</v>
      </c>
      <c r="C778">
        <v>0</v>
      </c>
    </row>
    <row r="779" spans="1:3">
      <c r="A779">
        <v>78160088</v>
      </c>
      <c r="B779">
        <v>46544021</v>
      </c>
      <c r="C779">
        <v>0</v>
      </c>
    </row>
    <row r="780" spans="1:3">
      <c r="A780">
        <v>78295110</v>
      </c>
      <c r="B780">
        <v>32063015</v>
      </c>
      <c r="C780">
        <v>0</v>
      </c>
    </row>
    <row r="781" spans="1:3">
      <c r="A781">
        <v>78481785</v>
      </c>
      <c r="B781">
        <v>70346660</v>
      </c>
      <c r="C781">
        <v>0</v>
      </c>
    </row>
    <row r="782" spans="1:3">
      <c r="A782">
        <v>78588426</v>
      </c>
      <c r="B782">
        <v>23574970</v>
      </c>
      <c r="C782">
        <v>1</v>
      </c>
    </row>
    <row r="783" spans="1:3">
      <c r="A783">
        <v>78661926</v>
      </c>
      <c r="B783">
        <v>24295249</v>
      </c>
      <c r="C783">
        <v>1</v>
      </c>
    </row>
    <row r="784" spans="1:3">
      <c r="A784">
        <v>78834500</v>
      </c>
      <c r="B784">
        <v>108232671</v>
      </c>
      <c r="C784">
        <v>0</v>
      </c>
    </row>
    <row r="785" spans="1:3">
      <c r="A785">
        <v>79019947</v>
      </c>
      <c r="B785">
        <v>130000000</v>
      </c>
      <c r="C785">
        <v>0</v>
      </c>
    </row>
    <row r="786" spans="1:3">
      <c r="A786">
        <v>79072292</v>
      </c>
      <c r="B786">
        <v>44016858</v>
      </c>
      <c r="C786">
        <v>0</v>
      </c>
    </row>
    <row r="787" spans="1:3">
      <c r="A787">
        <v>79426456</v>
      </c>
      <c r="B787">
        <v>28582646</v>
      </c>
      <c r="C787">
        <v>0</v>
      </c>
    </row>
    <row r="788" spans="1:3">
      <c r="A788">
        <v>79468028</v>
      </c>
      <c r="B788">
        <v>15025353</v>
      </c>
      <c r="C788">
        <v>0</v>
      </c>
    </row>
    <row r="789" spans="1:3">
      <c r="A789">
        <v>79509747</v>
      </c>
      <c r="B789">
        <v>34529401</v>
      </c>
      <c r="C789">
        <v>0</v>
      </c>
    </row>
    <row r="790" spans="1:3">
      <c r="A790">
        <v>79964640</v>
      </c>
      <c r="B790">
        <v>53930087</v>
      </c>
      <c r="C790">
        <v>0</v>
      </c>
    </row>
    <row r="791" spans="1:3">
      <c r="A791">
        <v>79974780</v>
      </c>
      <c r="B791">
        <v>67571504</v>
      </c>
      <c r="C791">
        <v>0</v>
      </c>
    </row>
    <row r="792" spans="1:3">
      <c r="A792">
        <v>79978408</v>
      </c>
      <c r="B792">
        <v>36843687</v>
      </c>
      <c r="C792">
        <v>1</v>
      </c>
    </row>
    <row r="793" spans="1:3">
      <c r="A793">
        <v>79978777</v>
      </c>
      <c r="B793">
        <v>58112153</v>
      </c>
      <c r="C793">
        <v>0</v>
      </c>
    </row>
    <row r="794" spans="1:3">
      <c r="A794">
        <v>80163307</v>
      </c>
      <c r="B794">
        <v>23860663</v>
      </c>
      <c r="C794">
        <v>0</v>
      </c>
    </row>
    <row r="795" spans="1:3">
      <c r="A795">
        <v>80220683</v>
      </c>
      <c r="B795">
        <v>47149941</v>
      </c>
      <c r="C795">
        <v>0</v>
      </c>
    </row>
    <row r="796" spans="1:3">
      <c r="A796">
        <v>80270290</v>
      </c>
      <c r="B796">
        <v>87840522</v>
      </c>
      <c r="C796">
        <v>1</v>
      </c>
    </row>
    <row r="797" spans="1:3">
      <c r="A797">
        <v>80417752</v>
      </c>
      <c r="B797">
        <v>37388114</v>
      </c>
      <c r="C797">
        <v>1</v>
      </c>
    </row>
    <row r="798" spans="1:3">
      <c r="A798">
        <v>80840663</v>
      </c>
      <c r="B798">
        <v>15535362</v>
      </c>
      <c r="C798">
        <v>0</v>
      </c>
    </row>
    <row r="799" spans="1:3">
      <c r="A799">
        <v>81140060</v>
      </c>
      <c r="B799">
        <v>28180748</v>
      </c>
      <c r="C799">
        <v>0</v>
      </c>
    </row>
    <row r="800" spans="1:3">
      <c r="A800">
        <v>81275291</v>
      </c>
      <c r="B800">
        <v>26000000</v>
      </c>
      <c r="C800">
        <v>0</v>
      </c>
    </row>
    <row r="801" spans="1:3">
      <c r="A801">
        <v>81400037</v>
      </c>
      <c r="B801">
        <v>8545855</v>
      </c>
      <c r="C801">
        <v>1</v>
      </c>
    </row>
    <row r="802" spans="1:3">
      <c r="A802">
        <v>81415051</v>
      </c>
      <c r="B802">
        <v>50019631</v>
      </c>
      <c r="C802">
        <v>0</v>
      </c>
    </row>
    <row r="803" spans="1:3">
      <c r="A803">
        <v>81765471</v>
      </c>
      <c r="B803">
        <v>23115927</v>
      </c>
      <c r="C803">
        <v>1</v>
      </c>
    </row>
    <row r="804" spans="1:3">
      <c r="A804">
        <v>81832836</v>
      </c>
      <c r="B804">
        <v>38048946</v>
      </c>
      <c r="C804">
        <v>1</v>
      </c>
    </row>
    <row r="805" spans="1:3">
      <c r="A805">
        <v>81937729</v>
      </c>
      <c r="B805">
        <v>20713816</v>
      </c>
      <c r="C805">
        <v>0</v>
      </c>
    </row>
    <row r="806" spans="1:3">
      <c r="A806">
        <v>82205045</v>
      </c>
      <c r="B806">
        <v>16023478</v>
      </c>
      <c r="C806">
        <v>1</v>
      </c>
    </row>
    <row r="807" spans="1:3">
      <c r="A807">
        <v>82290329</v>
      </c>
      <c r="B807">
        <v>63712942</v>
      </c>
      <c r="C807">
        <v>0</v>
      </c>
    </row>
    <row r="808" spans="1:3">
      <c r="A808">
        <v>82329139</v>
      </c>
      <c r="B808">
        <v>82329139</v>
      </c>
      <c r="C808">
        <v>0</v>
      </c>
    </row>
    <row r="809" spans="1:3">
      <c r="A809">
        <v>82338719</v>
      </c>
      <c r="B809">
        <v>39570904</v>
      </c>
      <c r="C809">
        <v>0</v>
      </c>
    </row>
    <row r="810" spans="1:3">
      <c r="A810">
        <v>82607955</v>
      </c>
      <c r="B810">
        <v>54397527</v>
      </c>
      <c r="C810">
        <v>1</v>
      </c>
    </row>
    <row r="811" spans="1:3">
      <c r="A811">
        <v>82678338</v>
      </c>
      <c r="B811">
        <v>22277474</v>
      </c>
      <c r="C811">
        <v>1</v>
      </c>
    </row>
    <row r="812" spans="1:3">
      <c r="A812">
        <v>82827477</v>
      </c>
      <c r="B812">
        <v>59651656</v>
      </c>
      <c r="C812">
        <v>0</v>
      </c>
    </row>
    <row r="813" spans="1:3">
      <c r="A813">
        <v>83343062</v>
      </c>
      <c r="B813">
        <v>44574385</v>
      </c>
      <c r="C813">
        <v>0</v>
      </c>
    </row>
    <row r="814" spans="1:3">
      <c r="A814">
        <v>83345293</v>
      </c>
      <c r="B814">
        <v>22470870</v>
      </c>
      <c r="C814">
        <v>0</v>
      </c>
    </row>
    <row r="815" spans="1:3">
      <c r="A815">
        <v>83704673</v>
      </c>
      <c r="B815">
        <v>12175663</v>
      </c>
      <c r="C815">
        <v>0</v>
      </c>
    </row>
    <row r="816" spans="1:3">
      <c r="A816">
        <v>83966868</v>
      </c>
      <c r="B816">
        <v>58175060</v>
      </c>
      <c r="C816">
        <v>1</v>
      </c>
    </row>
    <row r="817" spans="1:3">
      <c r="A817">
        <v>84046055</v>
      </c>
      <c r="B817">
        <v>8574794</v>
      </c>
      <c r="C817">
        <v>1</v>
      </c>
    </row>
    <row r="818" spans="1:3">
      <c r="A818">
        <v>84062765</v>
      </c>
      <c r="B818">
        <v>10682318</v>
      </c>
      <c r="C818">
        <v>0</v>
      </c>
    </row>
    <row r="819" spans="1:3">
      <c r="A819">
        <v>84107503</v>
      </c>
      <c r="B819">
        <v>43290252</v>
      </c>
      <c r="C819">
        <v>1</v>
      </c>
    </row>
    <row r="820" spans="1:3">
      <c r="A820">
        <v>84124832</v>
      </c>
      <c r="B820">
        <v>86684726</v>
      </c>
      <c r="C820">
        <v>0</v>
      </c>
    </row>
    <row r="821" spans="1:3">
      <c r="A821">
        <v>84266502</v>
      </c>
      <c r="B821">
        <v>16603472</v>
      </c>
      <c r="C821">
        <v>0</v>
      </c>
    </row>
    <row r="822" spans="1:3">
      <c r="A822">
        <v>84359926</v>
      </c>
      <c r="B822">
        <v>21749507</v>
      </c>
      <c r="C822">
        <v>0</v>
      </c>
    </row>
    <row r="823" spans="1:3">
      <c r="A823">
        <v>84486720</v>
      </c>
      <c r="B823">
        <v>18180006</v>
      </c>
      <c r="C823">
        <v>1</v>
      </c>
    </row>
    <row r="824" spans="1:3">
      <c r="A824">
        <v>84535576</v>
      </c>
      <c r="B824">
        <v>32046955</v>
      </c>
      <c r="C824">
        <v>0</v>
      </c>
    </row>
    <row r="825" spans="1:3">
      <c r="A825">
        <v>84913778</v>
      </c>
      <c r="B825">
        <v>17371706</v>
      </c>
      <c r="C825">
        <v>1</v>
      </c>
    </row>
    <row r="826" spans="1:3">
      <c r="A826">
        <v>85001659</v>
      </c>
      <c r="B826">
        <v>30000000</v>
      </c>
      <c r="C826">
        <v>1</v>
      </c>
    </row>
    <row r="827" spans="1:3">
      <c r="A827">
        <v>85470471</v>
      </c>
      <c r="B827">
        <v>50793334</v>
      </c>
      <c r="C827">
        <v>0</v>
      </c>
    </row>
    <row r="828" spans="1:3">
      <c r="A828">
        <v>85574308</v>
      </c>
      <c r="B828">
        <v>25365964</v>
      </c>
      <c r="C828">
        <v>0</v>
      </c>
    </row>
    <row r="829" spans="1:3">
      <c r="A829">
        <v>86109680</v>
      </c>
      <c r="B829">
        <v>48701534</v>
      </c>
      <c r="C829">
        <v>1</v>
      </c>
    </row>
    <row r="830" spans="1:3">
      <c r="A830">
        <v>86283567</v>
      </c>
      <c r="B830">
        <v>174807753</v>
      </c>
      <c r="C830">
        <v>0</v>
      </c>
    </row>
    <row r="831" spans="1:3">
      <c r="A831">
        <v>86327778</v>
      </c>
      <c r="B831">
        <v>53686491</v>
      </c>
      <c r="C831">
        <v>1</v>
      </c>
    </row>
    <row r="832" spans="1:3">
      <c r="A832">
        <v>86407246</v>
      </c>
      <c r="B832">
        <v>23430665</v>
      </c>
      <c r="C832">
        <v>1</v>
      </c>
    </row>
    <row r="833" spans="1:3">
      <c r="A833">
        <v>86526587</v>
      </c>
      <c r="B833">
        <v>20944279</v>
      </c>
      <c r="C833">
        <v>1</v>
      </c>
    </row>
    <row r="834" spans="1:3">
      <c r="A834">
        <v>86562007</v>
      </c>
      <c r="B834">
        <v>47609104</v>
      </c>
      <c r="C834">
        <v>0</v>
      </c>
    </row>
    <row r="835" spans="1:3">
      <c r="A835">
        <v>86680344</v>
      </c>
      <c r="B835">
        <v>37284868</v>
      </c>
      <c r="C835">
        <v>0</v>
      </c>
    </row>
    <row r="836" spans="1:3">
      <c r="A836">
        <v>86747344</v>
      </c>
      <c r="B836">
        <v>28088587</v>
      </c>
      <c r="C836">
        <v>0</v>
      </c>
    </row>
    <row r="837" spans="1:3">
      <c r="A837">
        <v>86749716</v>
      </c>
      <c r="B837">
        <v>64093910</v>
      </c>
      <c r="C837">
        <v>0</v>
      </c>
    </row>
    <row r="838" spans="1:3">
      <c r="A838">
        <v>87051866</v>
      </c>
      <c r="B838">
        <v>17726823</v>
      </c>
      <c r="C838">
        <v>1</v>
      </c>
    </row>
    <row r="839" spans="1:3">
      <c r="A839">
        <v>87090800</v>
      </c>
      <c r="B839">
        <v>16853152</v>
      </c>
      <c r="C839">
        <v>1</v>
      </c>
    </row>
    <row r="840" spans="1:3">
      <c r="A840">
        <v>87157549</v>
      </c>
      <c r="B840">
        <v>62141447</v>
      </c>
      <c r="C840">
        <v>0</v>
      </c>
    </row>
    <row r="841" spans="1:3">
      <c r="A841">
        <v>87179297</v>
      </c>
      <c r="B841">
        <v>35953391</v>
      </c>
      <c r="C841">
        <v>0</v>
      </c>
    </row>
    <row r="842" spans="1:3">
      <c r="A842">
        <v>87182173</v>
      </c>
      <c r="B842">
        <v>77710753</v>
      </c>
      <c r="C842">
        <v>0</v>
      </c>
    </row>
    <row r="843" spans="1:3">
      <c r="A843">
        <v>87324746</v>
      </c>
      <c r="B843">
        <v>12000000</v>
      </c>
      <c r="C843">
        <v>1</v>
      </c>
    </row>
    <row r="844" spans="1:3">
      <c r="A844">
        <v>87840357</v>
      </c>
      <c r="B844">
        <v>39183429</v>
      </c>
      <c r="C844">
        <v>0</v>
      </c>
    </row>
    <row r="845" spans="1:3">
      <c r="A845">
        <v>87880798</v>
      </c>
      <c r="B845">
        <v>18263820</v>
      </c>
      <c r="C845">
        <v>0</v>
      </c>
    </row>
    <row r="846" spans="1:3">
      <c r="A846">
        <v>87887418</v>
      </c>
      <c r="B846">
        <v>38227765</v>
      </c>
      <c r="C846">
        <v>1</v>
      </c>
    </row>
    <row r="847" spans="1:3">
      <c r="A847">
        <v>88095701</v>
      </c>
      <c r="B847">
        <v>25605411</v>
      </c>
      <c r="C847">
        <v>0</v>
      </c>
    </row>
    <row r="848" spans="1:3">
      <c r="A848">
        <v>88542965</v>
      </c>
      <c r="B848">
        <v>5429853</v>
      </c>
      <c r="C848">
        <v>0</v>
      </c>
    </row>
    <row r="849" spans="1:3">
      <c r="A849">
        <v>88795016</v>
      </c>
      <c r="B849">
        <v>135651216</v>
      </c>
      <c r="C849">
        <v>0</v>
      </c>
    </row>
    <row r="850" spans="1:3">
      <c r="A850">
        <v>88886081</v>
      </c>
      <c r="B850">
        <v>128526296</v>
      </c>
      <c r="C850">
        <v>0</v>
      </c>
    </row>
    <row r="851" spans="1:3">
      <c r="A851">
        <v>89012016</v>
      </c>
      <c r="B851">
        <v>3043916</v>
      </c>
      <c r="C851">
        <v>0</v>
      </c>
    </row>
    <row r="852" spans="1:3">
      <c r="A852">
        <v>89420791</v>
      </c>
      <c r="B852">
        <v>81684071</v>
      </c>
      <c r="C852">
        <v>0</v>
      </c>
    </row>
    <row r="853" spans="1:3">
      <c r="A853">
        <v>89509349</v>
      </c>
      <c r="B853">
        <v>17625825</v>
      </c>
      <c r="C853">
        <v>0</v>
      </c>
    </row>
    <row r="854" spans="1:3">
      <c r="A854">
        <v>89737191</v>
      </c>
      <c r="B854">
        <v>110000000</v>
      </c>
      <c r="C854">
        <v>0</v>
      </c>
    </row>
    <row r="855" spans="1:3">
      <c r="A855">
        <v>89883201</v>
      </c>
      <c r="B855">
        <v>9740307</v>
      </c>
      <c r="C855">
        <v>0</v>
      </c>
    </row>
    <row r="856" spans="1:3">
      <c r="A856">
        <v>90014995</v>
      </c>
      <c r="B856">
        <v>24663858</v>
      </c>
      <c r="C856">
        <v>0</v>
      </c>
    </row>
    <row r="857" spans="1:3">
      <c r="A857">
        <v>90042204</v>
      </c>
      <c r="B857">
        <v>108232671</v>
      </c>
      <c r="C857">
        <v>0</v>
      </c>
    </row>
    <row r="858" spans="1:3">
      <c r="A858">
        <v>90093288</v>
      </c>
      <c r="B858">
        <v>25001073</v>
      </c>
      <c r="C858">
        <v>0</v>
      </c>
    </row>
    <row r="859" spans="1:3">
      <c r="A859">
        <v>90154744</v>
      </c>
      <c r="B859">
        <v>70724911</v>
      </c>
      <c r="C859">
        <v>0</v>
      </c>
    </row>
    <row r="860" spans="1:3">
      <c r="A860">
        <v>90184679</v>
      </c>
      <c r="B860">
        <v>51259935</v>
      </c>
      <c r="C860">
        <v>0</v>
      </c>
    </row>
    <row r="861" spans="1:3">
      <c r="A861">
        <v>90193752</v>
      </c>
      <c r="B861">
        <v>33706305</v>
      </c>
      <c r="C861">
        <v>0</v>
      </c>
    </row>
    <row r="862" spans="1:3">
      <c r="A862">
        <v>90255363</v>
      </c>
      <c r="B862">
        <v>41427631</v>
      </c>
      <c r="C862">
        <v>0</v>
      </c>
    </row>
    <row r="863" spans="1:3">
      <c r="A863">
        <v>90414888</v>
      </c>
      <c r="B863">
        <v>46054609</v>
      </c>
      <c r="C863">
        <v>0</v>
      </c>
    </row>
    <row r="864" spans="1:3">
      <c r="A864">
        <v>90538854</v>
      </c>
      <c r="B864">
        <v>56177174</v>
      </c>
      <c r="C864">
        <v>0</v>
      </c>
    </row>
    <row r="865" spans="1:3">
      <c r="A865">
        <v>91100541</v>
      </c>
      <c r="B865">
        <v>3000000</v>
      </c>
      <c r="C865">
        <v>0</v>
      </c>
    </row>
    <row r="866" spans="1:3">
      <c r="A866">
        <v>91112095</v>
      </c>
      <c r="B866">
        <v>40311473</v>
      </c>
      <c r="C866">
        <v>1</v>
      </c>
    </row>
    <row r="867" spans="1:3">
      <c r="A867">
        <v>91167710</v>
      </c>
      <c r="B867">
        <v>164638572</v>
      </c>
      <c r="C867">
        <v>0</v>
      </c>
    </row>
    <row r="868" spans="1:3">
      <c r="A868">
        <v>91380645</v>
      </c>
      <c r="B868">
        <v>72561906</v>
      </c>
      <c r="C868">
        <v>0</v>
      </c>
    </row>
    <row r="869" spans="1:3">
      <c r="A869">
        <v>91469619</v>
      </c>
      <c r="B869">
        <v>53686491</v>
      </c>
      <c r="C869">
        <v>1</v>
      </c>
    </row>
    <row r="870" spans="1:3">
      <c r="A870">
        <v>91525361</v>
      </c>
      <c r="B870">
        <v>22470870</v>
      </c>
      <c r="C870">
        <v>1</v>
      </c>
    </row>
    <row r="871" spans="1:3">
      <c r="A871">
        <v>91644342</v>
      </c>
      <c r="B871">
        <v>25321739</v>
      </c>
      <c r="C871">
        <v>0</v>
      </c>
    </row>
    <row r="872" spans="1:3">
      <c r="A872">
        <v>91841386</v>
      </c>
      <c r="B872">
        <v>17976696</v>
      </c>
      <c r="C872">
        <v>0</v>
      </c>
    </row>
    <row r="873" spans="1:3">
      <c r="A873">
        <v>92425135</v>
      </c>
      <c r="B873">
        <v>38000000</v>
      </c>
      <c r="C873">
        <v>0</v>
      </c>
    </row>
    <row r="874" spans="1:3">
      <c r="A874">
        <v>92718787</v>
      </c>
      <c r="B874">
        <v>73707997</v>
      </c>
      <c r="C874">
        <v>0</v>
      </c>
    </row>
    <row r="875" spans="1:3">
      <c r="A875">
        <v>92816237</v>
      </c>
      <c r="B875">
        <v>37878971</v>
      </c>
      <c r="C875">
        <v>1</v>
      </c>
    </row>
    <row r="876" spans="1:3">
      <c r="A876">
        <v>92961937</v>
      </c>
      <c r="B876">
        <v>77676809</v>
      </c>
      <c r="C876">
        <v>1</v>
      </c>
    </row>
    <row r="877" spans="1:3">
      <c r="A877">
        <v>93209654</v>
      </c>
      <c r="B877">
        <v>52633838</v>
      </c>
      <c r="C877">
        <v>1</v>
      </c>
    </row>
    <row r="878" spans="1:3">
      <c r="A878">
        <v>93343188</v>
      </c>
      <c r="B878">
        <v>63160606</v>
      </c>
      <c r="C878">
        <v>0</v>
      </c>
    </row>
    <row r="879" spans="1:3">
      <c r="A879">
        <v>93523336</v>
      </c>
      <c r="B879">
        <v>43499013</v>
      </c>
      <c r="C879">
        <v>1</v>
      </c>
    </row>
    <row r="880" spans="1:3">
      <c r="A880">
        <v>93590469</v>
      </c>
      <c r="B880">
        <v>20675477</v>
      </c>
      <c r="C880">
        <v>0</v>
      </c>
    </row>
    <row r="881" spans="1:3">
      <c r="A881">
        <v>93672764</v>
      </c>
      <c r="B881">
        <v>58000000</v>
      </c>
      <c r="C881">
        <v>0</v>
      </c>
    </row>
    <row r="882" spans="1:3">
      <c r="A882">
        <v>93847250</v>
      </c>
      <c r="B882">
        <v>2311593</v>
      </c>
      <c r="C882">
        <v>0</v>
      </c>
    </row>
    <row r="883" spans="1:3">
      <c r="A883">
        <v>93858357</v>
      </c>
      <c r="B883">
        <v>107617391</v>
      </c>
      <c r="C883">
        <v>1</v>
      </c>
    </row>
    <row r="884" spans="1:3">
      <c r="A884">
        <v>93902242</v>
      </c>
      <c r="B884">
        <v>37157440</v>
      </c>
      <c r="C884">
        <v>1</v>
      </c>
    </row>
    <row r="885" spans="1:3">
      <c r="A885">
        <v>93943623</v>
      </c>
      <c r="B885">
        <v>28000000</v>
      </c>
      <c r="C885">
        <v>1</v>
      </c>
    </row>
    <row r="886" spans="1:3">
      <c r="A886">
        <v>93992029</v>
      </c>
      <c r="B886">
        <v>36843687</v>
      </c>
      <c r="C886">
        <v>1</v>
      </c>
    </row>
    <row r="887" spans="1:3">
      <c r="A887">
        <v>94317626</v>
      </c>
      <c r="B887">
        <v>135651216</v>
      </c>
      <c r="C887">
        <v>1</v>
      </c>
    </row>
    <row r="888" spans="1:3">
      <c r="A888">
        <v>95020213</v>
      </c>
      <c r="B888">
        <v>40000000</v>
      </c>
      <c r="C888">
        <v>0</v>
      </c>
    </row>
    <row r="889" spans="1:3">
      <c r="A889">
        <v>95774887</v>
      </c>
      <c r="B889">
        <v>58752751</v>
      </c>
      <c r="C889">
        <v>1</v>
      </c>
    </row>
    <row r="890" spans="1:3">
      <c r="A890">
        <v>95814545</v>
      </c>
      <c r="B890">
        <v>30742635</v>
      </c>
      <c r="C890">
        <v>0</v>
      </c>
    </row>
    <row r="891" spans="1:3">
      <c r="A891">
        <v>95824131</v>
      </c>
      <c r="B891">
        <v>86093913</v>
      </c>
      <c r="C891">
        <v>0</v>
      </c>
    </row>
    <row r="892" spans="1:3">
      <c r="A892">
        <v>96197818</v>
      </c>
      <c r="B892">
        <v>10487788</v>
      </c>
      <c r="C892">
        <v>0</v>
      </c>
    </row>
    <row r="893" spans="1:3">
      <c r="A893">
        <v>96239640</v>
      </c>
      <c r="B893">
        <v>35659508</v>
      </c>
      <c r="C893">
        <v>1</v>
      </c>
    </row>
    <row r="894" spans="1:3">
      <c r="A894">
        <v>96313324</v>
      </c>
      <c r="B894">
        <v>74409961</v>
      </c>
      <c r="C894">
        <v>0</v>
      </c>
    </row>
    <row r="895" spans="1:3">
      <c r="A895">
        <v>96730885</v>
      </c>
      <c r="B895">
        <v>30422345</v>
      </c>
      <c r="C895">
        <v>1</v>
      </c>
    </row>
    <row r="896" spans="1:3">
      <c r="A896">
        <v>96846559</v>
      </c>
      <c r="B896">
        <v>19070640</v>
      </c>
      <c r="C896">
        <v>0</v>
      </c>
    </row>
    <row r="897" spans="1:3">
      <c r="A897">
        <v>96934884</v>
      </c>
      <c r="B897">
        <v>15548943</v>
      </c>
      <c r="C897">
        <v>1</v>
      </c>
    </row>
    <row r="898" spans="1:3">
      <c r="A898">
        <v>97066426</v>
      </c>
      <c r="B898">
        <v>103569079</v>
      </c>
      <c r="C898">
        <v>1</v>
      </c>
    </row>
    <row r="899" spans="1:3">
      <c r="A899">
        <v>97384257</v>
      </c>
      <c r="B899">
        <v>71581988</v>
      </c>
      <c r="C899">
        <v>1</v>
      </c>
    </row>
    <row r="900" spans="1:3">
      <c r="A900">
        <v>97402049</v>
      </c>
      <c r="B900">
        <v>17000000</v>
      </c>
      <c r="C900">
        <v>1</v>
      </c>
    </row>
    <row r="901" spans="1:3">
      <c r="A901">
        <v>97562697</v>
      </c>
      <c r="B901">
        <v>12175663</v>
      </c>
      <c r="C901">
        <v>1</v>
      </c>
    </row>
    <row r="902" spans="1:3">
      <c r="A902">
        <v>97650742</v>
      </c>
      <c r="B902">
        <v>62404139</v>
      </c>
      <c r="C902">
        <v>0</v>
      </c>
    </row>
    <row r="903" spans="1:3">
      <c r="A903">
        <v>97662611</v>
      </c>
      <c r="B903">
        <v>85747939</v>
      </c>
      <c r="C903">
        <v>1</v>
      </c>
    </row>
    <row r="904" spans="1:3">
      <c r="A904">
        <v>97696078</v>
      </c>
      <c r="B904">
        <v>42729274</v>
      </c>
      <c r="C904">
        <v>0</v>
      </c>
    </row>
    <row r="905" spans="1:3">
      <c r="A905">
        <v>97925059</v>
      </c>
      <c r="B905">
        <v>64935379</v>
      </c>
      <c r="C905">
        <v>1</v>
      </c>
    </row>
    <row r="906" spans="1:3">
      <c r="A906">
        <v>98116369</v>
      </c>
      <c r="B906">
        <v>5726559</v>
      </c>
      <c r="C906">
        <v>0</v>
      </c>
    </row>
    <row r="907" spans="1:3">
      <c r="A907">
        <v>98225585</v>
      </c>
      <c r="B907">
        <v>26122286</v>
      </c>
      <c r="C907">
        <v>0</v>
      </c>
    </row>
    <row r="908" spans="1:3">
      <c r="A908">
        <v>98564824</v>
      </c>
      <c r="B908">
        <v>12713760</v>
      </c>
      <c r="C908">
        <v>0</v>
      </c>
    </row>
    <row r="909" spans="1:3">
      <c r="A909">
        <v>98936014</v>
      </c>
      <c r="B909">
        <v>10864486</v>
      </c>
      <c r="C909">
        <v>1</v>
      </c>
    </row>
    <row r="910" spans="1:3">
      <c r="A910">
        <v>99006237</v>
      </c>
      <c r="B910">
        <v>18940717</v>
      </c>
      <c r="C910">
        <v>0</v>
      </c>
    </row>
    <row r="911" spans="1:3">
      <c r="A911">
        <v>99223368</v>
      </c>
      <c r="B911">
        <v>32571948</v>
      </c>
      <c r="C911">
        <v>1</v>
      </c>
    </row>
    <row r="912" spans="1:3">
      <c r="A912">
        <v>99285148</v>
      </c>
      <c r="B912">
        <v>65143896</v>
      </c>
      <c r="C912">
        <v>1</v>
      </c>
    </row>
    <row r="913" spans="1:3">
      <c r="A913">
        <v>99379590</v>
      </c>
      <c r="B913">
        <v>7253004</v>
      </c>
      <c r="C913">
        <v>1</v>
      </c>
    </row>
    <row r="914" spans="1:3">
      <c r="A914">
        <v>99475649</v>
      </c>
      <c r="B914">
        <v>38320559</v>
      </c>
      <c r="C914">
        <v>0</v>
      </c>
    </row>
    <row r="915" spans="1:3">
      <c r="A915">
        <v>99497492</v>
      </c>
      <c r="B915">
        <v>38320559</v>
      </c>
      <c r="C915">
        <v>0</v>
      </c>
    </row>
    <row r="916" spans="1:3">
      <c r="A916">
        <v>99562425</v>
      </c>
      <c r="B916">
        <v>18457437</v>
      </c>
      <c r="C916">
        <v>0</v>
      </c>
    </row>
    <row r="917" spans="1:3">
      <c r="A917">
        <v>99593620</v>
      </c>
      <c r="B917">
        <v>43429264</v>
      </c>
      <c r="C917">
        <v>0</v>
      </c>
    </row>
    <row r="918" spans="1:3">
      <c r="A918">
        <v>99847390</v>
      </c>
      <c r="B918">
        <v>25365964</v>
      </c>
      <c r="C918">
        <v>1</v>
      </c>
    </row>
    <row r="919" spans="1:3">
      <c r="A919">
        <v>100507729</v>
      </c>
      <c r="B919">
        <v>8102957</v>
      </c>
      <c r="C919">
        <v>1</v>
      </c>
    </row>
    <row r="920" spans="1:3">
      <c r="A920">
        <v>100602327</v>
      </c>
      <c r="B920">
        <v>18492742</v>
      </c>
      <c r="C920">
        <v>1</v>
      </c>
    </row>
    <row r="921" spans="1:3">
      <c r="A921">
        <v>100734332</v>
      </c>
      <c r="B921">
        <v>35000000</v>
      </c>
      <c r="C921">
        <v>1</v>
      </c>
    </row>
    <row r="922" spans="1:3">
      <c r="A922">
        <v>100905781</v>
      </c>
      <c r="B922">
        <v>40918272</v>
      </c>
      <c r="C922">
        <v>1</v>
      </c>
    </row>
    <row r="923" spans="1:3">
      <c r="A923">
        <v>101076746</v>
      </c>
      <c r="B923">
        <v>129870757</v>
      </c>
      <c r="C923">
        <v>1</v>
      </c>
    </row>
    <row r="924" spans="1:3">
      <c r="A924">
        <v>101301096</v>
      </c>
      <c r="B924">
        <v>123319288</v>
      </c>
      <c r="C924">
        <v>1</v>
      </c>
    </row>
    <row r="925" spans="1:3">
      <c r="A925">
        <v>101820495</v>
      </c>
      <c r="B925">
        <v>40043484</v>
      </c>
      <c r="C925">
        <v>1</v>
      </c>
    </row>
    <row r="926" spans="1:3">
      <c r="A926">
        <v>101954772</v>
      </c>
      <c r="B926">
        <v>131571219</v>
      </c>
      <c r="C926">
        <v>1</v>
      </c>
    </row>
    <row r="927" spans="1:3">
      <c r="A927">
        <v>102259164</v>
      </c>
      <c r="B927">
        <v>75965217</v>
      </c>
      <c r="C927">
        <v>0</v>
      </c>
    </row>
    <row r="928" spans="1:3">
      <c r="A928">
        <v>102295681</v>
      </c>
      <c r="B928">
        <v>28642791</v>
      </c>
      <c r="C928">
        <v>0</v>
      </c>
    </row>
    <row r="929" spans="1:3">
      <c r="A929">
        <v>102501499</v>
      </c>
      <c r="B929">
        <v>35175618</v>
      </c>
      <c r="C929">
        <v>0</v>
      </c>
    </row>
    <row r="930" spans="1:3">
      <c r="A930">
        <v>102531416</v>
      </c>
      <c r="B930">
        <v>57165293</v>
      </c>
      <c r="C930">
        <v>0</v>
      </c>
    </row>
    <row r="931" spans="1:3">
      <c r="A931">
        <v>102990511</v>
      </c>
      <c r="B931">
        <v>31459218</v>
      </c>
      <c r="C931">
        <v>1</v>
      </c>
    </row>
    <row r="932" spans="1:3">
      <c r="A932">
        <v>103029901</v>
      </c>
      <c r="B932">
        <v>103144502</v>
      </c>
      <c r="C932">
        <v>1</v>
      </c>
    </row>
    <row r="933" spans="1:3">
      <c r="A933">
        <v>103124758</v>
      </c>
      <c r="B933">
        <v>24186884</v>
      </c>
      <c r="C933">
        <v>0</v>
      </c>
    </row>
    <row r="934" spans="1:3">
      <c r="A934">
        <v>103248087</v>
      </c>
      <c r="B934">
        <v>1014639</v>
      </c>
      <c r="C934">
        <v>1</v>
      </c>
    </row>
    <row r="935" spans="1:3">
      <c r="A935">
        <v>103687285</v>
      </c>
      <c r="B935">
        <v>76438973</v>
      </c>
      <c r="C935">
        <v>1</v>
      </c>
    </row>
    <row r="936" spans="1:3">
      <c r="A936">
        <v>103714796</v>
      </c>
      <c r="B936">
        <v>20007852</v>
      </c>
      <c r="C936">
        <v>1</v>
      </c>
    </row>
    <row r="937" spans="1:3">
      <c r="A937">
        <v>103755310</v>
      </c>
      <c r="B937">
        <v>41427631</v>
      </c>
      <c r="C937">
        <v>1</v>
      </c>
    </row>
    <row r="938" spans="1:3">
      <c r="A938">
        <v>103813103</v>
      </c>
      <c r="B938">
        <v>70000000</v>
      </c>
      <c r="C938">
        <v>0</v>
      </c>
    </row>
    <row r="939" spans="1:3">
      <c r="A939">
        <v>103849232</v>
      </c>
      <c r="B939">
        <v>6641389</v>
      </c>
      <c r="C939">
        <v>0</v>
      </c>
    </row>
    <row r="940" spans="1:3">
      <c r="A940">
        <v>104051689</v>
      </c>
      <c r="B940">
        <v>35450435</v>
      </c>
      <c r="C940">
        <v>0</v>
      </c>
    </row>
    <row r="941" spans="1:3">
      <c r="A941">
        <v>104100903</v>
      </c>
      <c r="B941">
        <v>60000000</v>
      </c>
      <c r="C941">
        <v>0</v>
      </c>
    </row>
    <row r="942" spans="1:3">
      <c r="A942">
        <v>104177195</v>
      </c>
      <c r="B942">
        <v>106823184</v>
      </c>
      <c r="C942">
        <v>0</v>
      </c>
    </row>
    <row r="943" spans="1:3">
      <c r="A943">
        <v>104182018</v>
      </c>
      <c r="B943">
        <v>29910492</v>
      </c>
      <c r="C943">
        <v>0</v>
      </c>
    </row>
    <row r="944" spans="1:3">
      <c r="A944">
        <v>104472930</v>
      </c>
      <c r="B944">
        <v>37388114</v>
      </c>
      <c r="C944">
        <v>1</v>
      </c>
    </row>
    <row r="945" spans="1:3">
      <c r="A945">
        <v>104475669</v>
      </c>
      <c r="B945">
        <v>24156185</v>
      </c>
      <c r="C945">
        <v>0</v>
      </c>
    </row>
    <row r="946" spans="1:3">
      <c r="A946">
        <v>104764631</v>
      </c>
      <c r="B946">
        <v>50899822</v>
      </c>
      <c r="C946">
        <v>1</v>
      </c>
    </row>
    <row r="947" spans="1:3">
      <c r="A947">
        <v>104960933</v>
      </c>
      <c r="B947">
        <v>29857619</v>
      </c>
      <c r="C947">
        <v>1</v>
      </c>
    </row>
    <row r="948" spans="1:3">
      <c r="A948">
        <v>104974897</v>
      </c>
      <c r="B948">
        <v>17895497</v>
      </c>
      <c r="C948">
        <v>1</v>
      </c>
    </row>
    <row r="949" spans="1:3">
      <c r="A949">
        <v>106008618</v>
      </c>
      <c r="B949">
        <v>15383082</v>
      </c>
      <c r="C949">
        <v>1</v>
      </c>
    </row>
    <row r="950" spans="1:3">
      <c r="A950">
        <v>106399210</v>
      </c>
      <c r="B950">
        <v>77710753</v>
      </c>
      <c r="C950">
        <v>0</v>
      </c>
    </row>
    <row r="951" spans="1:3">
      <c r="A951">
        <v>106685260</v>
      </c>
      <c r="B951">
        <v>1602348</v>
      </c>
      <c r="C951">
        <v>1</v>
      </c>
    </row>
    <row r="952" spans="1:3">
      <c r="A952">
        <v>107125483</v>
      </c>
      <c r="B952">
        <v>42343532</v>
      </c>
      <c r="C952">
        <v>0</v>
      </c>
    </row>
    <row r="953" spans="1:3">
      <c r="A953">
        <v>107442412</v>
      </c>
      <c r="B953">
        <v>10361434</v>
      </c>
      <c r="C953">
        <v>1</v>
      </c>
    </row>
    <row r="954" spans="1:3">
      <c r="A954">
        <v>107527136</v>
      </c>
      <c r="B954">
        <v>67412609</v>
      </c>
      <c r="C954">
        <v>0</v>
      </c>
    </row>
    <row r="955" spans="1:3">
      <c r="A955">
        <v>107621685</v>
      </c>
      <c r="B955">
        <v>108573160</v>
      </c>
      <c r="C955">
        <v>0</v>
      </c>
    </row>
    <row r="956" spans="1:3">
      <c r="A956">
        <v>107968055</v>
      </c>
      <c r="B956">
        <v>39324022</v>
      </c>
      <c r="C956">
        <v>0</v>
      </c>
    </row>
    <row r="957" spans="1:3">
      <c r="A957">
        <v>108447385</v>
      </c>
      <c r="B957">
        <v>17414858</v>
      </c>
      <c r="C957">
        <v>1</v>
      </c>
    </row>
    <row r="958" spans="1:3">
      <c r="A958">
        <v>109310929</v>
      </c>
      <c r="B958">
        <v>46357360</v>
      </c>
      <c r="C958">
        <v>1</v>
      </c>
    </row>
    <row r="959" spans="1:3">
      <c r="A959">
        <v>109586673</v>
      </c>
      <c r="B959">
        <v>39475379</v>
      </c>
      <c r="C959">
        <v>0</v>
      </c>
    </row>
    <row r="960" spans="1:3">
      <c r="A960">
        <v>109728398</v>
      </c>
      <c r="B960">
        <v>32046955</v>
      </c>
      <c r="C960">
        <v>0</v>
      </c>
    </row>
    <row r="961" spans="1:3">
      <c r="A961">
        <v>109742304</v>
      </c>
      <c r="B961">
        <v>60878314</v>
      </c>
      <c r="C961">
        <v>0</v>
      </c>
    </row>
    <row r="962" spans="1:3">
      <c r="A962">
        <v>109871622</v>
      </c>
      <c r="B962">
        <v>11930331</v>
      </c>
      <c r="C962">
        <v>0</v>
      </c>
    </row>
    <row r="963" spans="1:3">
      <c r="A963">
        <v>109902346</v>
      </c>
      <c r="B963">
        <v>28138664</v>
      </c>
      <c r="C963">
        <v>0</v>
      </c>
    </row>
    <row r="964" spans="1:3">
      <c r="A964">
        <v>110065560</v>
      </c>
      <c r="B964">
        <v>47721325</v>
      </c>
      <c r="C964">
        <v>1</v>
      </c>
    </row>
    <row r="965" spans="1:3">
      <c r="A965">
        <v>110092382</v>
      </c>
      <c r="B965">
        <v>38855376</v>
      </c>
      <c r="C965">
        <v>1</v>
      </c>
    </row>
    <row r="966" spans="1:3">
      <c r="A966">
        <v>110205951</v>
      </c>
      <c r="B966">
        <v>30829822</v>
      </c>
      <c r="C966">
        <v>0</v>
      </c>
    </row>
    <row r="967" spans="1:3">
      <c r="A967">
        <v>110847172</v>
      </c>
      <c r="B967">
        <v>68598351</v>
      </c>
      <c r="C967">
        <v>0</v>
      </c>
    </row>
    <row r="968" spans="1:3">
      <c r="A968">
        <v>110889898</v>
      </c>
      <c r="B968">
        <v>69734584</v>
      </c>
      <c r="C968">
        <v>0</v>
      </c>
    </row>
    <row r="969" spans="1:3">
      <c r="A969">
        <v>111001503</v>
      </c>
      <c r="B969">
        <v>25623266</v>
      </c>
      <c r="C969">
        <v>1</v>
      </c>
    </row>
    <row r="970" spans="1:3">
      <c r="A970">
        <v>111046165</v>
      </c>
      <c r="B970">
        <v>16990118</v>
      </c>
      <c r="C970">
        <v>0</v>
      </c>
    </row>
    <row r="971" spans="1:3">
      <c r="A971">
        <v>111564348</v>
      </c>
      <c r="B971">
        <v>15200242</v>
      </c>
      <c r="C971">
        <v>0</v>
      </c>
    </row>
    <row r="972" spans="1:3">
      <c r="A972">
        <v>111816793</v>
      </c>
      <c r="B972">
        <v>63304348</v>
      </c>
      <c r="C972">
        <v>0</v>
      </c>
    </row>
    <row r="973" spans="1:3">
      <c r="A973">
        <v>112315914</v>
      </c>
      <c r="B973">
        <v>19662011</v>
      </c>
      <c r="C973">
        <v>0</v>
      </c>
    </row>
    <row r="974" spans="1:3">
      <c r="A974">
        <v>112914167</v>
      </c>
      <c r="B974">
        <v>28000000</v>
      </c>
      <c r="C974">
        <v>0</v>
      </c>
    </row>
    <row r="975" spans="1:3">
      <c r="A975">
        <v>113093815</v>
      </c>
      <c r="B975">
        <v>13529084</v>
      </c>
      <c r="C975">
        <v>0</v>
      </c>
    </row>
    <row r="976" spans="1:3">
      <c r="A976">
        <v>113100998</v>
      </c>
      <c r="B976">
        <v>17316101</v>
      </c>
      <c r="C976">
        <v>1</v>
      </c>
    </row>
    <row r="977" spans="1:3">
      <c r="A977">
        <v>113402302</v>
      </c>
      <c r="B977">
        <v>46000000</v>
      </c>
      <c r="C977">
        <v>1</v>
      </c>
    </row>
    <row r="978" spans="1:3">
      <c r="A978">
        <v>113591309</v>
      </c>
      <c r="B978">
        <v>49327715</v>
      </c>
      <c r="C978">
        <v>0</v>
      </c>
    </row>
    <row r="979" spans="1:3">
      <c r="A979">
        <v>113824188</v>
      </c>
      <c r="B979">
        <v>32467689</v>
      </c>
      <c r="C979">
        <v>1</v>
      </c>
    </row>
    <row r="980" spans="1:3">
      <c r="A980">
        <v>114001241</v>
      </c>
      <c r="B980">
        <v>31018861</v>
      </c>
      <c r="C980">
        <v>1</v>
      </c>
    </row>
    <row r="981" spans="1:3">
      <c r="A981">
        <v>114334580</v>
      </c>
      <c r="B981">
        <v>23541900</v>
      </c>
      <c r="C981">
        <v>0</v>
      </c>
    </row>
    <row r="982" spans="1:3">
      <c r="A982">
        <v>114450037</v>
      </c>
      <c r="B982">
        <v>32918261</v>
      </c>
      <c r="C982">
        <v>1</v>
      </c>
    </row>
    <row r="983" spans="1:3">
      <c r="A983">
        <v>114766488</v>
      </c>
      <c r="B983">
        <v>36985483</v>
      </c>
      <c r="C983">
        <v>0</v>
      </c>
    </row>
    <row r="984" spans="1:3">
      <c r="A984">
        <v>115142275</v>
      </c>
      <c r="B984">
        <v>51784539</v>
      </c>
      <c r="C984">
        <v>0</v>
      </c>
    </row>
    <row r="985" spans="1:3">
      <c r="A985">
        <v>115313044</v>
      </c>
      <c r="B985">
        <v>43290252</v>
      </c>
      <c r="C985">
        <v>0</v>
      </c>
    </row>
    <row r="986" spans="1:3">
      <c r="A986">
        <v>115559561</v>
      </c>
      <c r="B986">
        <v>57789817</v>
      </c>
      <c r="C986">
        <v>1</v>
      </c>
    </row>
    <row r="987" spans="1:3">
      <c r="A987">
        <v>115645570</v>
      </c>
      <c r="B987">
        <v>4091827</v>
      </c>
      <c r="C987">
        <v>0</v>
      </c>
    </row>
    <row r="988" spans="1:3">
      <c r="A988">
        <v>115661627</v>
      </c>
      <c r="B988">
        <v>85898385</v>
      </c>
      <c r="C988">
        <v>0</v>
      </c>
    </row>
    <row r="989" spans="1:3">
      <c r="A989">
        <v>115711368</v>
      </c>
      <c r="B989">
        <v>32469801</v>
      </c>
      <c r="C989">
        <v>1</v>
      </c>
    </row>
    <row r="990" spans="1:3">
      <c r="A990">
        <v>116216452</v>
      </c>
      <c r="B990">
        <v>9246371</v>
      </c>
      <c r="C990">
        <v>1</v>
      </c>
    </row>
    <row r="991" spans="1:3">
      <c r="A991">
        <v>116230018</v>
      </c>
      <c r="B991">
        <v>47351793</v>
      </c>
      <c r="C991">
        <v>0</v>
      </c>
    </row>
    <row r="992" spans="1:3">
      <c r="A992">
        <v>116494634</v>
      </c>
      <c r="B992">
        <v>40345992</v>
      </c>
      <c r="C992">
        <v>1</v>
      </c>
    </row>
    <row r="993" spans="1:3">
      <c r="A993">
        <v>116515728</v>
      </c>
      <c r="B993">
        <v>42873969</v>
      </c>
      <c r="C993">
        <v>1</v>
      </c>
    </row>
    <row r="994" spans="1:3">
      <c r="A994">
        <v>116643610</v>
      </c>
      <c r="B994">
        <v>30000000</v>
      </c>
      <c r="C994">
        <v>0</v>
      </c>
    </row>
    <row r="995" spans="1:3">
      <c r="A995">
        <v>116804318</v>
      </c>
      <c r="B995">
        <v>68488103</v>
      </c>
      <c r="C995">
        <v>0</v>
      </c>
    </row>
    <row r="996" spans="1:3">
      <c r="A996">
        <v>117019460</v>
      </c>
      <c r="B996">
        <v>17248856</v>
      </c>
      <c r="C996">
        <v>1</v>
      </c>
    </row>
    <row r="997" spans="1:3">
      <c r="A997">
        <v>117404137</v>
      </c>
      <c r="B997">
        <v>35728308</v>
      </c>
      <c r="C997">
        <v>1</v>
      </c>
    </row>
    <row r="998" spans="1:3">
      <c r="A998">
        <v>118340524</v>
      </c>
      <c r="B998">
        <v>65143896</v>
      </c>
      <c r="C998">
        <v>0</v>
      </c>
    </row>
    <row r="999" spans="1:3">
      <c r="A999">
        <v>118444284</v>
      </c>
      <c r="B999">
        <v>16031507</v>
      </c>
      <c r="C999">
        <v>0</v>
      </c>
    </row>
    <row r="1000" spans="1:3">
      <c r="A1000">
        <v>118660249</v>
      </c>
      <c r="B1000">
        <v>123319288</v>
      </c>
      <c r="C1000">
        <v>1</v>
      </c>
    </row>
    <row r="1001" spans="1:3">
      <c r="A1001">
        <v>118825964</v>
      </c>
      <c r="B1001">
        <v>63028704</v>
      </c>
      <c r="C1001">
        <v>1</v>
      </c>
    </row>
    <row r="1002" spans="1:3">
      <c r="A1002">
        <v>118897452</v>
      </c>
      <c r="B1002">
        <v>129517922</v>
      </c>
      <c r="C1002">
        <v>0</v>
      </c>
    </row>
    <row r="1003" spans="1:3">
      <c r="A1003">
        <v>118928779</v>
      </c>
      <c r="B1003">
        <v>36995786</v>
      </c>
      <c r="C1003">
        <v>1</v>
      </c>
    </row>
    <row r="1004" spans="1:3">
      <c r="A1004">
        <v>118960872</v>
      </c>
      <c r="B1004">
        <v>26705796</v>
      </c>
      <c r="C1004">
        <v>0</v>
      </c>
    </row>
    <row r="1005" spans="1:3">
      <c r="A1005">
        <v>119379800</v>
      </c>
      <c r="B1005">
        <v>13066697</v>
      </c>
      <c r="C1005">
        <v>0</v>
      </c>
    </row>
    <row r="1006" spans="1:3">
      <c r="A1006">
        <v>119717677</v>
      </c>
      <c r="B1006">
        <v>14499671</v>
      </c>
      <c r="C1006">
        <v>1</v>
      </c>
    </row>
    <row r="1007" spans="1:3">
      <c r="A1007">
        <v>120123026</v>
      </c>
      <c r="B1007">
        <v>69195921</v>
      </c>
      <c r="C1007">
        <v>1</v>
      </c>
    </row>
    <row r="1008" spans="1:3">
      <c r="A1008">
        <v>120601727</v>
      </c>
      <c r="B1008">
        <v>126608696</v>
      </c>
      <c r="C1008">
        <v>1</v>
      </c>
    </row>
    <row r="1009" spans="1:3">
      <c r="A1009">
        <v>120627912</v>
      </c>
      <c r="B1009">
        <v>90900032</v>
      </c>
      <c r="C1009">
        <v>1</v>
      </c>
    </row>
    <row r="1010" spans="1:3">
      <c r="A1010">
        <v>120952557</v>
      </c>
      <c r="B1010">
        <v>71581988</v>
      </c>
      <c r="C1010">
        <v>1</v>
      </c>
    </row>
    <row r="1011" spans="1:3">
      <c r="A1011">
        <v>121175229</v>
      </c>
      <c r="B1011">
        <v>27853913</v>
      </c>
      <c r="C1011">
        <v>0</v>
      </c>
    </row>
    <row r="1012" spans="1:3">
      <c r="A1012">
        <v>121927729</v>
      </c>
      <c r="B1012">
        <v>25365964</v>
      </c>
      <c r="C1012">
        <v>1</v>
      </c>
    </row>
    <row r="1013" spans="1:3">
      <c r="A1013">
        <v>122315840</v>
      </c>
      <c r="B1013">
        <v>35173330</v>
      </c>
      <c r="C1013">
        <v>0</v>
      </c>
    </row>
    <row r="1014" spans="1:3">
      <c r="A1014">
        <v>122375366</v>
      </c>
      <c r="B1014">
        <v>13529084</v>
      </c>
      <c r="C1014">
        <v>1</v>
      </c>
    </row>
    <row r="1015" spans="1:3">
      <c r="A1015">
        <v>123102194</v>
      </c>
      <c r="B1015">
        <v>73991573</v>
      </c>
      <c r="C1015">
        <v>0</v>
      </c>
    </row>
    <row r="1016" spans="1:3">
      <c r="A1016">
        <v>123164396</v>
      </c>
      <c r="B1016">
        <v>33822710</v>
      </c>
      <c r="C1016">
        <v>0</v>
      </c>
    </row>
    <row r="1017" spans="1:3">
      <c r="A1017">
        <v>123166807</v>
      </c>
      <c r="B1017">
        <v>59524097</v>
      </c>
      <c r="C1017">
        <v>1</v>
      </c>
    </row>
    <row r="1018" spans="1:3">
      <c r="A1018">
        <v>123169061</v>
      </c>
      <c r="B1018">
        <v>51784539</v>
      </c>
      <c r="C1018">
        <v>0</v>
      </c>
    </row>
    <row r="1019" spans="1:3">
      <c r="A1019">
        <v>123355241</v>
      </c>
      <c r="B1019">
        <v>4208591</v>
      </c>
      <c r="C1019">
        <v>1</v>
      </c>
    </row>
    <row r="1020" spans="1:3">
      <c r="A1020">
        <v>124098247</v>
      </c>
      <c r="B1020">
        <v>53686491</v>
      </c>
      <c r="C1020">
        <v>0</v>
      </c>
    </row>
    <row r="1021" spans="1:3">
      <c r="A1021">
        <v>124470916</v>
      </c>
      <c r="B1021">
        <v>53727589</v>
      </c>
      <c r="C1021">
        <v>0</v>
      </c>
    </row>
    <row r="1022" spans="1:3">
      <c r="A1022">
        <v>124558238</v>
      </c>
      <c r="B1022">
        <v>24663858</v>
      </c>
      <c r="C1022">
        <v>0</v>
      </c>
    </row>
    <row r="1023" spans="1:3">
      <c r="A1023">
        <v>124648152</v>
      </c>
      <c r="B1023">
        <v>36843687</v>
      </c>
      <c r="C1023">
        <v>1</v>
      </c>
    </row>
    <row r="1024" spans="1:3">
      <c r="A1024">
        <v>124705810</v>
      </c>
      <c r="B1024">
        <v>46231854</v>
      </c>
      <c r="C1024">
        <v>0</v>
      </c>
    </row>
    <row r="1025" spans="1:3">
      <c r="A1025">
        <v>124765870</v>
      </c>
      <c r="B1025">
        <v>9006109</v>
      </c>
      <c r="C1025">
        <v>1</v>
      </c>
    </row>
    <row r="1026" spans="1:3">
      <c r="A1026">
        <v>124857587</v>
      </c>
      <c r="B1026">
        <v>55805121</v>
      </c>
      <c r="C1026">
        <v>0</v>
      </c>
    </row>
    <row r="1027" spans="1:3">
      <c r="A1027">
        <v>125022454</v>
      </c>
      <c r="B1027">
        <v>32571948</v>
      </c>
      <c r="C1027">
        <v>1</v>
      </c>
    </row>
    <row r="1028" spans="1:3">
      <c r="A1028">
        <v>125520924</v>
      </c>
      <c r="B1028">
        <v>661322</v>
      </c>
      <c r="C1028">
        <v>0</v>
      </c>
    </row>
    <row r="1029" spans="1:3">
      <c r="A1029">
        <v>125520924</v>
      </c>
      <c r="B1029">
        <v>661322</v>
      </c>
      <c r="C1029">
        <v>0</v>
      </c>
    </row>
    <row r="1030" spans="1:3">
      <c r="A1030">
        <v>125671845</v>
      </c>
      <c r="B1030">
        <v>32379480</v>
      </c>
      <c r="C1030">
        <v>1</v>
      </c>
    </row>
    <row r="1031" spans="1:3">
      <c r="A1031">
        <v>126127005</v>
      </c>
      <c r="B1031">
        <v>36995786</v>
      </c>
      <c r="C1031">
        <v>0</v>
      </c>
    </row>
    <row r="1032" spans="1:3">
      <c r="A1032">
        <v>126294264</v>
      </c>
      <c r="B1032">
        <v>32000000</v>
      </c>
      <c r="C1032">
        <v>0</v>
      </c>
    </row>
    <row r="1033" spans="1:3">
      <c r="A1033">
        <v>126593993</v>
      </c>
      <c r="B1033">
        <v>62930791</v>
      </c>
      <c r="C1033">
        <v>0</v>
      </c>
    </row>
    <row r="1034" spans="1:3">
      <c r="A1034">
        <v>126716628</v>
      </c>
      <c r="B1034">
        <v>14246971</v>
      </c>
      <c r="C1034">
        <v>0</v>
      </c>
    </row>
    <row r="1035" spans="1:3">
      <c r="A1035">
        <v>127137678</v>
      </c>
      <c r="B1035">
        <v>1479831</v>
      </c>
      <c r="C1035">
        <v>0</v>
      </c>
    </row>
    <row r="1036" spans="1:3">
      <c r="A1036">
        <v>127356911</v>
      </c>
      <c r="B1036">
        <v>76438973</v>
      </c>
      <c r="C1036">
        <v>0</v>
      </c>
    </row>
    <row r="1037" spans="1:3">
      <c r="A1037">
        <v>127577349</v>
      </c>
      <c r="B1037">
        <v>34529401</v>
      </c>
      <c r="C1037">
        <v>1</v>
      </c>
    </row>
    <row r="1038" spans="1:3">
      <c r="A1038">
        <v>127636188</v>
      </c>
      <c r="B1038">
        <v>58049525</v>
      </c>
      <c r="C1038">
        <v>1</v>
      </c>
    </row>
    <row r="1039" spans="1:3">
      <c r="A1039">
        <v>127863295</v>
      </c>
      <c r="B1039">
        <v>103493134</v>
      </c>
      <c r="C1039">
        <v>1</v>
      </c>
    </row>
    <row r="1040" spans="1:3">
      <c r="A1040">
        <v>128935373</v>
      </c>
      <c r="B1040">
        <v>12175663</v>
      </c>
      <c r="C1040">
        <v>0</v>
      </c>
    </row>
    <row r="1041" spans="1:3">
      <c r="A1041">
        <v>129402834</v>
      </c>
      <c r="B1041">
        <v>105267677</v>
      </c>
      <c r="C1041">
        <v>1</v>
      </c>
    </row>
    <row r="1042" spans="1:3">
      <c r="A1042">
        <v>129491710</v>
      </c>
      <c r="B1042">
        <v>104986915</v>
      </c>
      <c r="C1042">
        <v>0</v>
      </c>
    </row>
    <row r="1043" spans="1:3">
      <c r="A1043">
        <v>129927709</v>
      </c>
      <c r="B1043">
        <v>86858528</v>
      </c>
      <c r="C1043">
        <v>0</v>
      </c>
    </row>
    <row r="1044" spans="1:3">
      <c r="A1044">
        <v>130250195</v>
      </c>
      <c r="B1044">
        <v>22071113</v>
      </c>
      <c r="C1044">
        <v>1</v>
      </c>
    </row>
    <row r="1045" spans="1:3">
      <c r="A1045">
        <v>130371575</v>
      </c>
      <c r="B1045">
        <v>28894909</v>
      </c>
      <c r="C1045">
        <v>1</v>
      </c>
    </row>
    <row r="1046" spans="1:3">
      <c r="A1046">
        <v>130843627</v>
      </c>
      <c r="B1046">
        <v>15219578</v>
      </c>
      <c r="C1046">
        <v>0</v>
      </c>
    </row>
    <row r="1047" spans="1:3">
      <c r="A1047">
        <v>131046803</v>
      </c>
      <c r="B1047">
        <v>20878080</v>
      </c>
      <c r="C1047">
        <v>1</v>
      </c>
    </row>
    <row r="1048" spans="1:3">
      <c r="A1048">
        <v>131947137</v>
      </c>
      <c r="B1048">
        <v>56387665</v>
      </c>
      <c r="C1048">
        <v>0</v>
      </c>
    </row>
    <row r="1049" spans="1:3">
      <c r="A1049">
        <v>132098426</v>
      </c>
      <c r="B1049">
        <v>22470870</v>
      </c>
      <c r="C1049">
        <v>1</v>
      </c>
    </row>
    <row r="1050" spans="1:3">
      <c r="A1050">
        <v>132214001</v>
      </c>
      <c r="B1050">
        <v>147983145</v>
      </c>
      <c r="C1050">
        <v>0</v>
      </c>
    </row>
    <row r="1051" spans="1:3">
      <c r="A1051">
        <v>132261912</v>
      </c>
      <c r="B1051">
        <v>94299882</v>
      </c>
      <c r="C1051">
        <v>1</v>
      </c>
    </row>
    <row r="1052" spans="1:3">
      <c r="A1052">
        <v>132354553</v>
      </c>
      <c r="B1052">
        <v>51991677</v>
      </c>
      <c r="C1052">
        <v>0</v>
      </c>
    </row>
    <row r="1053" spans="1:3">
      <c r="A1053">
        <v>132403823</v>
      </c>
      <c r="B1053">
        <v>53949684</v>
      </c>
      <c r="C1053">
        <v>0</v>
      </c>
    </row>
    <row r="1054" spans="1:3">
      <c r="A1054">
        <v>132493015</v>
      </c>
      <c r="B1054">
        <v>61000000</v>
      </c>
      <c r="C1054">
        <v>0</v>
      </c>
    </row>
    <row r="1055" spans="1:3">
      <c r="A1055">
        <v>132720223</v>
      </c>
      <c r="B1055">
        <v>46231854</v>
      </c>
      <c r="C1055">
        <v>0</v>
      </c>
    </row>
    <row r="1056" spans="1:3">
      <c r="A1056">
        <v>132834295</v>
      </c>
      <c r="B1056">
        <v>16571053</v>
      </c>
      <c r="C1056">
        <v>0</v>
      </c>
    </row>
    <row r="1057" spans="1:3">
      <c r="A1057">
        <v>133156691</v>
      </c>
      <c r="B1057">
        <v>88669209</v>
      </c>
      <c r="C1057">
        <v>1</v>
      </c>
    </row>
    <row r="1058" spans="1:3">
      <c r="A1058">
        <v>134277795</v>
      </c>
      <c r="B1058">
        <v>84265761</v>
      </c>
      <c r="C1058">
        <v>1</v>
      </c>
    </row>
    <row r="1059" spans="1:3">
      <c r="A1059">
        <v>134423285</v>
      </c>
      <c r="B1059">
        <v>45331273</v>
      </c>
      <c r="C1059">
        <v>1</v>
      </c>
    </row>
    <row r="1060" spans="1:3">
      <c r="A1060">
        <v>134569251</v>
      </c>
      <c r="B1060">
        <v>42771009</v>
      </c>
      <c r="C1060">
        <v>1</v>
      </c>
    </row>
    <row r="1061" spans="1:3">
      <c r="A1061">
        <v>134810098</v>
      </c>
      <c r="B1061">
        <v>55938481</v>
      </c>
      <c r="C1061">
        <v>0</v>
      </c>
    </row>
    <row r="1062" spans="1:3">
      <c r="A1062">
        <v>135164207</v>
      </c>
      <c r="B1062">
        <v>53200848</v>
      </c>
      <c r="C1062">
        <v>0</v>
      </c>
    </row>
    <row r="1063" spans="1:3">
      <c r="A1063">
        <v>135255080</v>
      </c>
      <c r="B1063">
        <v>77710753</v>
      </c>
      <c r="C1063">
        <v>0</v>
      </c>
    </row>
    <row r="1064" spans="1:3">
      <c r="A1064">
        <v>135496025</v>
      </c>
      <c r="B1064">
        <v>20964279</v>
      </c>
      <c r="C1064">
        <v>1</v>
      </c>
    </row>
    <row r="1065" spans="1:3">
      <c r="A1065">
        <v>135915826</v>
      </c>
      <c r="B1065">
        <v>42729274</v>
      </c>
      <c r="C1065">
        <v>0</v>
      </c>
    </row>
    <row r="1066" spans="1:3">
      <c r="A1066">
        <v>136842415</v>
      </c>
      <c r="B1066">
        <v>65143896</v>
      </c>
      <c r="C1066">
        <v>1</v>
      </c>
    </row>
    <row r="1067" spans="1:3">
      <c r="A1067">
        <v>136925192</v>
      </c>
      <c r="B1067">
        <v>35790994</v>
      </c>
      <c r="C1067">
        <v>0</v>
      </c>
    </row>
    <row r="1068" spans="1:3">
      <c r="A1068">
        <v>137060380</v>
      </c>
      <c r="B1068">
        <v>38855376</v>
      </c>
      <c r="C1068">
        <v>0</v>
      </c>
    </row>
    <row r="1069" spans="1:3">
      <c r="A1069">
        <v>137162560</v>
      </c>
      <c r="B1069">
        <v>84000000</v>
      </c>
      <c r="C1069">
        <v>1</v>
      </c>
    </row>
    <row r="1070" spans="1:3">
      <c r="A1070">
        <v>137438109</v>
      </c>
      <c r="B1070">
        <v>24663858</v>
      </c>
      <c r="C1070">
        <v>1</v>
      </c>
    </row>
    <row r="1071" spans="1:3">
      <c r="A1071">
        <v>137490616</v>
      </c>
      <c r="B1071">
        <v>65792298</v>
      </c>
      <c r="C1071">
        <v>1</v>
      </c>
    </row>
    <row r="1072" spans="1:3">
      <c r="A1072">
        <v>137503693</v>
      </c>
      <c r="B1072">
        <v>43429264</v>
      </c>
      <c r="C1072">
        <v>1</v>
      </c>
    </row>
    <row r="1073" spans="1:3">
      <c r="A1073">
        <v>137512958</v>
      </c>
      <c r="B1073">
        <v>59213068</v>
      </c>
      <c r="C1073">
        <v>0</v>
      </c>
    </row>
    <row r="1074" spans="1:3">
      <c r="A1074">
        <v>137956416</v>
      </c>
      <c r="B1074">
        <v>103614337</v>
      </c>
      <c r="C1074">
        <v>0</v>
      </c>
    </row>
    <row r="1075" spans="1:3">
      <c r="A1075">
        <v>138082199</v>
      </c>
      <c r="B1075">
        <v>11750550</v>
      </c>
      <c r="C1075">
        <v>0</v>
      </c>
    </row>
    <row r="1076" spans="1:3">
      <c r="A1076">
        <v>138373157</v>
      </c>
      <c r="B1076">
        <v>36843687</v>
      </c>
      <c r="C1076">
        <v>1</v>
      </c>
    </row>
    <row r="1077" spans="1:3">
      <c r="A1077">
        <v>139036162</v>
      </c>
      <c r="B1077">
        <v>70346660</v>
      </c>
      <c r="C1077">
        <v>0</v>
      </c>
    </row>
    <row r="1078" spans="1:3">
      <c r="A1078">
        <v>139537943</v>
      </c>
      <c r="B1078">
        <v>10356908</v>
      </c>
      <c r="C1078">
        <v>1</v>
      </c>
    </row>
    <row r="1079" spans="1:3">
      <c r="A1079">
        <v>139692526</v>
      </c>
      <c r="B1079">
        <v>59524097</v>
      </c>
      <c r="C1079">
        <v>0</v>
      </c>
    </row>
    <row r="1080" spans="1:3">
      <c r="A1080">
        <v>139734889</v>
      </c>
      <c r="B1080">
        <v>40587251</v>
      </c>
      <c r="C1080">
        <v>1</v>
      </c>
    </row>
    <row r="1081" spans="1:3">
      <c r="A1081">
        <v>139736750</v>
      </c>
      <c r="B1081">
        <v>53268525</v>
      </c>
      <c r="C1081">
        <v>1</v>
      </c>
    </row>
    <row r="1082" spans="1:3">
      <c r="A1082">
        <v>140245796</v>
      </c>
      <c r="B1082">
        <v>91234849</v>
      </c>
      <c r="C1082">
        <v>1</v>
      </c>
    </row>
    <row r="1083" spans="1:3">
      <c r="A1083">
        <v>140313263</v>
      </c>
      <c r="B1083">
        <v>17931552</v>
      </c>
      <c r="C1083">
        <v>0</v>
      </c>
    </row>
    <row r="1084" spans="1:3">
      <c r="A1084">
        <v>141040144</v>
      </c>
      <c r="B1084">
        <v>90900032</v>
      </c>
      <c r="C1084">
        <v>0</v>
      </c>
    </row>
    <row r="1085" spans="1:3">
      <c r="A1085">
        <v>141861709</v>
      </c>
      <c r="B1085">
        <v>30829822</v>
      </c>
      <c r="C1085">
        <v>1</v>
      </c>
    </row>
    <row r="1086" spans="1:3">
      <c r="A1086">
        <v>142000928</v>
      </c>
      <c r="B1086">
        <v>45600727</v>
      </c>
      <c r="C1086">
        <v>0</v>
      </c>
    </row>
    <row r="1087" spans="1:3">
      <c r="A1087">
        <v>142404318</v>
      </c>
      <c r="B1087">
        <v>57543775</v>
      </c>
      <c r="C1087">
        <v>0</v>
      </c>
    </row>
    <row r="1088" spans="1:3">
      <c r="A1088">
        <v>142404808</v>
      </c>
      <c r="B1088">
        <v>43161751</v>
      </c>
      <c r="C1088">
        <v>1</v>
      </c>
    </row>
    <row r="1089" spans="1:3">
      <c r="A1089">
        <v>142460919</v>
      </c>
      <c r="B1089">
        <v>62141447</v>
      </c>
      <c r="C1089">
        <v>1</v>
      </c>
    </row>
    <row r="1090" spans="1:3">
      <c r="A1090">
        <v>142498954</v>
      </c>
      <c r="B1090">
        <v>5064348</v>
      </c>
      <c r="C1090">
        <v>0</v>
      </c>
    </row>
    <row r="1091" spans="1:3">
      <c r="A1091">
        <v>143408288</v>
      </c>
      <c r="B1091">
        <v>121761754</v>
      </c>
      <c r="C1091">
        <v>0</v>
      </c>
    </row>
    <row r="1092" spans="1:3">
      <c r="A1092">
        <v>144259786</v>
      </c>
      <c r="B1092">
        <v>33404928</v>
      </c>
      <c r="C1092">
        <v>1</v>
      </c>
    </row>
    <row r="1093" spans="1:3">
      <c r="A1093">
        <v>144427648</v>
      </c>
      <c r="B1093">
        <v>29544705</v>
      </c>
      <c r="C1093">
        <v>1</v>
      </c>
    </row>
    <row r="1094" spans="1:3">
      <c r="A1094">
        <v>144870266</v>
      </c>
      <c r="B1094">
        <v>93212171</v>
      </c>
      <c r="C1094">
        <v>0</v>
      </c>
    </row>
    <row r="1095" spans="1:3">
      <c r="A1095">
        <v>144884139</v>
      </c>
      <c r="B1095">
        <v>5073193</v>
      </c>
      <c r="C1095">
        <v>1</v>
      </c>
    </row>
    <row r="1096" spans="1:3">
      <c r="A1096">
        <v>145440503</v>
      </c>
      <c r="B1096">
        <v>33142105</v>
      </c>
      <c r="C1096">
        <v>0</v>
      </c>
    </row>
    <row r="1097" spans="1:3">
      <c r="A1097">
        <v>145803842</v>
      </c>
      <c r="B1097">
        <v>225000000</v>
      </c>
      <c r="C1097">
        <v>0</v>
      </c>
    </row>
    <row r="1098" spans="1:3">
      <c r="A1098">
        <v>146285687</v>
      </c>
      <c r="B1098">
        <v>33706305</v>
      </c>
      <c r="C1098">
        <v>1</v>
      </c>
    </row>
    <row r="1099" spans="1:3">
      <c r="A1099">
        <v>146808831</v>
      </c>
      <c r="B1099">
        <v>74776229</v>
      </c>
      <c r="C1099">
        <v>0</v>
      </c>
    </row>
    <row r="1100" spans="1:3">
      <c r="A1100">
        <v>146862958</v>
      </c>
      <c r="B1100">
        <v>29825828</v>
      </c>
      <c r="C1100">
        <v>1</v>
      </c>
    </row>
    <row r="1101" spans="1:3">
      <c r="A1101">
        <v>147005823</v>
      </c>
      <c r="B1101">
        <v>15372585</v>
      </c>
      <c r="C1101">
        <v>1</v>
      </c>
    </row>
    <row r="1102" spans="1:3">
      <c r="A1102">
        <v>147102287</v>
      </c>
      <c r="B1102">
        <v>34829715</v>
      </c>
      <c r="C1102">
        <v>1</v>
      </c>
    </row>
    <row r="1103" spans="1:3">
      <c r="A1103">
        <v>147161499</v>
      </c>
      <c r="B1103">
        <v>59578244</v>
      </c>
      <c r="C1103">
        <v>0</v>
      </c>
    </row>
    <row r="1104" spans="1:3">
      <c r="A1104">
        <v>147473116</v>
      </c>
      <c r="B1104">
        <v>122754817</v>
      </c>
      <c r="C1104">
        <v>0</v>
      </c>
    </row>
    <row r="1105" spans="1:3">
      <c r="A1105">
        <v>147480104</v>
      </c>
      <c r="B1105">
        <v>25279728</v>
      </c>
      <c r="C1105">
        <v>1</v>
      </c>
    </row>
    <row r="1106" spans="1:3">
      <c r="A1106">
        <v>147846184</v>
      </c>
      <c r="B1106">
        <v>6764542</v>
      </c>
      <c r="C1106">
        <v>1</v>
      </c>
    </row>
    <row r="1107" spans="1:3">
      <c r="A1107">
        <v>147901939</v>
      </c>
      <c r="B1107">
        <v>18004040</v>
      </c>
      <c r="C1107">
        <v>0</v>
      </c>
    </row>
    <row r="1108" spans="1:3">
      <c r="A1108">
        <v>148041253</v>
      </c>
      <c r="B1108">
        <v>15000000</v>
      </c>
      <c r="C1108">
        <v>1</v>
      </c>
    </row>
    <row r="1109" spans="1:3">
      <c r="A1109">
        <v>148502998</v>
      </c>
      <c r="B1109">
        <v>90662545</v>
      </c>
      <c r="C1109">
        <v>1</v>
      </c>
    </row>
    <row r="1110" spans="1:3">
      <c r="A1110">
        <v>148724056</v>
      </c>
      <c r="B1110">
        <v>39349328</v>
      </c>
      <c r="C1110">
        <v>0</v>
      </c>
    </row>
    <row r="1111" spans="1:3">
      <c r="A1111">
        <v>148791377</v>
      </c>
      <c r="B1111">
        <v>26927960</v>
      </c>
      <c r="C1111">
        <v>1</v>
      </c>
    </row>
    <row r="1112" spans="1:3">
      <c r="A1112">
        <v>148965821</v>
      </c>
      <c r="B1112">
        <v>17336945</v>
      </c>
      <c r="C1112">
        <v>0</v>
      </c>
    </row>
    <row r="1113" spans="1:3">
      <c r="A1113">
        <v>150537624</v>
      </c>
      <c r="B1113">
        <v>55493679</v>
      </c>
      <c r="C1113">
        <v>1</v>
      </c>
    </row>
    <row r="1114" spans="1:3">
      <c r="A1114">
        <v>150552679</v>
      </c>
      <c r="B1114">
        <v>118813194</v>
      </c>
      <c r="C1114">
        <v>1</v>
      </c>
    </row>
    <row r="1115" spans="1:3">
      <c r="A1115">
        <v>150562164</v>
      </c>
      <c r="B1115">
        <v>70000000</v>
      </c>
      <c r="C1115">
        <v>0</v>
      </c>
    </row>
    <row r="1116" spans="1:3">
      <c r="A1116">
        <v>150718167</v>
      </c>
      <c r="B1116">
        <v>62413003</v>
      </c>
      <c r="C1116">
        <v>0</v>
      </c>
    </row>
    <row r="1117" spans="1:3">
      <c r="A1117">
        <v>151193038</v>
      </c>
      <c r="B1117">
        <v>51784539</v>
      </c>
      <c r="C1117">
        <v>0</v>
      </c>
    </row>
    <row r="1118" spans="1:3">
      <c r="A1118">
        <v>151403896</v>
      </c>
      <c r="B1118">
        <v>41445735</v>
      </c>
      <c r="C1118">
        <v>0</v>
      </c>
    </row>
    <row r="1119" spans="1:3">
      <c r="A1119">
        <v>151432312</v>
      </c>
      <c r="B1119">
        <v>43429264</v>
      </c>
      <c r="C1119">
        <v>1</v>
      </c>
    </row>
    <row r="1120" spans="1:3">
      <c r="A1120">
        <v>151513429</v>
      </c>
      <c r="B1120">
        <v>30000000</v>
      </c>
      <c r="C1120">
        <v>1</v>
      </c>
    </row>
    <row r="1121" spans="1:3">
      <c r="A1121">
        <v>151575620</v>
      </c>
      <c r="B1121">
        <v>31116893</v>
      </c>
      <c r="C1121">
        <v>0</v>
      </c>
    </row>
    <row r="1122" spans="1:3">
      <c r="A1122">
        <v>152303819</v>
      </c>
      <c r="B1122">
        <v>78648044</v>
      </c>
      <c r="C1122">
        <v>1</v>
      </c>
    </row>
    <row r="1123" spans="1:3">
      <c r="A1123">
        <v>152366563</v>
      </c>
      <c r="B1123">
        <v>160234776</v>
      </c>
      <c r="C1123">
        <v>0</v>
      </c>
    </row>
    <row r="1124" spans="1:3">
      <c r="A1124">
        <v>152713266</v>
      </c>
      <c r="B1124">
        <v>69802752</v>
      </c>
      <c r="C1124">
        <v>0</v>
      </c>
    </row>
    <row r="1125" spans="1:3">
      <c r="A1125">
        <v>152893489</v>
      </c>
      <c r="B1125">
        <v>88033717</v>
      </c>
      <c r="C1125">
        <v>0</v>
      </c>
    </row>
    <row r="1126" spans="1:3">
      <c r="A1126">
        <v>153093346</v>
      </c>
      <c r="B1126">
        <v>35450435</v>
      </c>
      <c r="C1126">
        <v>1</v>
      </c>
    </row>
    <row r="1127" spans="1:3">
      <c r="A1127">
        <v>153930950</v>
      </c>
      <c r="B1127">
        <v>49327715</v>
      </c>
      <c r="C1127">
        <v>0</v>
      </c>
    </row>
    <row r="1128" spans="1:3">
      <c r="A1128">
        <v>154177511</v>
      </c>
      <c r="B1128">
        <v>59651656</v>
      </c>
      <c r="C1128">
        <v>1</v>
      </c>
    </row>
    <row r="1129" spans="1:3">
      <c r="A1129">
        <v>154418394</v>
      </c>
      <c r="B1129">
        <v>73624227</v>
      </c>
      <c r="C1129">
        <v>1</v>
      </c>
    </row>
    <row r="1130" spans="1:3">
      <c r="A1130">
        <v>154554145</v>
      </c>
      <c r="B1130">
        <v>25892270</v>
      </c>
      <c r="C1130">
        <v>1</v>
      </c>
    </row>
    <row r="1131" spans="1:3">
      <c r="A1131">
        <v>154998762</v>
      </c>
      <c r="B1131">
        <v>84654401</v>
      </c>
      <c r="C1131">
        <v>0</v>
      </c>
    </row>
    <row r="1132" spans="1:3">
      <c r="A1132">
        <v>155031909</v>
      </c>
      <c r="B1132">
        <v>28088587</v>
      </c>
      <c r="C1132">
        <v>1</v>
      </c>
    </row>
    <row r="1133" spans="1:3">
      <c r="A1133">
        <v>155060534</v>
      </c>
      <c r="B1133">
        <v>49216810</v>
      </c>
      <c r="C1133">
        <v>1</v>
      </c>
    </row>
    <row r="1134" spans="1:3">
      <c r="A1134">
        <v>155427270</v>
      </c>
      <c r="B1134">
        <v>89477485</v>
      </c>
      <c r="C1134">
        <v>0</v>
      </c>
    </row>
    <row r="1135" spans="1:3">
      <c r="A1135">
        <v>156259619</v>
      </c>
      <c r="B1135">
        <v>55008264</v>
      </c>
      <c r="C1135">
        <v>1</v>
      </c>
    </row>
    <row r="1136" spans="1:3">
      <c r="A1136">
        <v>156276743</v>
      </c>
      <c r="B1136">
        <v>88626087</v>
      </c>
      <c r="C1136">
        <v>0</v>
      </c>
    </row>
    <row r="1137" spans="1:3">
      <c r="A1137">
        <v>156477397</v>
      </c>
      <c r="B1137">
        <v>95442650</v>
      </c>
      <c r="C1137">
        <v>1</v>
      </c>
    </row>
    <row r="1138" spans="1:3">
      <c r="A1138">
        <v>156648214</v>
      </c>
      <c r="B1138">
        <v>60880877</v>
      </c>
      <c r="C1138">
        <v>0</v>
      </c>
    </row>
    <row r="1139" spans="1:3">
      <c r="A1139">
        <v>158607035</v>
      </c>
      <c r="B1139">
        <v>20000000</v>
      </c>
      <c r="C1139">
        <v>0</v>
      </c>
    </row>
    <row r="1140" spans="1:3">
      <c r="A1140">
        <v>158690184</v>
      </c>
      <c r="B1140">
        <v>31652174</v>
      </c>
      <c r="C1140">
        <v>1</v>
      </c>
    </row>
    <row r="1141" spans="1:3">
      <c r="A1141">
        <v>158947830</v>
      </c>
      <c r="B1141">
        <v>88033717</v>
      </c>
      <c r="C1141">
        <v>0</v>
      </c>
    </row>
    <row r="1142" spans="1:3">
      <c r="A1142">
        <v>159007986</v>
      </c>
      <c r="B1142">
        <v>61659644</v>
      </c>
      <c r="C1142">
        <v>1</v>
      </c>
    </row>
    <row r="1143" spans="1:3">
      <c r="A1143">
        <v>160342190</v>
      </c>
      <c r="B1143">
        <v>31070724</v>
      </c>
      <c r="C1143">
        <v>1</v>
      </c>
    </row>
    <row r="1144" spans="1:3">
      <c r="A1144">
        <v>160394011</v>
      </c>
      <c r="B1144">
        <v>44006612</v>
      </c>
      <c r="C1144">
        <v>0</v>
      </c>
    </row>
    <row r="1145" spans="1:3">
      <c r="A1145">
        <v>160514159</v>
      </c>
      <c r="B1145">
        <v>50793334</v>
      </c>
      <c r="C1145">
        <v>0</v>
      </c>
    </row>
    <row r="1146" spans="1:3">
      <c r="A1146">
        <v>160749995</v>
      </c>
      <c r="B1146">
        <v>59089410</v>
      </c>
      <c r="C1146">
        <v>0</v>
      </c>
    </row>
    <row r="1147" spans="1:3">
      <c r="A1147">
        <v>161457571</v>
      </c>
      <c r="B1147">
        <v>24226658</v>
      </c>
      <c r="C1147">
        <v>1</v>
      </c>
    </row>
    <row r="1148" spans="1:3">
      <c r="A1148">
        <v>161490339</v>
      </c>
      <c r="B1148">
        <v>22197472</v>
      </c>
      <c r="C1148">
        <v>1</v>
      </c>
    </row>
    <row r="1149" spans="1:3">
      <c r="A1149">
        <v>161832844</v>
      </c>
      <c r="B1149">
        <v>76349732</v>
      </c>
      <c r="C1149">
        <v>0</v>
      </c>
    </row>
    <row r="1150" spans="1:3">
      <c r="A1150">
        <v>161911222</v>
      </c>
      <c r="B1150">
        <v>5000000</v>
      </c>
      <c r="C1150">
        <v>0</v>
      </c>
    </row>
    <row r="1151" spans="1:3">
      <c r="A1151">
        <v>162412399</v>
      </c>
      <c r="B1151">
        <v>72498355</v>
      </c>
      <c r="C1151">
        <v>0</v>
      </c>
    </row>
    <row r="1152" spans="1:3">
      <c r="A1152">
        <v>162658630</v>
      </c>
      <c r="B1152">
        <v>58752751</v>
      </c>
      <c r="C1152">
        <v>1</v>
      </c>
    </row>
    <row r="1153" spans="1:3">
      <c r="A1153">
        <v>162727662</v>
      </c>
      <c r="B1153">
        <v>71024700</v>
      </c>
      <c r="C1153">
        <v>1</v>
      </c>
    </row>
    <row r="1154" spans="1:3">
      <c r="A1154">
        <v>162937935</v>
      </c>
      <c r="B1154">
        <v>44941739</v>
      </c>
      <c r="C1154">
        <v>0</v>
      </c>
    </row>
    <row r="1155" spans="1:3">
      <c r="A1155">
        <v>162976800</v>
      </c>
      <c r="B1155">
        <v>39524578</v>
      </c>
      <c r="C1155">
        <v>0</v>
      </c>
    </row>
    <row r="1156" spans="1:3">
      <c r="A1156">
        <v>163276310</v>
      </c>
      <c r="B1156">
        <v>86684726</v>
      </c>
      <c r="C1156">
        <v>1</v>
      </c>
    </row>
    <row r="1157" spans="1:3">
      <c r="A1157">
        <v>163522777</v>
      </c>
      <c r="B1157">
        <v>41427631</v>
      </c>
      <c r="C1157">
        <v>0</v>
      </c>
    </row>
    <row r="1158" spans="1:3">
      <c r="A1158">
        <v>163581806</v>
      </c>
      <c r="B1158">
        <v>68536152</v>
      </c>
      <c r="C1158">
        <v>1</v>
      </c>
    </row>
    <row r="1159" spans="1:3">
      <c r="A1159">
        <v>164140491</v>
      </c>
      <c r="B1159">
        <v>31453796</v>
      </c>
      <c r="C1159">
        <v>0</v>
      </c>
    </row>
    <row r="1160" spans="1:3">
      <c r="A1160">
        <v>164220396</v>
      </c>
      <c r="B1160">
        <v>50559457</v>
      </c>
      <c r="C1160">
        <v>1</v>
      </c>
    </row>
    <row r="1161" spans="1:3">
      <c r="A1161">
        <v>164246788</v>
      </c>
      <c r="B1161">
        <v>50344633</v>
      </c>
      <c r="C1161">
        <v>0</v>
      </c>
    </row>
    <row r="1162" spans="1:3">
      <c r="A1162">
        <v>164837302</v>
      </c>
      <c r="B1162">
        <v>94784326</v>
      </c>
      <c r="C1162">
        <v>1</v>
      </c>
    </row>
    <row r="1163" spans="1:3">
      <c r="A1163">
        <v>165426811</v>
      </c>
      <c r="B1163">
        <v>119430476</v>
      </c>
      <c r="C1163">
        <v>0</v>
      </c>
    </row>
    <row r="1164" spans="1:3">
      <c r="A1164">
        <v>165780431</v>
      </c>
      <c r="B1164">
        <v>46192690</v>
      </c>
      <c r="C1164">
        <v>0</v>
      </c>
    </row>
    <row r="1165" spans="1:3">
      <c r="A1165">
        <v>166061455</v>
      </c>
      <c r="B1165">
        <v>25321739</v>
      </c>
      <c r="C1165">
        <v>0</v>
      </c>
    </row>
    <row r="1166" spans="1:3">
      <c r="A1166">
        <v>166717137</v>
      </c>
      <c r="B1166">
        <v>46606085</v>
      </c>
      <c r="C1166">
        <v>0</v>
      </c>
    </row>
    <row r="1167" spans="1:3">
      <c r="A1167">
        <v>167975738</v>
      </c>
      <c r="B1167">
        <v>33483073</v>
      </c>
      <c r="C1167">
        <v>1</v>
      </c>
    </row>
    <row r="1168" spans="1:3">
      <c r="A1168">
        <v>168208730</v>
      </c>
      <c r="B1168">
        <v>49471994</v>
      </c>
      <c r="C1168">
        <v>1</v>
      </c>
    </row>
    <row r="1169" spans="1:3">
      <c r="A1169">
        <v>168283656</v>
      </c>
      <c r="B1169">
        <v>74258246</v>
      </c>
      <c r="C1169">
        <v>0</v>
      </c>
    </row>
    <row r="1170" spans="1:3">
      <c r="A1170">
        <v>168351786</v>
      </c>
      <c r="B1170">
        <v>100039262</v>
      </c>
      <c r="C1170">
        <v>1</v>
      </c>
    </row>
    <row r="1171" spans="1:3">
      <c r="A1171">
        <v>168509796</v>
      </c>
      <c r="B1171">
        <v>18859976</v>
      </c>
      <c r="C1171">
        <v>0</v>
      </c>
    </row>
    <row r="1172" spans="1:3">
      <c r="A1172">
        <v>168777252</v>
      </c>
      <c r="B1172">
        <v>79496532</v>
      </c>
      <c r="C1172">
        <v>0</v>
      </c>
    </row>
    <row r="1173" spans="1:3">
      <c r="A1173">
        <v>168784763</v>
      </c>
      <c r="B1173">
        <v>95442650</v>
      </c>
      <c r="C1173">
        <v>0</v>
      </c>
    </row>
    <row r="1174" spans="1:3">
      <c r="A1174">
        <v>168963355</v>
      </c>
      <c r="B1174">
        <v>33633148</v>
      </c>
      <c r="C1174">
        <v>1</v>
      </c>
    </row>
    <row r="1175" spans="1:3">
      <c r="A1175">
        <v>170412210</v>
      </c>
      <c r="B1175">
        <v>46606085</v>
      </c>
      <c r="C1175">
        <v>0</v>
      </c>
    </row>
    <row r="1176" spans="1:3">
      <c r="A1176">
        <v>170836899</v>
      </c>
      <c r="B1176">
        <v>37878971</v>
      </c>
      <c r="C1176">
        <v>1</v>
      </c>
    </row>
    <row r="1177" spans="1:3">
      <c r="A1177">
        <v>171080229</v>
      </c>
      <c r="B1177">
        <v>86244278</v>
      </c>
      <c r="C1177">
        <v>0</v>
      </c>
    </row>
    <row r="1178" spans="1:3">
      <c r="A1178">
        <v>171812557</v>
      </c>
      <c r="B1178">
        <v>25321739</v>
      </c>
      <c r="C1178">
        <v>0</v>
      </c>
    </row>
    <row r="1179" spans="1:3">
      <c r="A1179">
        <v>171928818</v>
      </c>
      <c r="B1179">
        <v>59651656</v>
      </c>
      <c r="C1179">
        <v>1</v>
      </c>
    </row>
    <row r="1180" spans="1:3">
      <c r="A1180">
        <v>172073169</v>
      </c>
      <c r="B1180">
        <v>40585543</v>
      </c>
      <c r="C1180">
        <v>0</v>
      </c>
    </row>
    <row r="1181" spans="1:3">
      <c r="A1181">
        <v>172497916</v>
      </c>
      <c r="B1181">
        <v>21474596</v>
      </c>
      <c r="C1181">
        <v>1</v>
      </c>
    </row>
    <row r="1182" spans="1:3">
      <c r="A1182">
        <v>173215693</v>
      </c>
      <c r="B1182">
        <v>17105997</v>
      </c>
      <c r="C1182">
        <v>1</v>
      </c>
    </row>
    <row r="1183" spans="1:3">
      <c r="A1183">
        <v>173293953</v>
      </c>
      <c r="B1183">
        <v>53507281</v>
      </c>
      <c r="C1183">
        <v>0</v>
      </c>
    </row>
    <row r="1184" spans="1:3">
      <c r="A1184">
        <v>173580993</v>
      </c>
      <c r="B1184">
        <v>89286146</v>
      </c>
      <c r="C1184">
        <v>1</v>
      </c>
    </row>
    <row r="1185" spans="1:3">
      <c r="A1185">
        <v>174127177</v>
      </c>
      <c r="B1185">
        <v>28072261</v>
      </c>
      <c r="C1185">
        <v>0</v>
      </c>
    </row>
    <row r="1186" spans="1:3">
      <c r="A1186">
        <v>174293699</v>
      </c>
      <c r="B1186">
        <v>130611431</v>
      </c>
      <c r="C1186">
        <v>1</v>
      </c>
    </row>
    <row r="1187" spans="1:3">
      <c r="A1187">
        <v>174875289</v>
      </c>
      <c r="B1187">
        <v>14345242</v>
      </c>
      <c r="C1187">
        <v>0</v>
      </c>
    </row>
    <row r="1188" spans="1:3">
      <c r="A1188">
        <v>175744937</v>
      </c>
      <c r="B1188">
        <v>145123812</v>
      </c>
      <c r="C1188">
        <v>1</v>
      </c>
    </row>
    <row r="1189" spans="1:3">
      <c r="A1189">
        <v>175797590</v>
      </c>
      <c r="B1189">
        <v>27963651</v>
      </c>
      <c r="C1189">
        <v>0</v>
      </c>
    </row>
    <row r="1190" spans="1:3">
      <c r="A1190">
        <v>176134406</v>
      </c>
      <c r="B1190">
        <v>36249178</v>
      </c>
      <c r="C1190">
        <v>0</v>
      </c>
    </row>
    <row r="1191" spans="1:3">
      <c r="A1191">
        <v>176269721</v>
      </c>
      <c r="B1191">
        <v>35000000</v>
      </c>
      <c r="C1191">
        <v>0</v>
      </c>
    </row>
    <row r="1192" spans="1:3">
      <c r="A1192">
        <v>176857711</v>
      </c>
      <c r="B1192">
        <v>40043484</v>
      </c>
      <c r="C1192">
        <v>0</v>
      </c>
    </row>
    <row r="1193" spans="1:3">
      <c r="A1193">
        <v>176998734</v>
      </c>
      <c r="B1193">
        <v>86580505</v>
      </c>
      <c r="C1193">
        <v>1</v>
      </c>
    </row>
    <row r="1194" spans="1:3">
      <c r="A1194">
        <v>178535299</v>
      </c>
      <c r="B1194">
        <v>53560590</v>
      </c>
      <c r="C1194">
        <v>0</v>
      </c>
    </row>
    <row r="1195" spans="1:3">
      <c r="A1195">
        <v>178778023</v>
      </c>
      <c r="B1195">
        <v>82295652</v>
      </c>
      <c r="C1195">
        <v>1</v>
      </c>
    </row>
    <row r="1196" spans="1:3">
      <c r="A1196">
        <v>180110910</v>
      </c>
      <c r="B1196">
        <v>55938481</v>
      </c>
      <c r="C1196">
        <v>0</v>
      </c>
    </row>
    <row r="1197" spans="1:3">
      <c r="A1197">
        <v>180322655</v>
      </c>
      <c r="B1197">
        <v>58441841</v>
      </c>
      <c r="C1197">
        <v>1</v>
      </c>
    </row>
    <row r="1198" spans="1:3">
      <c r="A1198">
        <v>181077698</v>
      </c>
      <c r="B1198">
        <v>101482025</v>
      </c>
      <c r="C1198">
        <v>0</v>
      </c>
    </row>
    <row r="1199" spans="1:3">
      <c r="A1199">
        <v>181146433</v>
      </c>
      <c r="B1199">
        <v>32571948</v>
      </c>
      <c r="C1199">
        <v>0</v>
      </c>
    </row>
    <row r="1200" spans="1:3">
      <c r="A1200">
        <v>181217915</v>
      </c>
      <c r="B1200">
        <v>40587251</v>
      </c>
      <c r="C1200">
        <v>0</v>
      </c>
    </row>
    <row r="1201" spans="1:3">
      <c r="A1201">
        <v>181767707</v>
      </c>
      <c r="B1201">
        <v>24671048</v>
      </c>
      <c r="C1201">
        <v>1</v>
      </c>
    </row>
    <row r="1202" spans="1:3">
      <c r="A1202">
        <v>182002774</v>
      </c>
      <c r="B1202">
        <v>10086498</v>
      </c>
      <c r="C1202">
        <v>0</v>
      </c>
    </row>
    <row r="1203" spans="1:3">
      <c r="A1203">
        <v>182005391</v>
      </c>
      <c r="B1203">
        <v>65951507</v>
      </c>
      <c r="C1203">
        <v>0</v>
      </c>
    </row>
    <row r="1204" spans="1:3">
      <c r="A1204">
        <v>182188693</v>
      </c>
      <c r="B1204">
        <v>168817598</v>
      </c>
      <c r="C1204">
        <v>0</v>
      </c>
    </row>
    <row r="1205" spans="1:3">
      <c r="A1205">
        <v>182444702</v>
      </c>
      <c r="B1205">
        <v>5965166</v>
      </c>
      <c r="C1205">
        <v>0</v>
      </c>
    </row>
    <row r="1206" spans="1:3">
      <c r="A1206">
        <v>182599780</v>
      </c>
      <c r="B1206">
        <v>106823184</v>
      </c>
      <c r="C1206">
        <v>0</v>
      </c>
    </row>
    <row r="1207" spans="1:3">
      <c r="A1207">
        <v>184318713</v>
      </c>
      <c r="B1207">
        <v>28088587</v>
      </c>
      <c r="C1207">
        <v>0</v>
      </c>
    </row>
    <row r="1208" spans="1:3">
      <c r="A1208">
        <v>184810452</v>
      </c>
      <c r="B1208">
        <v>27056408</v>
      </c>
      <c r="C1208">
        <v>1</v>
      </c>
    </row>
    <row r="1209" spans="1:3">
      <c r="A1209">
        <v>184851675</v>
      </c>
      <c r="B1209">
        <v>70724911</v>
      </c>
      <c r="C1209">
        <v>1</v>
      </c>
    </row>
    <row r="1210" spans="1:3">
      <c r="A1210">
        <v>184857731</v>
      </c>
      <c r="B1210">
        <v>42805825</v>
      </c>
      <c r="C1210">
        <v>1</v>
      </c>
    </row>
    <row r="1211" spans="1:3">
      <c r="A1211">
        <v>184951617</v>
      </c>
      <c r="B1211">
        <v>40587251</v>
      </c>
      <c r="C1211">
        <v>0</v>
      </c>
    </row>
    <row r="1212" spans="1:3">
      <c r="A1212">
        <v>186599109</v>
      </c>
      <c r="B1212">
        <v>23685227</v>
      </c>
      <c r="C1212">
        <v>1</v>
      </c>
    </row>
    <row r="1213" spans="1:3">
      <c r="A1213">
        <v>186714768</v>
      </c>
      <c r="B1213">
        <v>30575589</v>
      </c>
      <c r="C1213">
        <v>0</v>
      </c>
    </row>
    <row r="1214" spans="1:3">
      <c r="A1214">
        <v>187312473</v>
      </c>
      <c r="B1214">
        <v>78583235</v>
      </c>
      <c r="C1214">
        <v>0</v>
      </c>
    </row>
    <row r="1215" spans="1:3">
      <c r="A1215">
        <v>187556021</v>
      </c>
      <c r="B1215">
        <v>64310954</v>
      </c>
      <c r="C1215">
        <v>0</v>
      </c>
    </row>
    <row r="1216" spans="1:3">
      <c r="A1216">
        <v>189334662</v>
      </c>
      <c r="B1216">
        <v>117505503</v>
      </c>
      <c r="C1216">
        <v>0</v>
      </c>
    </row>
    <row r="1217" spans="1:3">
      <c r="A1217">
        <v>189398567</v>
      </c>
      <c r="B1217">
        <v>47721325</v>
      </c>
      <c r="C1217">
        <v>1</v>
      </c>
    </row>
    <row r="1218" spans="1:3">
      <c r="A1218">
        <v>189624005</v>
      </c>
      <c r="B1218">
        <v>3204696</v>
      </c>
      <c r="C1218">
        <v>1</v>
      </c>
    </row>
    <row r="1219" spans="1:3">
      <c r="A1219">
        <v>190848721</v>
      </c>
      <c r="B1219">
        <v>19662011</v>
      </c>
      <c r="C1219">
        <v>0</v>
      </c>
    </row>
    <row r="1220" spans="1:3">
      <c r="A1220">
        <v>190923490</v>
      </c>
      <c r="B1220">
        <v>48265360</v>
      </c>
      <c r="C1220">
        <v>0</v>
      </c>
    </row>
    <row r="1221" spans="1:3">
      <c r="A1221">
        <v>191524428</v>
      </c>
      <c r="B1221">
        <v>65248520</v>
      </c>
      <c r="C1221">
        <v>0</v>
      </c>
    </row>
    <row r="1222" spans="1:3">
      <c r="A1222">
        <v>191637196</v>
      </c>
      <c r="B1222">
        <v>186424342</v>
      </c>
      <c r="C1222">
        <v>0</v>
      </c>
    </row>
    <row r="1223" spans="1:3">
      <c r="A1223">
        <v>192687798</v>
      </c>
      <c r="B1223">
        <v>101407816</v>
      </c>
      <c r="C1223">
        <v>1</v>
      </c>
    </row>
    <row r="1224" spans="1:3">
      <c r="A1224">
        <v>192713668</v>
      </c>
      <c r="B1224">
        <v>86580505</v>
      </c>
      <c r="C1224">
        <v>0</v>
      </c>
    </row>
    <row r="1225" spans="1:3">
      <c r="A1225">
        <v>192822510</v>
      </c>
      <c r="B1225">
        <v>89109896</v>
      </c>
      <c r="C1225">
        <v>0</v>
      </c>
    </row>
    <row r="1226" spans="1:3">
      <c r="A1226">
        <v>193201845</v>
      </c>
      <c r="B1226">
        <v>59651656</v>
      </c>
      <c r="C1226">
        <v>1</v>
      </c>
    </row>
    <row r="1227" spans="1:3">
      <c r="A1227">
        <v>193683923</v>
      </c>
      <c r="B1227">
        <v>43429264</v>
      </c>
      <c r="C1227">
        <v>1</v>
      </c>
    </row>
    <row r="1228" spans="1:3">
      <c r="A1228">
        <v>194429617</v>
      </c>
      <c r="B1228">
        <v>114330585</v>
      </c>
      <c r="C1228">
        <v>1</v>
      </c>
    </row>
    <row r="1229" spans="1:3">
      <c r="A1229">
        <v>194486964</v>
      </c>
      <c r="B1229">
        <v>143163975</v>
      </c>
      <c r="C1229">
        <v>1</v>
      </c>
    </row>
    <row r="1230" spans="1:3">
      <c r="A1230">
        <v>195005629</v>
      </c>
      <c r="B1230">
        <v>40345992</v>
      </c>
      <c r="C1230">
        <v>0</v>
      </c>
    </row>
    <row r="1231" spans="1:3">
      <c r="A1231">
        <v>195122925</v>
      </c>
      <c r="B1231">
        <v>67825608</v>
      </c>
      <c r="C1231">
        <v>0</v>
      </c>
    </row>
    <row r="1232" spans="1:3">
      <c r="A1232">
        <v>195231833</v>
      </c>
      <c r="B1232">
        <v>99921804</v>
      </c>
      <c r="C1232">
        <v>0</v>
      </c>
    </row>
    <row r="1233" spans="1:3">
      <c r="A1233">
        <v>195845194</v>
      </c>
      <c r="B1233">
        <v>50559457</v>
      </c>
      <c r="C1233">
        <v>0</v>
      </c>
    </row>
    <row r="1234" spans="1:3">
      <c r="A1234">
        <v>196392298</v>
      </c>
      <c r="B1234">
        <v>56962993</v>
      </c>
      <c r="C1234">
        <v>0</v>
      </c>
    </row>
    <row r="1235" spans="1:3">
      <c r="A1235">
        <v>196496696</v>
      </c>
      <c r="B1235">
        <v>56973913</v>
      </c>
      <c r="C1235">
        <v>1</v>
      </c>
    </row>
    <row r="1236" spans="1:3">
      <c r="A1236">
        <v>197387603</v>
      </c>
      <c r="B1236">
        <v>195000000</v>
      </c>
      <c r="C1236">
        <v>0</v>
      </c>
    </row>
    <row r="1237" spans="1:3">
      <c r="A1237">
        <v>197512086</v>
      </c>
      <c r="B1237">
        <v>42416518</v>
      </c>
      <c r="C1237">
        <v>1</v>
      </c>
    </row>
    <row r="1238" spans="1:3">
      <c r="A1238">
        <v>198077969</v>
      </c>
      <c r="B1238">
        <v>115579635</v>
      </c>
      <c r="C1238">
        <v>0</v>
      </c>
    </row>
    <row r="1239" spans="1:3">
      <c r="A1239">
        <v>198084062</v>
      </c>
      <c r="B1239">
        <v>113947826</v>
      </c>
      <c r="C1239">
        <v>0</v>
      </c>
    </row>
    <row r="1240" spans="1:3">
      <c r="A1240">
        <v>198566990</v>
      </c>
      <c r="B1240">
        <v>37982609</v>
      </c>
      <c r="C1240">
        <v>1</v>
      </c>
    </row>
    <row r="1241" spans="1:3">
      <c r="A1241">
        <v>199848831</v>
      </c>
      <c r="B1241">
        <v>149830960</v>
      </c>
      <c r="C1241">
        <v>0</v>
      </c>
    </row>
    <row r="1242" spans="1:3">
      <c r="A1242">
        <v>199896148</v>
      </c>
      <c r="B1242">
        <v>69939678</v>
      </c>
      <c r="C1242">
        <v>0</v>
      </c>
    </row>
    <row r="1243" spans="1:3">
      <c r="A1243">
        <v>200511006</v>
      </c>
      <c r="B1243">
        <v>8866236</v>
      </c>
      <c r="C1243">
        <v>1</v>
      </c>
    </row>
    <row r="1244" spans="1:3">
      <c r="A1244">
        <v>200859554</v>
      </c>
      <c r="B1244">
        <v>90000000</v>
      </c>
      <c r="C1244">
        <v>1</v>
      </c>
    </row>
    <row r="1245" spans="1:3">
      <c r="A1245">
        <v>201487544</v>
      </c>
      <c r="B1245">
        <v>36907153</v>
      </c>
      <c r="C1245">
        <v>0</v>
      </c>
    </row>
    <row r="1246" spans="1:3">
      <c r="A1246">
        <v>201523449</v>
      </c>
      <c r="B1246">
        <v>126829821</v>
      </c>
      <c r="C1246">
        <v>0</v>
      </c>
    </row>
    <row r="1247" spans="1:3">
      <c r="A1247">
        <v>202626921</v>
      </c>
      <c r="B1247">
        <v>32475836</v>
      </c>
      <c r="C1247">
        <v>1</v>
      </c>
    </row>
    <row r="1248" spans="1:3">
      <c r="A1248">
        <v>202885136</v>
      </c>
      <c r="B1248">
        <v>76915621</v>
      </c>
      <c r="C1248">
        <v>1</v>
      </c>
    </row>
    <row r="1249" spans="1:3">
      <c r="A1249">
        <v>203449410</v>
      </c>
      <c r="B1249">
        <v>43429264</v>
      </c>
      <c r="C1249">
        <v>1</v>
      </c>
    </row>
    <row r="1250" spans="1:3">
      <c r="A1250">
        <v>203615191</v>
      </c>
      <c r="B1250">
        <v>32918261</v>
      </c>
      <c r="C1250">
        <v>1</v>
      </c>
    </row>
    <row r="1251" spans="1:3">
      <c r="A1251">
        <v>203641087</v>
      </c>
      <c r="B1251">
        <v>97403068</v>
      </c>
      <c r="C1251">
        <v>0</v>
      </c>
    </row>
    <row r="1252" spans="1:3">
      <c r="A1252">
        <v>203964063</v>
      </c>
      <c r="B1252">
        <v>54286580</v>
      </c>
      <c r="C1252">
        <v>0</v>
      </c>
    </row>
    <row r="1253" spans="1:3">
      <c r="A1253">
        <v>204640944</v>
      </c>
      <c r="B1253">
        <v>101286957</v>
      </c>
      <c r="C1253">
        <v>1</v>
      </c>
    </row>
    <row r="1254" spans="1:3">
      <c r="A1254">
        <v>205345335</v>
      </c>
      <c r="B1254">
        <v>172213656</v>
      </c>
      <c r="C1254">
        <v>0</v>
      </c>
    </row>
    <row r="1255" spans="1:3">
      <c r="A1255">
        <v>205440387</v>
      </c>
      <c r="B1255">
        <v>150000000</v>
      </c>
      <c r="C1255">
        <v>0</v>
      </c>
    </row>
    <row r="1256" spans="1:3">
      <c r="A1256">
        <v>206318992</v>
      </c>
      <c r="B1256">
        <v>33822710</v>
      </c>
      <c r="C1256">
        <v>1</v>
      </c>
    </row>
    <row r="1257" spans="1:3">
      <c r="A1257">
        <v>206375709</v>
      </c>
      <c r="B1257">
        <v>25224861</v>
      </c>
      <c r="C1257">
        <v>1</v>
      </c>
    </row>
    <row r="1258" spans="1:3">
      <c r="A1258">
        <v>206919534</v>
      </c>
      <c r="B1258">
        <v>36995786</v>
      </c>
      <c r="C1258">
        <v>1</v>
      </c>
    </row>
    <row r="1259" spans="1:3">
      <c r="A1259">
        <v>207213175</v>
      </c>
      <c r="B1259">
        <v>116099050</v>
      </c>
      <c r="C1259">
        <v>0</v>
      </c>
    </row>
    <row r="1260" spans="1:3">
      <c r="A1260">
        <v>207704444</v>
      </c>
      <c r="B1260">
        <v>16583160</v>
      </c>
      <c r="C1260">
        <v>0</v>
      </c>
    </row>
    <row r="1261" spans="1:3">
      <c r="A1261">
        <v>207999839</v>
      </c>
      <c r="B1261">
        <v>75965217</v>
      </c>
      <c r="C1261">
        <v>1</v>
      </c>
    </row>
    <row r="1262" spans="1:3">
      <c r="A1262">
        <v>209843135</v>
      </c>
      <c r="B1262">
        <v>64093910</v>
      </c>
      <c r="C1262">
        <v>0</v>
      </c>
    </row>
    <row r="1263" spans="1:3">
      <c r="A1263">
        <v>209979090</v>
      </c>
      <c r="B1263">
        <v>184927415</v>
      </c>
      <c r="C1263">
        <v>0</v>
      </c>
    </row>
    <row r="1264" spans="1:3">
      <c r="A1264">
        <v>210128869</v>
      </c>
      <c r="B1264">
        <v>125005366</v>
      </c>
      <c r="C1264">
        <v>0</v>
      </c>
    </row>
    <row r="1265" spans="1:3">
      <c r="A1265">
        <v>211596412</v>
      </c>
      <c r="B1265">
        <v>31018861</v>
      </c>
      <c r="C1265">
        <v>0</v>
      </c>
    </row>
    <row r="1266" spans="1:3">
      <c r="A1266">
        <v>212199853</v>
      </c>
      <c r="B1266">
        <v>71234857</v>
      </c>
      <c r="C1266">
        <v>1</v>
      </c>
    </row>
    <row r="1267" spans="1:3">
      <c r="A1267">
        <v>212515222</v>
      </c>
      <c r="B1267">
        <v>50643478</v>
      </c>
      <c r="C1267">
        <v>1</v>
      </c>
    </row>
    <row r="1268" spans="1:3">
      <c r="A1268">
        <v>212779439</v>
      </c>
      <c r="B1268">
        <v>86323501</v>
      </c>
      <c r="C1268">
        <v>0</v>
      </c>
    </row>
    <row r="1269" spans="1:3">
      <c r="A1269">
        <v>213399577</v>
      </c>
      <c r="B1269">
        <v>57789817</v>
      </c>
      <c r="C1269">
        <v>0</v>
      </c>
    </row>
    <row r="1270" spans="1:3">
      <c r="A1270">
        <v>214429259</v>
      </c>
      <c r="B1270">
        <v>5178454</v>
      </c>
      <c r="C1270">
        <v>1</v>
      </c>
    </row>
    <row r="1271" spans="1:3">
      <c r="A1271">
        <v>216086548</v>
      </c>
      <c r="B1271">
        <v>85458547</v>
      </c>
      <c r="C1271">
        <v>0</v>
      </c>
    </row>
    <row r="1272" spans="1:3">
      <c r="A1272">
        <v>217555094</v>
      </c>
      <c r="B1272">
        <v>39475379</v>
      </c>
      <c r="C1272">
        <v>1</v>
      </c>
    </row>
    <row r="1273" spans="1:3">
      <c r="A1273">
        <v>217684336</v>
      </c>
      <c r="B1273">
        <v>30742635</v>
      </c>
      <c r="C1273">
        <v>0</v>
      </c>
    </row>
    <row r="1274" spans="1:3">
      <c r="A1274">
        <v>218173082</v>
      </c>
      <c r="B1274">
        <v>505595</v>
      </c>
      <c r="C1274">
        <v>0</v>
      </c>
    </row>
    <row r="1275" spans="1:3">
      <c r="A1275">
        <v>218193652</v>
      </c>
      <c r="B1275">
        <v>29024763</v>
      </c>
      <c r="C1275">
        <v>1</v>
      </c>
    </row>
    <row r="1276" spans="1:3">
      <c r="A1276">
        <v>218743570</v>
      </c>
      <c r="B1276">
        <v>55000000</v>
      </c>
      <c r="C1276">
        <v>0</v>
      </c>
    </row>
    <row r="1277" spans="1:3">
      <c r="A1277">
        <v>218952089</v>
      </c>
      <c r="B1277">
        <v>54116335</v>
      </c>
      <c r="C1277">
        <v>1</v>
      </c>
    </row>
    <row r="1278" spans="1:3">
      <c r="A1278">
        <v>219085603</v>
      </c>
      <c r="B1278">
        <v>168531522</v>
      </c>
      <c r="C1278">
        <v>1</v>
      </c>
    </row>
    <row r="1279" spans="1:3">
      <c r="A1279">
        <v>219113265</v>
      </c>
      <c r="B1279">
        <v>77676809</v>
      </c>
      <c r="C1279">
        <v>0</v>
      </c>
    </row>
    <row r="1280" spans="1:3">
      <c r="A1280">
        <v>219124769</v>
      </c>
      <c r="B1280">
        <v>21534891</v>
      </c>
      <c r="C1280">
        <v>0</v>
      </c>
    </row>
    <row r="1281" spans="1:3">
      <c r="A1281">
        <v>219487695</v>
      </c>
      <c r="B1281">
        <v>98242689</v>
      </c>
      <c r="C1281">
        <v>0</v>
      </c>
    </row>
    <row r="1282" spans="1:3">
      <c r="A1282">
        <v>219571833</v>
      </c>
      <c r="B1282">
        <v>72498355</v>
      </c>
      <c r="C1282">
        <v>0</v>
      </c>
    </row>
    <row r="1283" spans="1:3">
      <c r="A1283">
        <v>219892171</v>
      </c>
      <c r="B1283">
        <v>64093910</v>
      </c>
      <c r="C1283">
        <v>1</v>
      </c>
    </row>
    <row r="1284" spans="1:3">
      <c r="A1284">
        <v>219896498</v>
      </c>
      <c r="B1284">
        <v>66413889</v>
      </c>
      <c r="C1284">
        <v>1</v>
      </c>
    </row>
    <row r="1285" spans="1:3">
      <c r="A1285">
        <v>220318272</v>
      </c>
      <c r="B1285">
        <v>96535720</v>
      </c>
      <c r="C1285">
        <v>0</v>
      </c>
    </row>
    <row r="1286" spans="1:3">
      <c r="A1286">
        <v>220444178</v>
      </c>
      <c r="B1286">
        <v>50899822</v>
      </c>
      <c r="C1286">
        <v>1</v>
      </c>
    </row>
    <row r="1287" spans="1:3">
      <c r="A1287">
        <v>220552732</v>
      </c>
      <c r="B1287">
        <v>60878314</v>
      </c>
      <c r="C1287">
        <v>0</v>
      </c>
    </row>
    <row r="1288" spans="1:3">
      <c r="A1288">
        <v>220674342</v>
      </c>
      <c r="B1288">
        <v>97403068</v>
      </c>
      <c r="C1288">
        <v>0</v>
      </c>
    </row>
    <row r="1289" spans="1:3">
      <c r="A1289">
        <v>220726425</v>
      </c>
      <c r="B1289">
        <v>25892270</v>
      </c>
      <c r="C1289">
        <v>1</v>
      </c>
    </row>
    <row r="1290" spans="1:3">
      <c r="A1290">
        <v>221824742</v>
      </c>
      <c r="B1290">
        <v>64758961</v>
      </c>
      <c r="C1290">
        <v>0</v>
      </c>
    </row>
    <row r="1291" spans="1:3">
      <c r="A1291">
        <v>222050207</v>
      </c>
      <c r="B1291">
        <v>82720573</v>
      </c>
      <c r="C1291">
        <v>1</v>
      </c>
    </row>
    <row r="1292" spans="1:3">
      <c r="A1292">
        <v>222195609</v>
      </c>
      <c r="B1292">
        <v>36249178</v>
      </c>
      <c r="C1292">
        <v>1</v>
      </c>
    </row>
    <row r="1293" spans="1:3">
      <c r="A1293">
        <v>222200929</v>
      </c>
      <c r="B1293">
        <v>36796715</v>
      </c>
      <c r="C1293">
        <v>1</v>
      </c>
    </row>
    <row r="1294" spans="1:3">
      <c r="A1294">
        <v>222647578</v>
      </c>
      <c r="B1294">
        <v>82855263</v>
      </c>
      <c r="C1294">
        <v>0</v>
      </c>
    </row>
    <row r="1295" spans="1:3">
      <c r="A1295">
        <v>222774739</v>
      </c>
      <c r="B1295">
        <v>68317587</v>
      </c>
      <c r="C1295">
        <v>1</v>
      </c>
    </row>
    <row r="1296" spans="1:3">
      <c r="A1296">
        <v>222824741</v>
      </c>
      <c r="B1296">
        <v>41257801</v>
      </c>
      <c r="C1296">
        <v>0</v>
      </c>
    </row>
    <row r="1297" spans="1:3">
      <c r="A1297">
        <v>223164081</v>
      </c>
      <c r="B1297">
        <v>75965217</v>
      </c>
      <c r="C1297">
        <v>0</v>
      </c>
    </row>
    <row r="1298" spans="1:3">
      <c r="A1298">
        <v>223840454</v>
      </c>
      <c r="B1298">
        <v>84186649</v>
      </c>
      <c r="C1298">
        <v>0</v>
      </c>
    </row>
    <row r="1299" spans="1:3">
      <c r="A1299">
        <v>223941260</v>
      </c>
      <c r="B1299">
        <v>34597961</v>
      </c>
      <c r="C1299">
        <v>1</v>
      </c>
    </row>
    <row r="1300" spans="1:3">
      <c r="A1300">
        <v>224136189</v>
      </c>
      <c r="B1300">
        <v>19678125</v>
      </c>
      <c r="C1300">
        <v>1</v>
      </c>
    </row>
    <row r="1301" spans="1:3">
      <c r="A1301">
        <v>224198644</v>
      </c>
      <c r="B1301">
        <v>63304348</v>
      </c>
      <c r="C1301">
        <v>0</v>
      </c>
    </row>
    <row r="1302" spans="1:3">
      <c r="A1302">
        <v>224540219</v>
      </c>
      <c r="B1302">
        <v>45151416</v>
      </c>
      <c r="C1302">
        <v>1</v>
      </c>
    </row>
    <row r="1303" spans="1:3">
      <c r="A1303">
        <v>225703475</v>
      </c>
      <c r="B1303">
        <v>50000000</v>
      </c>
      <c r="C1303">
        <v>1</v>
      </c>
    </row>
    <row r="1304" spans="1:3">
      <c r="A1304">
        <v>226027993</v>
      </c>
      <c r="B1304">
        <v>69923101</v>
      </c>
      <c r="C1304">
        <v>0</v>
      </c>
    </row>
    <row r="1305" spans="1:3">
      <c r="A1305">
        <v>226186388</v>
      </c>
      <c r="B1305">
        <v>69435070</v>
      </c>
      <c r="C1305">
        <v>0</v>
      </c>
    </row>
    <row r="1306" spans="1:3">
      <c r="A1306">
        <v>226965337</v>
      </c>
      <c r="B1306">
        <v>98754783</v>
      </c>
      <c r="C1306">
        <v>0</v>
      </c>
    </row>
    <row r="1307" spans="1:3">
      <c r="A1307">
        <v>227935344</v>
      </c>
      <c r="B1307">
        <v>84265761</v>
      </c>
      <c r="C1307">
        <v>1</v>
      </c>
    </row>
    <row r="1308" spans="1:3">
      <c r="A1308">
        <v>228019903</v>
      </c>
      <c r="B1308">
        <v>69634783</v>
      </c>
      <c r="C1308">
        <v>1</v>
      </c>
    </row>
    <row r="1309" spans="1:3">
      <c r="A1309">
        <v>228297140</v>
      </c>
      <c r="B1309">
        <v>71456616</v>
      </c>
      <c r="C1309">
        <v>1</v>
      </c>
    </row>
    <row r="1310" spans="1:3">
      <c r="A1310">
        <v>228416195</v>
      </c>
      <c r="B1310">
        <v>111287489</v>
      </c>
      <c r="C1310">
        <v>0</v>
      </c>
    </row>
    <row r="1311" spans="1:3">
      <c r="A1311">
        <v>228850846</v>
      </c>
      <c r="B1311">
        <v>41953861</v>
      </c>
      <c r="C1311">
        <v>0</v>
      </c>
    </row>
    <row r="1312" spans="1:3">
      <c r="A1312">
        <v>229042753</v>
      </c>
      <c r="B1312">
        <v>135290838</v>
      </c>
      <c r="C1312">
        <v>1</v>
      </c>
    </row>
    <row r="1313" spans="1:3">
      <c r="A1313">
        <v>229831139</v>
      </c>
      <c r="B1313">
        <v>170917095</v>
      </c>
      <c r="C1313">
        <v>0</v>
      </c>
    </row>
    <row r="1314" spans="1:3">
      <c r="A1314">
        <v>230644998</v>
      </c>
      <c r="B1314">
        <v>21307410</v>
      </c>
      <c r="C1314">
        <v>1</v>
      </c>
    </row>
    <row r="1315" spans="1:3">
      <c r="A1315">
        <v>230781587</v>
      </c>
      <c r="B1315">
        <v>43000000</v>
      </c>
      <c r="C1315">
        <v>1</v>
      </c>
    </row>
    <row r="1316" spans="1:3">
      <c r="A1316">
        <v>230953737</v>
      </c>
      <c r="B1316">
        <v>12331929</v>
      </c>
      <c r="C1316">
        <v>1</v>
      </c>
    </row>
    <row r="1317" spans="1:3">
      <c r="A1317">
        <v>231418562</v>
      </c>
      <c r="B1317">
        <v>101286957</v>
      </c>
      <c r="C1317">
        <v>0</v>
      </c>
    </row>
    <row r="1318" spans="1:3">
      <c r="A1318">
        <v>231722738</v>
      </c>
      <c r="B1318">
        <v>94740909</v>
      </c>
      <c r="C1318">
        <v>1</v>
      </c>
    </row>
    <row r="1319" spans="1:3">
      <c r="A1319">
        <v>232408620</v>
      </c>
      <c r="B1319">
        <v>76438973</v>
      </c>
      <c r="C1319">
        <v>0</v>
      </c>
    </row>
    <row r="1320" spans="1:3">
      <c r="A1320">
        <v>232414484</v>
      </c>
      <c r="B1320">
        <v>55548056</v>
      </c>
      <c r="C1320">
        <v>1</v>
      </c>
    </row>
    <row r="1321" spans="1:3">
      <c r="A1321">
        <v>232772564</v>
      </c>
      <c r="B1321">
        <v>140693320</v>
      </c>
      <c r="C1321">
        <v>0</v>
      </c>
    </row>
    <row r="1322" spans="1:3">
      <c r="A1322">
        <v>233213967</v>
      </c>
      <c r="B1322">
        <v>87074287</v>
      </c>
      <c r="C1322">
        <v>1</v>
      </c>
    </row>
    <row r="1323" spans="1:3">
      <c r="A1323">
        <v>233604343</v>
      </c>
      <c r="B1323">
        <v>28959216</v>
      </c>
      <c r="C1323">
        <v>0</v>
      </c>
    </row>
    <row r="1324" spans="1:3">
      <c r="A1324">
        <v>233645777</v>
      </c>
      <c r="B1324">
        <v>32571948</v>
      </c>
      <c r="C1324">
        <v>0</v>
      </c>
    </row>
    <row r="1325" spans="1:3">
      <c r="A1325">
        <v>234562168</v>
      </c>
      <c r="B1325">
        <v>60101410</v>
      </c>
      <c r="C1325">
        <v>0</v>
      </c>
    </row>
    <row r="1326" spans="1:3">
      <c r="A1326">
        <v>235521005</v>
      </c>
      <c r="B1326">
        <v>114330585</v>
      </c>
      <c r="C1326">
        <v>0</v>
      </c>
    </row>
    <row r="1327" spans="1:3">
      <c r="A1327">
        <v>235816959</v>
      </c>
      <c r="B1327">
        <v>69739836</v>
      </c>
      <c r="C1327">
        <v>1</v>
      </c>
    </row>
    <row r="1328" spans="1:3">
      <c r="A1328">
        <v>235987236</v>
      </c>
      <c r="B1328">
        <v>9897188</v>
      </c>
      <c r="C1328">
        <v>0</v>
      </c>
    </row>
    <row r="1329" spans="1:3">
      <c r="A1329">
        <v>236120048</v>
      </c>
      <c r="B1329">
        <v>113925987</v>
      </c>
      <c r="C1329">
        <v>0</v>
      </c>
    </row>
    <row r="1330" spans="1:3">
      <c r="A1330">
        <v>236319281</v>
      </c>
      <c r="B1330">
        <v>86580505</v>
      </c>
      <c r="C1330">
        <v>1</v>
      </c>
    </row>
    <row r="1331" spans="1:3">
      <c r="A1331">
        <v>236511649</v>
      </c>
      <c r="B1331">
        <v>37878971</v>
      </c>
      <c r="C1331">
        <v>1</v>
      </c>
    </row>
    <row r="1332" spans="1:3">
      <c r="A1332">
        <v>236848653</v>
      </c>
      <c r="B1332">
        <v>12659931</v>
      </c>
      <c r="C1332">
        <v>0</v>
      </c>
    </row>
    <row r="1333" spans="1:3">
      <c r="A1333">
        <v>237158227</v>
      </c>
      <c r="B1333">
        <v>98242689</v>
      </c>
      <c r="C1333">
        <v>1</v>
      </c>
    </row>
    <row r="1334" spans="1:3">
      <c r="A1334">
        <v>239452924</v>
      </c>
      <c r="B1334">
        <v>207138157</v>
      </c>
      <c r="C1334">
        <v>0</v>
      </c>
    </row>
    <row r="1335" spans="1:3">
      <c r="A1335">
        <v>240268986</v>
      </c>
      <c r="B1335">
        <v>42729274</v>
      </c>
      <c r="C1335">
        <v>0</v>
      </c>
    </row>
    <row r="1336" spans="1:3">
      <c r="A1336">
        <v>240751838</v>
      </c>
      <c r="B1336">
        <v>167024638</v>
      </c>
      <c r="C1336">
        <v>1</v>
      </c>
    </row>
    <row r="1337" spans="1:3">
      <c r="A1337">
        <v>240760405</v>
      </c>
      <c r="B1337">
        <v>130611431</v>
      </c>
      <c r="C1337">
        <v>1</v>
      </c>
    </row>
    <row r="1338" spans="1:3">
      <c r="A1338">
        <v>241465674</v>
      </c>
      <c r="B1338">
        <v>89286146</v>
      </c>
      <c r="C1338">
        <v>0</v>
      </c>
    </row>
    <row r="1339" spans="1:3">
      <c r="A1339">
        <v>241492267</v>
      </c>
      <c r="B1339">
        <v>93212171</v>
      </c>
      <c r="C1339">
        <v>0</v>
      </c>
    </row>
    <row r="1340" spans="1:3">
      <c r="A1340">
        <v>241919399</v>
      </c>
      <c r="B1340">
        <v>101482025</v>
      </c>
      <c r="C1340">
        <v>0</v>
      </c>
    </row>
    <row r="1341" spans="1:3">
      <c r="A1341">
        <v>242105970</v>
      </c>
      <c r="B1341">
        <v>92489466</v>
      </c>
      <c r="C1341">
        <v>0</v>
      </c>
    </row>
    <row r="1342" spans="1:3">
      <c r="A1342">
        <v>243871325</v>
      </c>
      <c r="B1342">
        <v>92287186</v>
      </c>
      <c r="C1342">
        <v>1</v>
      </c>
    </row>
    <row r="1343" spans="1:3">
      <c r="A1343">
        <v>244373198</v>
      </c>
      <c r="B1343">
        <v>130000000</v>
      </c>
      <c r="C1343">
        <v>0</v>
      </c>
    </row>
    <row r="1344" spans="1:3">
      <c r="A1344">
        <v>244580160</v>
      </c>
      <c r="B1344">
        <v>54112816</v>
      </c>
      <c r="C1344">
        <v>0</v>
      </c>
    </row>
    <row r="1345" spans="1:3">
      <c r="A1345">
        <v>244811851</v>
      </c>
      <c r="B1345">
        <v>118426136</v>
      </c>
      <c r="C1345">
        <v>0</v>
      </c>
    </row>
    <row r="1346" spans="1:3">
      <c r="A1346">
        <v>245608963</v>
      </c>
      <c r="B1346">
        <v>27056408</v>
      </c>
      <c r="C1346">
        <v>1</v>
      </c>
    </row>
    <row r="1347" spans="1:3">
      <c r="A1347">
        <v>246229599</v>
      </c>
      <c r="B1347">
        <v>30897446</v>
      </c>
      <c r="C1347">
        <v>1</v>
      </c>
    </row>
    <row r="1348" spans="1:3">
      <c r="A1348">
        <v>246442080</v>
      </c>
      <c r="B1348">
        <v>30755961</v>
      </c>
      <c r="C1348">
        <v>0</v>
      </c>
    </row>
    <row r="1349" spans="1:3">
      <c r="A1349">
        <v>246602123</v>
      </c>
      <c r="B1349">
        <v>125632384</v>
      </c>
      <c r="C1349">
        <v>0</v>
      </c>
    </row>
    <row r="1350" spans="1:3">
      <c r="A1350">
        <v>247023808</v>
      </c>
      <c r="B1350">
        <v>80000000</v>
      </c>
      <c r="C1350">
        <v>0</v>
      </c>
    </row>
    <row r="1351" spans="1:3">
      <c r="A1351">
        <v>247367876</v>
      </c>
      <c r="B1351">
        <v>41953861</v>
      </c>
      <c r="C1351">
        <v>0</v>
      </c>
    </row>
    <row r="1352" spans="1:3">
      <c r="A1352">
        <v>247429345</v>
      </c>
      <c r="B1352">
        <v>91319098</v>
      </c>
      <c r="C1352">
        <v>1</v>
      </c>
    </row>
    <row r="1353" spans="1:3">
      <c r="A1353">
        <v>248645124</v>
      </c>
      <c r="B1353">
        <v>123319288</v>
      </c>
      <c r="C1353">
        <v>1</v>
      </c>
    </row>
    <row r="1354" spans="1:3">
      <c r="A1354">
        <v>249484909</v>
      </c>
      <c r="B1354">
        <v>40000000</v>
      </c>
      <c r="C1354">
        <v>1</v>
      </c>
    </row>
    <row r="1355" spans="1:3">
      <c r="A1355">
        <v>250021852</v>
      </c>
      <c r="B1355">
        <v>22574425</v>
      </c>
      <c r="C1355">
        <v>0</v>
      </c>
    </row>
    <row r="1356" spans="1:3">
      <c r="A1356">
        <v>251987342</v>
      </c>
      <c r="B1356">
        <v>111876962</v>
      </c>
      <c r="C1356">
        <v>1</v>
      </c>
    </row>
    <row r="1357" spans="1:3">
      <c r="A1357">
        <v>252238208</v>
      </c>
      <c r="B1357">
        <v>86580505</v>
      </c>
      <c r="C1357">
        <v>1</v>
      </c>
    </row>
    <row r="1358" spans="1:3">
      <c r="A1358">
        <v>252256228</v>
      </c>
      <c r="B1358">
        <v>47149941</v>
      </c>
      <c r="C1358">
        <v>1</v>
      </c>
    </row>
    <row r="1359" spans="1:3">
      <c r="A1359">
        <v>252913878</v>
      </c>
      <c r="B1359">
        <v>101101360</v>
      </c>
      <c r="C1359">
        <v>0</v>
      </c>
    </row>
    <row r="1360" spans="1:3">
      <c r="A1360">
        <v>253160295</v>
      </c>
      <c r="B1360">
        <v>97715844</v>
      </c>
      <c r="C1360">
        <v>0</v>
      </c>
    </row>
    <row r="1361" spans="1:3">
      <c r="A1361">
        <v>253187730</v>
      </c>
      <c r="B1361">
        <v>79818097</v>
      </c>
      <c r="C1361">
        <v>1</v>
      </c>
    </row>
    <row r="1362" spans="1:3">
      <c r="A1362">
        <v>254090104</v>
      </c>
      <c r="B1362">
        <v>26655166</v>
      </c>
      <c r="C1362">
        <v>0</v>
      </c>
    </row>
    <row r="1363" spans="1:3">
      <c r="A1363">
        <v>254254517</v>
      </c>
      <c r="B1363">
        <v>62168602</v>
      </c>
      <c r="C1363">
        <v>1</v>
      </c>
    </row>
    <row r="1364" spans="1:3">
      <c r="A1364">
        <v>254266825</v>
      </c>
      <c r="B1364">
        <v>139818256</v>
      </c>
      <c r="C1364">
        <v>0</v>
      </c>
    </row>
    <row r="1365" spans="1:3">
      <c r="A1365">
        <v>257002834</v>
      </c>
      <c r="B1365">
        <v>22277474</v>
      </c>
      <c r="C1365">
        <v>1</v>
      </c>
    </row>
    <row r="1366" spans="1:3">
      <c r="A1366">
        <v>257131292</v>
      </c>
      <c r="B1366">
        <v>108573160</v>
      </c>
      <c r="C1366">
        <v>0</v>
      </c>
    </row>
    <row r="1367" spans="1:3">
      <c r="A1367">
        <v>257796757</v>
      </c>
      <c r="B1367">
        <v>77710753</v>
      </c>
      <c r="C1367">
        <v>1</v>
      </c>
    </row>
    <row r="1368" spans="1:3">
      <c r="A1368">
        <v>258121354</v>
      </c>
      <c r="B1368">
        <v>44334604</v>
      </c>
      <c r="C1368">
        <v>0</v>
      </c>
    </row>
    <row r="1369" spans="1:3">
      <c r="A1369">
        <v>258311390</v>
      </c>
      <c r="B1369">
        <v>116099050</v>
      </c>
      <c r="C1369">
        <v>0</v>
      </c>
    </row>
    <row r="1370" spans="1:3">
      <c r="A1370">
        <v>258676083</v>
      </c>
      <c r="B1370">
        <v>121761754</v>
      </c>
      <c r="C1370">
        <v>1</v>
      </c>
    </row>
    <row r="1371" spans="1:3">
      <c r="A1371">
        <v>259308493</v>
      </c>
      <c r="B1371">
        <v>48072054</v>
      </c>
      <c r="C1371">
        <v>0</v>
      </c>
    </row>
    <row r="1372" spans="1:3">
      <c r="A1372">
        <v>259989910</v>
      </c>
      <c r="B1372">
        <v>275000000</v>
      </c>
      <c r="C1372">
        <v>0</v>
      </c>
    </row>
    <row r="1373" spans="1:3">
      <c r="A1373">
        <v>260044254</v>
      </c>
      <c r="B1373">
        <v>7864804</v>
      </c>
      <c r="C1373">
        <v>1</v>
      </c>
    </row>
    <row r="1374" spans="1:3">
      <c r="A1374">
        <v>260132301</v>
      </c>
      <c r="B1374">
        <v>46054609</v>
      </c>
      <c r="C1374">
        <v>1</v>
      </c>
    </row>
    <row r="1375" spans="1:3">
      <c r="A1375">
        <v>260720275</v>
      </c>
      <c r="B1375">
        <v>48701534</v>
      </c>
      <c r="C1375">
        <v>0</v>
      </c>
    </row>
    <row r="1376" spans="1:3">
      <c r="A1376">
        <v>261099301</v>
      </c>
      <c r="B1376">
        <v>131233644</v>
      </c>
      <c r="C1376">
        <v>0</v>
      </c>
    </row>
    <row r="1377" spans="1:3">
      <c r="A1377">
        <v>262275924</v>
      </c>
      <c r="B1377">
        <v>88626087</v>
      </c>
      <c r="C1377">
        <v>1</v>
      </c>
    </row>
    <row r="1378" spans="1:3">
      <c r="A1378">
        <v>263165037</v>
      </c>
      <c r="B1378">
        <v>91319098</v>
      </c>
      <c r="C1378">
        <v>0</v>
      </c>
    </row>
    <row r="1379" spans="1:3">
      <c r="A1379">
        <v>263884353</v>
      </c>
      <c r="B1379">
        <v>78450540</v>
      </c>
      <c r="C1379">
        <v>0</v>
      </c>
    </row>
    <row r="1380" spans="1:3">
      <c r="A1380">
        <v>264234708</v>
      </c>
      <c r="B1380">
        <v>9653072</v>
      </c>
      <c r="C1380">
        <v>0</v>
      </c>
    </row>
    <row r="1381" spans="1:3">
      <c r="A1381">
        <v>264654077</v>
      </c>
      <c r="B1381">
        <v>135651216</v>
      </c>
      <c r="C1381">
        <v>0</v>
      </c>
    </row>
    <row r="1382" spans="1:3">
      <c r="A1382">
        <v>266756984</v>
      </c>
      <c r="B1382">
        <v>92109217</v>
      </c>
      <c r="C1382">
        <v>0</v>
      </c>
    </row>
    <row r="1383" spans="1:3">
      <c r="A1383">
        <v>267396769</v>
      </c>
      <c r="B1383">
        <v>101023979</v>
      </c>
      <c r="C1383">
        <v>0</v>
      </c>
    </row>
    <row r="1384" spans="1:3">
      <c r="A1384">
        <v>268326198</v>
      </c>
      <c r="B1384">
        <v>33633148</v>
      </c>
      <c r="C1384">
        <v>1</v>
      </c>
    </row>
    <row r="1385" spans="1:3">
      <c r="A1385">
        <v>268418682</v>
      </c>
      <c r="B1385">
        <v>100000000</v>
      </c>
      <c r="C1385">
        <v>1</v>
      </c>
    </row>
    <row r="1386" spans="1:3">
      <c r="A1386">
        <v>268429281</v>
      </c>
      <c r="B1386">
        <v>73991573</v>
      </c>
      <c r="C1386">
        <v>0</v>
      </c>
    </row>
    <row r="1387" spans="1:3">
      <c r="A1387">
        <v>269275914</v>
      </c>
      <c r="B1387">
        <v>65616822</v>
      </c>
      <c r="C1387">
        <v>1</v>
      </c>
    </row>
    <row r="1388" spans="1:3">
      <c r="A1388">
        <v>269379017</v>
      </c>
      <c r="B1388">
        <v>51784539</v>
      </c>
      <c r="C1388">
        <v>1</v>
      </c>
    </row>
    <row r="1389" spans="1:3">
      <c r="A1389">
        <v>269490247</v>
      </c>
      <c r="B1389">
        <v>37388114</v>
      </c>
      <c r="C1389">
        <v>1</v>
      </c>
    </row>
    <row r="1390" spans="1:3">
      <c r="A1390">
        <v>269541399</v>
      </c>
      <c r="B1390">
        <v>44554948</v>
      </c>
      <c r="C1390">
        <v>1</v>
      </c>
    </row>
    <row r="1391" spans="1:3">
      <c r="A1391">
        <v>269565280</v>
      </c>
      <c r="B1391">
        <v>170921739</v>
      </c>
      <c r="C1391">
        <v>0</v>
      </c>
    </row>
    <row r="1392" spans="1:3">
      <c r="A1392">
        <v>269667169</v>
      </c>
      <c r="B1392">
        <v>92489466</v>
      </c>
      <c r="C1392">
        <v>0</v>
      </c>
    </row>
    <row r="1393" spans="1:3">
      <c r="A1393">
        <v>270000119</v>
      </c>
      <c r="B1393">
        <v>37000000</v>
      </c>
      <c r="C1393">
        <v>1</v>
      </c>
    </row>
    <row r="1394" spans="1:3">
      <c r="A1394">
        <v>270669505</v>
      </c>
      <c r="B1394">
        <v>61408439</v>
      </c>
      <c r="C1394">
        <v>1</v>
      </c>
    </row>
    <row r="1395" spans="1:3">
      <c r="A1395">
        <v>271725448</v>
      </c>
      <c r="B1395">
        <v>78000000</v>
      </c>
      <c r="C1395">
        <v>0</v>
      </c>
    </row>
    <row r="1396" spans="1:3">
      <c r="A1396">
        <v>271738388</v>
      </c>
      <c r="B1396">
        <v>50002146</v>
      </c>
      <c r="C1396">
        <v>0</v>
      </c>
    </row>
    <row r="1397" spans="1:3">
      <c r="A1397">
        <v>273996307</v>
      </c>
      <c r="B1397">
        <v>55150116</v>
      </c>
      <c r="C1397">
        <v>1</v>
      </c>
    </row>
    <row r="1398" spans="1:3">
      <c r="A1398">
        <v>275453129</v>
      </c>
      <c r="B1398">
        <v>89477485</v>
      </c>
      <c r="C1398">
        <v>0</v>
      </c>
    </row>
    <row r="1399" spans="1:3">
      <c r="A1399">
        <v>276257960</v>
      </c>
      <c r="B1399">
        <v>22369381</v>
      </c>
      <c r="C1399">
        <v>1</v>
      </c>
    </row>
    <row r="1400" spans="1:3">
      <c r="A1400">
        <v>276261727</v>
      </c>
      <c r="B1400">
        <v>77710753</v>
      </c>
      <c r="C1400">
        <v>0</v>
      </c>
    </row>
    <row r="1401" spans="1:3">
      <c r="A1401">
        <v>276781136</v>
      </c>
      <c r="B1401">
        <v>53560590</v>
      </c>
      <c r="C1401">
        <v>0</v>
      </c>
    </row>
    <row r="1402" spans="1:3">
      <c r="A1402">
        <v>276997302</v>
      </c>
      <c r="B1402">
        <v>65951507</v>
      </c>
      <c r="C1402">
        <v>1</v>
      </c>
    </row>
    <row r="1403" spans="1:3">
      <c r="A1403">
        <v>280028482</v>
      </c>
      <c r="B1403">
        <v>124983125</v>
      </c>
      <c r="C1403">
        <v>0</v>
      </c>
    </row>
    <row r="1404" spans="1:3">
      <c r="A1404">
        <v>283828130</v>
      </c>
      <c r="B1404">
        <v>135000000</v>
      </c>
      <c r="C1404">
        <v>0</v>
      </c>
    </row>
    <row r="1405" spans="1:3">
      <c r="A1405">
        <v>284285677</v>
      </c>
      <c r="B1405">
        <v>202237827</v>
      </c>
      <c r="C1405">
        <v>0</v>
      </c>
    </row>
    <row r="1406" spans="1:3">
      <c r="A1406">
        <v>285085699</v>
      </c>
      <c r="B1406">
        <v>148810243</v>
      </c>
      <c r="C1406">
        <v>0</v>
      </c>
    </row>
    <row r="1407" spans="1:3">
      <c r="A1407">
        <v>286120974</v>
      </c>
      <c r="B1407">
        <v>36995786</v>
      </c>
      <c r="C1407">
        <v>1</v>
      </c>
    </row>
    <row r="1408" spans="1:3">
      <c r="A1408">
        <v>286192091</v>
      </c>
      <c r="B1408">
        <v>120000000</v>
      </c>
      <c r="C1408">
        <v>1</v>
      </c>
    </row>
    <row r="1409" spans="1:3">
      <c r="A1409">
        <v>286572606</v>
      </c>
      <c r="B1409">
        <v>87595011</v>
      </c>
      <c r="C1409">
        <v>0</v>
      </c>
    </row>
    <row r="1410" spans="1:3">
      <c r="A1410">
        <v>286917566</v>
      </c>
      <c r="B1410">
        <v>279025606</v>
      </c>
      <c r="C1410">
        <v>1</v>
      </c>
    </row>
    <row r="1411" spans="1:3">
      <c r="A1411">
        <v>287537983</v>
      </c>
      <c r="B1411">
        <v>120000000</v>
      </c>
      <c r="C1411">
        <v>0</v>
      </c>
    </row>
    <row r="1412" spans="1:3">
      <c r="A1412">
        <v>287654957</v>
      </c>
      <c r="B1412">
        <v>151930435</v>
      </c>
      <c r="C1412">
        <v>1</v>
      </c>
    </row>
    <row r="1413" spans="1:3">
      <c r="A1413">
        <v>288357452</v>
      </c>
      <c r="B1413">
        <v>115579635</v>
      </c>
      <c r="C1413">
        <v>0</v>
      </c>
    </row>
    <row r="1414" spans="1:3">
      <c r="A1414">
        <v>288440067</v>
      </c>
      <c r="B1414">
        <v>20293626</v>
      </c>
      <c r="C1414">
        <v>1</v>
      </c>
    </row>
    <row r="1415" spans="1:3">
      <c r="A1415">
        <v>288738993</v>
      </c>
      <c r="B1415">
        <v>60880877</v>
      </c>
      <c r="C1415">
        <v>1</v>
      </c>
    </row>
    <row r="1416" spans="1:3">
      <c r="A1416">
        <v>288845939</v>
      </c>
      <c r="B1416">
        <v>101468129</v>
      </c>
      <c r="C1416">
        <v>0</v>
      </c>
    </row>
    <row r="1417" spans="1:3">
      <c r="A1417">
        <v>289577211</v>
      </c>
      <c r="B1417">
        <v>97892342</v>
      </c>
      <c r="C1417">
        <v>1</v>
      </c>
    </row>
    <row r="1418" spans="1:3">
      <c r="A1418">
        <v>290797736</v>
      </c>
      <c r="B1418">
        <v>80117388</v>
      </c>
      <c r="C1418">
        <v>1</v>
      </c>
    </row>
    <row r="1419" spans="1:3">
      <c r="A1419">
        <v>291281175</v>
      </c>
      <c r="B1419">
        <v>148819922</v>
      </c>
      <c r="C1419">
        <v>0</v>
      </c>
    </row>
    <row r="1420" spans="1:3">
      <c r="A1420">
        <v>293001649</v>
      </c>
      <c r="B1420">
        <v>12742588</v>
      </c>
      <c r="C1420">
        <v>0</v>
      </c>
    </row>
    <row r="1421" spans="1:3">
      <c r="A1421">
        <v>293529779</v>
      </c>
      <c r="B1421">
        <v>78942731</v>
      </c>
      <c r="C1421">
        <v>0</v>
      </c>
    </row>
    <row r="1422" spans="1:3">
      <c r="A1422">
        <v>293709241</v>
      </c>
      <c r="B1422">
        <v>25821968</v>
      </c>
      <c r="C1422">
        <v>1</v>
      </c>
    </row>
    <row r="1423" spans="1:3">
      <c r="A1423">
        <v>294230416</v>
      </c>
      <c r="B1423">
        <v>114001818</v>
      </c>
      <c r="C1423">
        <v>1</v>
      </c>
    </row>
    <row r="1424" spans="1:3">
      <c r="A1424">
        <v>296963426</v>
      </c>
      <c r="B1424">
        <v>11904819</v>
      </c>
      <c r="C1424">
        <v>1</v>
      </c>
    </row>
    <row r="1425" spans="1:3">
      <c r="A1425">
        <v>297125986</v>
      </c>
      <c r="B1425">
        <v>27056408</v>
      </c>
      <c r="C1425">
        <v>0</v>
      </c>
    </row>
    <row r="1426" spans="1:3">
      <c r="A1426">
        <v>297749724</v>
      </c>
      <c r="B1426">
        <v>106823184</v>
      </c>
      <c r="C1426">
        <v>0</v>
      </c>
    </row>
    <row r="1427" spans="1:3">
      <c r="A1427">
        <v>298301960</v>
      </c>
      <c r="B1427">
        <v>34576623</v>
      </c>
      <c r="C1427">
        <v>0</v>
      </c>
    </row>
    <row r="1428" spans="1:3">
      <c r="A1428">
        <v>299075134</v>
      </c>
      <c r="B1428">
        <v>96222609</v>
      </c>
      <c r="C1428">
        <v>0</v>
      </c>
    </row>
    <row r="1429" spans="1:3">
      <c r="A1429">
        <v>299587165</v>
      </c>
      <c r="B1429">
        <v>33659951</v>
      </c>
      <c r="C1429">
        <v>1</v>
      </c>
    </row>
    <row r="1430" spans="1:3">
      <c r="A1430">
        <v>302172295</v>
      </c>
      <c r="B1430">
        <v>33785752</v>
      </c>
      <c r="C1430">
        <v>0</v>
      </c>
    </row>
    <row r="1431" spans="1:3">
      <c r="A1431">
        <v>302324822</v>
      </c>
      <c r="B1431">
        <v>20804334</v>
      </c>
      <c r="C1431">
        <v>0</v>
      </c>
    </row>
    <row r="1432" spans="1:3">
      <c r="A1432">
        <v>303703179</v>
      </c>
      <c r="B1432">
        <v>113925987</v>
      </c>
      <c r="C1432">
        <v>0</v>
      </c>
    </row>
    <row r="1433" spans="1:3">
      <c r="A1433">
        <v>304005134</v>
      </c>
      <c r="B1433">
        <v>33206945</v>
      </c>
      <c r="C1433">
        <v>0</v>
      </c>
    </row>
    <row r="1434" spans="1:3">
      <c r="A1434">
        <v>304249198</v>
      </c>
      <c r="B1434">
        <v>92000000</v>
      </c>
      <c r="C1434">
        <v>0</v>
      </c>
    </row>
    <row r="1435" spans="1:3">
      <c r="A1435">
        <v>305924063</v>
      </c>
      <c r="B1435">
        <v>152699465</v>
      </c>
      <c r="C1435">
        <v>0</v>
      </c>
    </row>
    <row r="1436" spans="1:3">
      <c r="A1436">
        <v>306390492</v>
      </c>
      <c r="B1436">
        <v>152195785</v>
      </c>
      <c r="C1436">
        <v>0</v>
      </c>
    </row>
    <row r="1437" spans="1:3">
      <c r="A1437">
        <v>308184297</v>
      </c>
      <c r="B1437">
        <v>56822152</v>
      </c>
      <c r="C1437">
        <v>1</v>
      </c>
    </row>
    <row r="1438" spans="1:3">
      <c r="A1438">
        <v>308594933</v>
      </c>
      <c r="B1438">
        <v>212059460</v>
      </c>
      <c r="C1438">
        <v>0</v>
      </c>
    </row>
    <row r="1439" spans="1:3">
      <c r="A1439">
        <v>308935323</v>
      </c>
      <c r="B1439">
        <v>86441558</v>
      </c>
      <c r="C1439">
        <v>0</v>
      </c>
    </row>
    <row r="1440" spans="1:3">
      <c r="A1440">
        <v>309380824</v>
      </c>
      <c r="B1440">
        <v>244730855</v>
      </c>
      <c r="C1440">
        <v>0</v>
      </c>
    </row>
    <row r="1441" spans="1:3">
      <c r="A1441">
        <v>310408061</v>
      </c>
      <c r="B1441">
        <v>118426136</v>
      </c>
      <c r="C1441">
        <v>0</v>
      </c>
    </row>
    <row r="1442" spans="1:3">
      <c r="A1442">
        <v>310481535</v>
      </c>
      <c r="B1442">
        <v>173453913</v>
      </c>
      <c r="C1442">
        <v>0</v>
      </c>
    </row>
    <row r="1443" spans="1:3">
      <c r="A1443">
        <v>311023751</v>
      </c>
      <c r="B1443">
        <v>95442650</v>
      </c>
      <c r="C1443">
        <v>0</v>
      </c>
    </row>
    <row r="1444" spans="1:3">
      <c r="A1444">
        <v>311393491</v>
      </c>
      <c r="B1444">
        <v>147122592</v>
      </c>
      <c r="C1444">
        <v>0</v>
      </c>
    </row>
    <row r="1445" spans="1:3">
      <c r="A1445">
        <v>312028062</v>
      </c>
      <c r="B1445">
        <v>162859739</v>
      </c>
      <c r="C1445">
        <v>0</v>
      </c>
    </row>
    <row r="1446" spans="1:3">
      <c r="A1446">
        <v>312408324</v>
      </c>
      <c r="B1446">
        <v>85747939</v>
      </c>
      <c r="C1446">
        <v>0</v>
      </c>
    </row>
    <row r="1447" spans="1:3">
      <c r="A1447">
        <v>313948928</v>
      </c>
      <c r="B1447">
        <v>56973913</v>
      </c>
      <c r="C1447">
        <v>1</v>
      </c>
    </row>
    <row r="1448" spans="1:3">
      <c r="A1448">
        <v>314630213</v>
      </c>
      <c r="B1448">
        <v>53102348</v>
      </c>
      <c r="C1448">
        <v>0</v>
      </c>
    </row>
    <row r="1449" spans="1:3">
      <c r="A1449">
        <v>314744675</v>
      </c>
      <c r="B1449">
        <v>139755436</v>
      </c>
      <c r="C1449">
        <v>0</v>
      </c>
    </row>
    <row r="1450" spans="1:3">
      <c r="A1450">
        <v>314787390</v>
      </c>
      <c r="B1450">
        <v>101482025</v>
      </c>
      <c r="C1450">
        <v>1</v>
      </c>
    </row>
    <row r="1451" spans="1:3">
      <c r="A1451">
        <v>315890541</v>
      </c>
      <c r="B1451">
        <v>138870139</v>
      </c>
      <c r="C1451">
        <v>1</v>
      </c>
    </row>
    <row r="1452" spans="1:3">
      <c r="A1452">
        <v>316546185</v>
      </c>
      <c r="B1452">
        <v>101463857</v>
      </c>
      <c r="C1452">
        <v>1</v>
      </c>
    </row>
    <row r="1453" spans="1:3">
      <c r="A1453">
        <v>317084404</v>
      </c>
      <c r="B1453">
        <v>85458547</v>
      </c>
      <c r="C1453">
        <v>0</v>
      </c>
    </row>
    <row r="1454" spans="1:3">
      <c r="A1454">
        <v>317721828</v>
      </c>
      <c r="B1454">
        <v>88398934</v>
      </c>
      <c r="C1454">
        <v>1</v>
      </c>
    </row>
    <row r="1455" spans="1:3">
      <c r="A1455">
        <v>318000141</v>
      </c>
      <c r="B1455">
        <v>20000000</v>
      </c>
      <c r="C1455">
        <v>1</v>
      </c>
    </row>
    <row r="1456" spans="1:3">
      <c r="A1456">
        <v>318355051</v>
      </c>
      <c r="B1456">
        <v>103614337</v>
      </c>
      <c r="C1456">
        <v>1</v>
      </c>
    </row>
    <row r="1457" spans="1:3">
      <c r="A1457">
        <v>319514907</v>
      </c>
      <c r="B1457">
        <v>110072121</v>
      </c>
      <c r="C1457">
        <v>0</v>
      </c>
    </row>
    <row r="1458" spans="1:3">
      <c r="A1458">
        <v>321487424</v>
      </c>
      <c r="B1458">
        <v>62168602</v>
      </c>
      <c r="C1458">
        <v>1</v>
      </c>
    </row>
    <row r="1459" spans="1:3">
      <c r="A1459">
        <v>323822443</v>
      </c>
      <c r="B1459">
        <v>134825218</v>
      </c>
      <c r="C1459">
        <v>0</v>
      </c>
    </row>
    <row r="1460" spans="1:3">
      <c r="A1460">
        <v>325247966</v>
      </c>
      <c r="B1460">
        <v>116099050</v>
      </c>
      <c r="C1460">
        <v>0</v>
      </c>
    </row>
    <row r="1461" spans="1:3">
      <c r="A1461">
        <v>325432881</v>
      </c>
      <c r="B1461">
        <v>61659644</v>
      </c>
      <c r="C1461">
        <v>1</v>
      </c>
    </row>
    <row r="1462" spans="1:3">
      <c r="A1462">
        <v>327629772</v>
      </c>
      <c r="B1462">
        <v>51325211</v>
      </c>
      <c r="C1462">
        <v>1</v>
      </c>
    </row>
    <row r="1463" spans="1:3">
      <c r="A1463">
        <v>327883215</v>
      </c>
      <c r="B1463">
        <v>14512381</v>
      </c>
      <c r="C1463">
        <v>0</v>
      </c>
    </row>
    <row r="1464" spans="1:3">
      <c r="A1464">
        <v>328251410</v>
      </c>
      <c r="B1464">
        <v>16781544</v>
      </c>
      <c r="C1464">
        <v>0</v>
      </c>
    </row>
    <row r="1465" spans="1:3">
      <c r="A1465">
        <v>328400169</v>
      </c>
      <c r="B1465">
        <v>190003029</v>
      </c>
      <c r="C1465">
        <v>0</v>
      </c>
    </row>
    <row r="1466" spans="1:3">
      <c r="A1466">
        <v>331914441</v>
      </c>
      <c r="B1466">
        <v>38000606</v>
      </c>
      <c r="C1466">
        <v>0</v>
      </c>
    </row>
    <row r="1467" spans="1:3">
      <c r="A1467">
        <v>332111304</v>
      </c>
      <c r="B1467">
        <v>24655884</v>
      </c>
      <c r="C1467">
        <v>0</v>
      </c>
    </row>
    <row r="1468" spans="1:3">
      <c r="A1468">
        <v>333988221</v>
      </c>
      <c r="B1468">
        <v>92893600</v>
      </c>
      <c r="C1468">
        <v>0</v>
      </c>
    </row>
    <row r="1469" spans="1:3">
      <c r="A1469">
        <v>334652619</v>
      </c>
      <c r="B1469">
        <v>12573318</v>
      </c>
      <c r="C1469">
        <v>1</v>
      </c>
    </row>
    <row r="1470" spans="1:3">
      <c r="A1470">
        <v>335655410</v>
      </c>
      <c r="B1470">
        <v>99091212</v>
      </c>
      <c r="C1470">
        <v>0</v>
      </c>
    </row>
    <row r="1471" spans="1:3">
      <c r="A1471">
        <v>335803963</v>
      </c>
      <c r="B1471">
        <v>104021671</v>
      </c>
      <c r="C1471">
        <v>0</v>
      </c>
    </row>
    <row r="1472" spans="1:3">
      <c r="A1472">
        <v>337646706</v>
      </c>
      <c r="B1472">
        <v>101286957</v>
      </c>
      <c r="C1472">
        <v>0</v>
      </c>
    </row>
    <row r="1473" spans="1:3">
      <c r="A1473">
        <v>339778437</v>
      </c>
      <c r="B1473">
        <v>162338447</v>
      </c>
      <c r="C1473">
        <v>1</v>
      </c>
    </row>
    <row r="1474" spans="1:3">
      <c r="A1474">
        <v>341528548</v>
      </c>
      <c r="B1474">
        <v>160234776</v>
      </c>
      <c r="C1474">
        <v>0</v>
      </c>
    </row>
    <row r="1475" spans="1:3">
      <c r="A1475">
        <v>341690283</v>
      </c>
      <c r="B1475">
        <v>43429264</v>
      </c>
      <c r="C1475">
        <v>0</v>
      </c>
    </row>
    <row r="1476" spans="1:3">
      <c r="A1476">
        <v>343850165</v>
      </c>
      <c r="B1476">
        <v>138870139</v>
      </c>
      <c r="C1476">
        <v>0</v>
      </c>
    </row>
    <row r="1477" spans="1:3">
      <c r="A1477">
        <v>344137032</v>
      </c>
      <c r="B1477">
        <v>51980772</v>
      </c>
      <c r="C1477">
        <v>1</v>
      </c>
    </row>
    <row r="1478" spans="1:3">
      <c r="A1478">
        <v>344146212</v>
      </c>
      <c r="B1478">
        <v>76001212</v>
      </c>
      <c r="C1478">
        <v>0</v>
      </c>
    </row>
    <row r="1479" spans="1:3">
      <c r="A1479">
        <v>344460978</v>
      </c>
      <c r="B1479">
        <v>224328687</v>
      </c>
      <c r="C1479">
        <v>0</v>
      </c>
    </row>
    <row r="1480" spans="1:3">
      <c r="A1480">
        <v>345855898</v>
      </c>
      <c r="B1480">
        <v>181404766</v>
      </c>
      <c r="C1480">
        <v>0</v>
      </c>
    </row>
    <row r="1481" spans="1:3">
      <c r="A1481">
        <v>346071886</v>
      </c>
      <c r="B1481">
        <v>90662545</v>
      </c>
      <c r="C1481">
        <v>0</v>
      </c>
    </row>
    <row r="1482" spans="1:3">
      <c r="A1482">
        <v>347238122</v>
      </c>
      <c r="B1482">
        <v>839077</v>
      </c>
      <c r="C1482">
        <v>1</v>
      </c>
    </row>
    <row r="1483" spans="1:3">
      <c r="A1483">
        <v>348545841</v>
      </c>
      <c r="B1483">
        <v>110000000</v>
      </c>
      <c r="C1483">
        <v>1</v>
      </c>
    </row>
    <row r="1484" spans="1:3">
      <c r="A1484">
        <v>348786874</v>
      </c>
      <c r="B1484">
        <v>67645419</v>
      </c>
      <c r="C1484">
        <v>1</v>
      </c>
    </row>
    <row r="1485" spans="1:3">
      <c r="A1485">
        <v>350406635</v>
      </c>
      <c r="B1485">
        <v>59376989</v>
      </c>
      <c r="C1485">
        <v>1</v>
      </c>
    </row>
    <row r="1486" spans="1:3">
      <c r="A1486">
        <v>350566156</v>
      </c>
      <c r="B1486">
        <v>50019631</v>
      </c>
      <c r="C1486">
        <v>1</v>
      </c>
    </row>
    <row r="1487" spans="1:3">
      <c r="A1487">
        <v>351040419</v>
      </c>
      <c r="B1487">
        <v>190000000</v>
      </c>
      <c r="C1487">
        <v>0</v>
      </c>
    </row>
    <row r="1488" spans="1:3">
      <c r="A1488">
        <v>351399133</v>
      </c>
      <c r="B1488">
        <v>121761754</v>
      </c>
      <c r="C1488">
        <v>1</v>
      </c>
    </row>
    <row r="1489" spans="1:3">
      <c r="A1489">
        <v>351723989</v>
      </c>
      <c r="B1489">
        <v>75000000</v>
      </c>
      <c r="C1489">
        <v>0</v>
      </c>
    </row>
    <row r="1490" spans="1:3">
      <c r="A1490">
        <v>353869648</v>
      </c>
      <c r="B1490">
        <v>13887014</v>
      </c>
      <c r="C1490">
        <v>1</v>
      </c>
    </row>
    <row r="1491" spans="1:3">
      <c r="A1491">
        <v>354127435</v>
      </c>
      <c r="B1491">
        <v>222871925</v>
      </c>
      <c r="C1491">
        <v>0</v>
      </c>
    </row>
    <row r="1492" spans="1:3">
      <c r="A1492">
        <v>354996466</v>
      </c>
      <c r="B1492">
        <v>85747939</v>
      </c>
      <c r="C1492">
        <v>0</v>
      </c>
    </row>
    <row r="1493" spans="1:3">
      <c r="A1493">
        <v>355205844</v>
      </c>
      <c r="B1493">
        <v>63568799</v>
      </c>
      <c r="C1493">
        <v>0</v>
      </c>
    </row>
    <row r="1494" spans="1:3">
      <c r="A1494">
        <v>355225246</v>
      </c>
      <c r="B1494">
        <v>88273555</v>
      </c>
      <c r="C1494">
        <v>1</v>
      </c>
    </row>
    <row r="1495" spans="1:3">
      <c r="A1495">
        <v>355883988</v>
      </c>
      <c r="B1495">
        <v>104821395</v>
      </c>
      <c r="C1495">
        <v>0</v>
      </c>
    </row>
    <row r="1496" spans="1:3">
      <c r="A1496">
        <v>356938225</v>
      </c>
      <c r="B1496">
        <v>173161010</v>
      </c>
      <c r="C1496">
        <v>0</v>
      </c>
    </row>
    <row r="1497" spans="1:3">
      <c r="A1497">
        <v>357486568</v>
      </c>
      <c r="B1497">
        <v>53489262</v>
      </c>
      <c r="C1497">
        <v>0</v>
      </c>
    </row>
    <row r="1498" spans="1:3">
      <c r="A1498">
        <v>357850459</v>
      </c>
      <c r="B1498">
        <v>108795054</v>
      </c>
      <c r="C1498">
        <v>1</v>
      </c>
    </row>
    <row r="1499" spans="1:3">
      <c r="A1499">
        <v>357921415</v>
      </c>
      <c r="B1499">
        <v>213646368</v>
      </c>
      <c r="C1499">
        <v>0</v>
      </c>
    </row>
    <row r="1500" spans="1:3">
      <c r="A1500">
        <v>358211780</v>
      </c>
      <c r="B1500">
        <v>121476247</v>
      </c>
      <c r="C1500">
        <v>0</v>
      </c>
    </row>
    <row r="1501" spans="1:3">
      <c r="A1501">
        <v>358426384</v>
      </c>
      <c r="B1501">
        <v>92893600</v>
      </c>
      <c r="C1501">
        <v>1</v>
      </c>
    </row>
    <row r="1502" spans="1:3">
      <c r="A1502">
        <v>361389438</v>
      </c>
      <c r="B1502">
        <v>123689520</v>
      </c>
      <c r="C1502">
        <v>0</v>
      </c>
    </row>
    <row r="1503" spans="1:3">
      <c r="A1503">
        <v>362000072</v>
      </c>
      <c r="B1503">
        <v>103000000</v>
      </c>
      <c r="C1503">
        <v>0</v>
      </c>
    </row>
    <row r="1504" spans="1:3">
      <c r="A1504">
        <v>363825398</v>
      </c>
      <c r="B1504">
        <v>101586669</v>
      </c>
      <c r="C1504">
        <v>1</v>
      </c>
    </row>
    <row r="1505" spans="1:3">
      <c r="A1505">
        <v>364480509</v>
      </c>
      <c r="B1505">
        <v>86244278</v>
      </c>
      <c r="C1505">
        <v>1</v>
      </c>
    </row>
    <row r="1506" spans="1:3">
      <c r="A1506">
        <v>365702857</v>
      </c>
      <c r="B1506">
        <v>100000000</v>
      </c>
      <c r="C1506">
        <v>0</v>
      </c>
    </row>
    <row r="1507" spans="1:3">
      <c r="A1507">
        <v>368093107</v>
      </c>
      <c r="B1507">
        <v>165710526</v>
      </c>
      <c r="C1507">
        <v>1</v>
      </c>
    </row>
    <row r="1508" spans="1:3">
      <c r="A1508">
        <v>369399800</v>
      </c>
      <c r="B1508">
        <v>99979768</v>
      </c>
      <c r="C1508">
        <v>0</v>
      </c>
    </row>
    <row r="1509" spans="1:3">
      <c r="A1509">
        <v>370143515</v>
      </c>
      <c r="B1509">
        <v>209642789</v>
      </c>
      <c r="C1509">
        <v>1</v>
      </c>
    </row>
    <row r="1510" spans="1:3">
      <c r="A1510">
        <v>370446373</v>
      </c>
      <c r="B1510">
        <v>32896149</v>
      </c>
      <c r="C1510">
        <v>1</v>
      </c>
    </row>
    <row r="1511" spans="1:3">
      <c r="A1511">
        <v>370582375</v>
      </c>
      <c r="B1511">
        <v>81169223</v>
      </c>
      <c r="C1511">
        <v>0</v>
      </c>
    </row>
    <row r="1512" spans="1:3">
      <c r="A1512">
        <v>371588265</v>
      </c>
      <c r="B1512">
        <v>118813194</v>
      </c>
      <c r="C1512">
        <v>0</v>
      </c>
    </row>
    <row r="1513" spans="1:3">
      <c r="A1513">
        <v>371923060</v>
      </c>
      <c r="B1513">
        <v>140000000</v>
      </c>
      <c r="C1513">
        <v>1</v>
      </c>
    </row>
    <row r="1514" spans="1:3">
      <c r="A1514">
        <v>377426561</v>
      </c>
      <c r="B1514">
        <v>40452872</v>
      </c>
      <c r="C1514">
        <v>1</v>
      </c>
    </row>
    <row r="1515" spans="1:3">
      <c r="A1515">
        <v>379148984</v>
      </c>
      <c r="B1515">
        <v>81596291</v>
      </c>
      <c r="C1515">
        <v>0</v>
      </c>
    </row>
    <row r="1516" spans="1:3">
      <c r="A1516">
        <v>382436383</v>
      </c>
      <c r="B1516">
        <v>95501196</v>
      </c>
      <c r="C1516">
        <v>1</v>
      </c>
    </row>
    <row r="1517" spans="1:3">
      <c r="A1517">
        <v>382981741</v>
      </c>
      <c r="B1517">
        <v>137867622</v>
      </c>
      <c r="C1517">
        <v>0</v>
      </c>
    </row>
    <row r="1518" spans="1:3">
      <c r="A1518">
        <v>383593100</v>
      </c>
      <c r="B1518">
        <v>42729274</v>
      </c>
      <c r="C1518">
        <v>0</v>
      </c>
    </row>
    <row r="1519" spans="1:3">
      <c r="A1519">
        <v>383795703</v>
      </c>
      <c r="B1519">
        <v>144996710</v>
      </c>
      <c r="C1519">
        <v>0</v>
      </c>
    </row>
    <row r="1520" spans="1:3">
      <c r="A1520">
        <v>387258182</v>
      </c>
      <c r="B1520">
        <v>25146635</v>
      </c>
      <c r="C1520">
        <v>0</v>
      </c>
    </row>
    <row r="1521" spans="1:3">
      <c r="A1521">
        <v>387342089</v>
      </c>
      <c r="B1521">
        <v>134639802</v>
      </c>
      <c r="C1521">
        <v>0</v>
      </c>
    </row>
    <row r="1522" spans="1:3">
      <c r="A1522">
        <v>389321020</v>
      </c>
      <c r="B1522">
        <v>36104000</v>
      </c>
      <c r="C1522">
        <v>1</v>
      </c>
    </row>
    <row r="1523" spans="1:3">
      <c r="A1523">
        <v>390576517</v>
      </c>
      <c r="B1523">
        <v>121761754</v>
      </c>
      <c r="C1523">
        <v>1</v>
      </c>
    </row>
    <row r="1524" spans="1:3">
      <c r="A1524">
        <v>392672121</v>
      </c>
      <c r="B1524">
        <v>54791459</v>
      </c>
      <c r="C1524">
        <v>0</v>
      </c>
    </row>
    <row r="1525" spans="1:3">
      <c r="A1525">
        <v>393449767</v>
      </c>
      <c r="B1525">
        <v>209642789</v>
      </c>
      <c r="C1525">
        <v>0</v>
      </c>
    </row>
    <row r="1526" spans="1:3">
      <c r="A1526">
        <v>394190344</v>
      </c>
      <c r="B1526">
        <v>92287186</v>
      </c>
      <c r="C1526">
        <v>0</v>
      </c>
    </row>
    <row r="1527" spans="1:3">
      <c r="A1527">
        <v>394556433</v>
      </c>
      <c r="B1527">
        <v>104390399</v>
      </c>
      <c r="C1527">
        <v>0</v>
      </c>
    </row>
    <row r="1528" spans="1:3">
      <c r="A1528">
        <v>398510478</v>
      </c>
      <c r="B1528">
        <v>38855376</v>
      </c>
      <c r="C1528">
        <v>1</v>
      </c>
    </row>
    <row r="1529" spans="1:3">
      <c r="A1529">
        <v>399442481</v>
      </c>
      <c r="B1529">
        <v>37157440</v>
      </c>
      <c r="C1529">
        <v>1</v>
      </c>
    </row>
    <row r="1530" spans="1:3">
      <c r="A1530">
        <v>400920487</v>
      </c>
      <c r="B1530">
        <v>101468129</v>
      </c>
      <c r="C1530">
        <v>0</v>
      </c>
    </row>
    <row r="1531" spans="1:3">
      <c r="A1531">
        <v>401699506</v>
      </c>
      <c r="B1531">
        <v>99370665</v>
      </c>
      <c r="C1531">
        <v>1</v>
      </c>
    </row>
    <row r="1532" spans="1:3">
      <c r="A1532">
        <v>403488847</v>
      </c>
      <c r="B1532">
        <v>217146319</v>
      </c>
      <c r="C1532">
        <v>0</v>
      </c>
    </row>
    <row r="1533" spans="1:3">
      <c r="A1533">
        <v>403974193</v>
      </c>
      <c r="B1533">
        <v>267536405</v>
      </c>
      <c r="C1533">
        <v>0</v>
      </c>
    </row>
    <row r="1534" spans="1:3">
      <c r="A1534">
        <v>406534833</v>
      </c>
      <c r="B1534">
        <v>83907722</v>
      </c>
      <c r="C1534">
        <v>0</v>
      </c>
    </row>
    <row r="1535" spans="1:3">
      <c r="A1535">
        <v>406779965</v>
      </c>
      <c r="B1535">
        <v>172488556</v>
      </c>
      <c r="C1535">
        <v>1</v>
      </c>
    </row>
    <row r="1536" spans="1:3">
      <c r="A1536">
        <v>406960171</v>
      </c>
      <c r="B1536">
        <v>162859739</v>
      </c>
      <c r="C1536">
        <v>0</v>
      </c>
    </row>
    <row r="1537" spans="1:3">
      <c r="A1537">
        <v>407657562</v>
      </c>
      <c r="B1537">
        <v>13226433</v>
      </c>
      <c r="C1537">
        <v>0</v>
      </c>
    </row>
    <row r="1538" spans="1:3">
      <c r="A1538">
        <v>411002906</v>
      </c>
      <c r="B1538">
        <v>190000000</v>
      </c>
      <c r="C1538">
        <v>0</v>
      </c>
    </row>
    <row r="1539" spans="1:3">
      <c r="A1539">
        <v>411177020</v>
      </c>
      <c r="B1539">
        <v>104809829</v>
      </c>
      <c r="C1539">
        <v>0</v>
      </c>
    </row>
    <row r="1540" spans="1:3">
      <c r="A1540">
        <v>412095756</v>
      </c>
      <c r="B1540">
        <v>74409961</v>
      </c>
      <c r="C1540">
        <v>0</v>
      </c>
    </row>
    <row r="1541" spans="1:3">
      <c r="A1541">
        <v>414410048</v>
      </c>
      <c r="B1541">
        <v>190003029</v>
      </c>
      <c r="C1541">
        <v>0</v>
      </c>
    </row>
    <row r="1542" spans="1:3">
      <c r="A1542">
        <v>416148834</v>
      </c>
      <c r="B1542">
        <v>15151588</v>
      </c>
      <c r="C1542">
        <v>0</v>
      </c>
    </row>
    <row r="1543" spans="1:3">
      <c r="A1543">
        <v>416456852</v>
      </c>
      <c r="B1543">
        <v>115000000</v>
      </c>
      <c r="C1543">
        <v>1</v>
      </c>
    </row>
    <row r="1544" spans="1:3">
      <c r="A1544">
        <v>417860454</v>
      </c>
      <c r="B1544">
        <v>146838513</v>
      </c>
      <c r="C1544">
        <v>0</v>
      </c>
    </row>
    <row r="1545" spans="1:3">
      <c r="A1545">
        <v>418002230</v>
      </c>
      <c r="B1545">
        <v>102635985</v>
      </c>
      <c r="C1545">
        <v>0</v>
      </c>
    </row>
    <row r="1546" spans="1:3">
      <c r="A1546">
        <v>418222056</v>
      </c>
      <c r="B1546">
        <v>230326414</v>
      </c>
      <c r="C1546">
        <v>1</v>
      </c>
    </row>
    <row r="1547" spans="1:3">
      <c r="A1547">
        <v>418745446</v>
      </c>
      <c r="B1547">
        <v>152002424</v>
      </c>
      <c r="C1547">
        <v>1</v>
      </c>
    </row>
    <row r="1548" spans="1:3">
      <c r="A1548">
        <v>424689202</v>
      </c>
      <c r="B1548">
        <v>213646368</v>
      </c>
      <c r="C1548">
        <v>0</v>
      </c>
    </row>
    <row r="1549" spans="1:3">
      <c r="A1549">
        <v>426625542</v>
      </c>
      <c r="B1549">
        <v>29544705</v>
      </c>
      <c r="C1549">
        <v>0</v>
      </c>
    </row>
    <row r="1550" spans="1:3">
      <c r="A1550">
        <v>427582507</v>
      </c>
      <c r="B1550">
        <v>124808278</v>
      </c>
      <c r="C1550">
        <v>0</v>
      </c>
    </row>
    <row r="1551" spans="1:3">
      <c r="A1551">
        <v>427631090</v>
      </c>
      <c r="B1551">
        <v>36199020</v>
      </c>
      <c r="C1551">
        <v>0</v>
      </c>
    </row>
    <row r="1552" spans="1:3">
      <c r="A1552">
        <v>429892298</v>
      </c>
      <c r="B1552">
        <v>129485252</v>
      </c>
      <c r="C1552">
        <v>0</v>
      </c>
    </row>
    <row r="1553" spans="1:3">
      <c r="A1553">
        <v>430655689</v>
      </c>
      <c r="B1553">
        <v>40043484</v>
      </c>
      <c r="C1553">
        <v>1</v>
      </c>
    </row>
    <row r="1554" spans="1:3">
      <c r="A1554">
        <v>430914277</v>
      </c>
      <c r="B1554">
        <v>123589783</v>
      </c>
      <c r="C1554">
        <v>0</v>
      </c>
    </row>
    <row r="1555" spans="1:3">
      <c r="A1555">
        <v>431574441</v>
      </c>
      <c r="B1555">
        <v>84082870</v>
      </c>
      <c r="C1555">
        <v>1</v>
      </c>
    </row>
    <row r="1556" spans="1:3">
      <c r="A1556">
        <v>431600549</v>
      </c>
      <c r="B1556">
        <v>101463857</v>
      </c>
      <c r="C1556">
        <v>0</v>
      </c>
    </row>
    <row r="1557" spans="1:3">
      <c r="A1557">
        <v>433741657</v>
      </c>
      <c r="B1557">
        <v>128621908</v>
      </c>
      <c r="C1557">
        <v>0</v>
      </c>
    </row>
    <row r="1558" spans="1:3">
      <c r="A1558">
        <v>433809062</v>
      </c>
      <c r="B1558">
        <v>66756954</v>
      </c>
      <c r="C1558">
        <v>0</v>
      </c>
    </row>
    <row r="1559" spans="1:3">
      <c r="A1559">
        <v>433988407</v>
      </c>
      <c r="B1559">
        <v>48946171</v>
      </c>
      <c r="C1559">
        <v>0</v>
      </c>
    </row>
    <row r="1560" spans="1:3">
      <c r="A1560">
        <v>434511105</v>
      </c>
      <c r="B1560">
        <v>71319016</v>
      </c>
      <c r="C1560">
        <v>0</v>
      </c>
    </row>
    <row r="1561" spans="1:3">
      <c r="A1561">
        <v>437585770</v>
      </c>
      <c r="B1561">
        <v>65616822</v>
      </c>
      <c r="C1561">
        <v>0</v>
      </c>
    </row>
    <row r="1562" spans="1:3">
      <c r="A1562">
        <v>439305185</v>
      </c>
      <c r="B1562">
        <v>65305716</v>
      </c>
      <c r="C1562">
        <v>0</v>
      </c>
    </row>
    <row r="1563" spans="1:3">
      <c r="A1563">
        <v>443020974</v>
      </c>
      <c r="B1563">
        <v>132827779</v>
      </c>
      <c r="C1563">
        <v>0</v>
      </c>
    </row>
    <row r="1564" spans="1:3">
      <c r="A1564">
        <v>445095443</v>
      </c>
      <c r="B1564">
        <v>47149941</v>
      </c>
      <c r="C1564">
        <v>1</v>
      </c>
    </row>
    <row r="1565" spans="1:3">
      <c r="A1565">
        <v>445357804</v>
      </c>
      <c r="B1565">
        <v>178954969</v>
      </c>
      <c r="C1565">
        <v>0</v>
      </c>
    </row>
    <row r="1566" spans="1:3">
      <c r="A1566">
        <v>446129810</v>
      </c>
      <c r="B1566">
        <v>112334844</v>
      </c>
      <c r="C1566">
        <v>0</v>
      </c>
    </row>
    <row r="1567" spans="1:3">
      <c r="A1567">
        <v>446720616</v>
      </c>
      <c r="B1567">
        <v>165575935</v>
      </c>
      <c r="C1567">
        <v>1</v>
      </c>
    </row>
    <row r="1568" spans="1:3">
      <c r="A1568">
        <v>448493475</v>
      </c>
      <c r="B1568">
        <v>65951507</v>
      </c>
      <c r="C1568">
        <v>1</v>
      </c>
    </row>
    <row r="1569" spans="1:3">
      <c r="A1569">
        <v>449403966</v>
      </c>
      <c r="B1569">
        <v>62229738</v>
      </c>
      <c r="C1569">
        <v>1</v>
      </c>
    </row>
    <row r="1570" spans="1:3">
      <c r="A1570">
        <v>450161527</v>
      </c>
      <c r="B1570">
        <v>30825257</v>
      </c>
      <c r="C1570">
        <v>0</v>
      </c>
    </row>
    <row r="1571" spans="1:3">
      <c r="A1571">
        <v>451770741</v>
      </c>
      <c r="B1571">
        <v>268144752</v>
      </c>
      <c r="C1571">
        <v>0</v>
      </c>
    </row>
    <row r="1572" spans="1:3">
      <c r="A1572">
        <v>453599307</v>
      </c>
      <c r="B1572">
        <v>92489466</v>
      </c>
      <c r="C1572">
        <v>0</v>
      </c>
    </row>
    <row r="1573" spans="1:3">
      <c r="A1573">
        <v>453996009</v>
      </c>
      <c r="B1573">
        <v>243507670</v>
      </c>
      <c r="C1573">
        <v>1</v>
      </c>
    </row>
    <row r="1574" spans="1:3">
      <c r="A1574">
        <v>454321579</v>
      </c>
      <c r="B1574">
        <v>246047687</v>
      </c>
      <c r="C1574">
        <v>0</v>
      </c>
    </row>
    <row r="1575" spans="1:3">
      <c r="A1575">
        <v>454746230</v>
      </c>
      <c r="B1575">
        <v>67349319</v>
      </c>
      <c r="C1575">
        <v>0</v>
      </c>
    </row>
    <row r="1576" spans="1:3">
      <c r="A1576">
        <v>455851198</v>
      </c>
      <c r="B1576">
        <v>72561906</v>
      </c>
      <c r="C1576">
        <v>1</v>
      </c>
    </row>
    <row r="1577" spans="1:3">
      <c r="A1577">
        <v>456217193</v>
      </c>
      <c r="B1577">
        <v>6475896</v>
      </c>
      <c r="C1577">
        <v>1</v>
      </c>
    </row>
    <row r="1578" spans="1:3">
      <c r="A1578">
        <v>457529453</v>
      </c>
      <c r="B1578">
        <v>123355241</v>
      </c>
      <c r="C1578">
        <v>0</v>
      </c>
    </row>
    <row r="1579" spans="1:3">
      <c r="A1579">
        <v>460216888</v>
      </c>
      <c r="B1579">
        <v>16023478</v>
      </c>
      <c r="C1579">
        <v>1</v>
      </c>
    </row>
    <row r="1580" spans="1:3">
      <c r="A1580">
        <v>460678038</v>
      </c>
      <c r="B1580">
        <v>114478598</v>
      </c>
      <c r="C1580">
        <v>1</v>
      </c>
    </row>
    <row r="1581" spans="1:3">
      <c r="A1581">
        <v>464742312</v>
      </c>
      <c r="B1581">
        <v>132108280</v>
      </c>
      <c r="C1581">
        <v>0</v>
      </c>
    </row>
    <row r="1582" spans="1:3">
      <c r="A1582">
        <v>465363438</v>
      </c>
      <c r="B1582">
        <v>155353618</v>
      </c>
      <c r="C1582">
        <v>1</v>
      </c>
    </row>
    <row r="1583" spans="1:3">
      <c r="A1583">
        <v>466978661</v>
      </c>
      <c r="B1583">
        <v>190000000</v>
      </c>
      <c r="C1583">
        <v>0</v>
      </c>
    </row>
    <row r="1584" spans="1:3">
      <c r="A1584">
        <v>471294841</v>
      </c>
      <c r="B1584">
        <v>16375486</v>
      </c>
      <c r="C1584">
        <v>1</v>
      </c>
    </row>
    <row r="1585" spans="1:3">
      <c r="A1585">
        <v>471681892</v>
      </c>
      <c r="B1585">
        <v>19043641</v>
      </c>
      <c r="C1585">
        <v>0</v>
      </c>
    </row>
    <row r="1586" spans="1:3">
      <c r="A1586">
        <v>471724395</v>
      </c>
      <c r="B1586">
        <v>34216807</v>
      </c>
      <c r="C1586">
        <v>1</v>
      </c>
    </row>
    <row r="1587" spans="1:3">
      <c r="A1587">
        <v>480342759</v>
      </c>
      <c r="B1587">
        <v>167415363</v>
      </c>
      <c r="C1587">
        <v>1</v>
      </c>
    </row>
    <row r="1588" spans="1:3">
      <c r="A1588">
        <v>483421183</v>
      </c>
      <c r="B1588">
        <v>148516493</v>
      </c>
      <c r="C1588">
        <v>0</v>
      </c>
    </row>
    <row r="1589" spans="1:3">
      <c r="A1589">
        <v>489570996</v>
      </c>
      <c r="B1589">
        <v>200000000</v>
      </c>
      <c r="C1589">
        <v>1</v>
      </c>
    </row>
    <row r="1590" spans="1:3">
      <c r="A1590">
        <v>498213351</v>
      </c>
      <c r="B1590">
        <v>20976930</v>
      </c>
      <c r="C1590">
        <v>1</v>
      </c>
    </row>
    <row r="1591" spans="1:3">
      <c r="A1591">
        <v>499118651</v>
      </c>
      <c r="B1591">
        <v>111387369</v>
      </c>
      <c r="C1591">
        <v>0</v>
      </c>
    </row>
    <row r="1592" spans="1:3">
      <c r="A1592">
        <v>499431243</v>
      </c>
      <c r="B1592">
        <v>114330585</v>
      </c>
      <c r="C1592">
        <v>1</v>
      </c>
    </row>
    <row r="1593" spans="1:3">
      <c r="A1593">
        <v>500089862</v>
      </c>
      <c r="B1593">
        <v>84186649</v>
      </c>
      <c r="C1593">
        <v>0</v>
      </c>
    </row>
    <row r="1594" spans="1:3">
      <c r="A1594">
        <v>500093845</v>
      </c>
      <c r="B1594">
        <v>96319243</v>
      </c>
      <c r="C1594">
        <v>0</v>
      </c>
    </row>
    <row r="1595" spans="1:3">
      <c r="A1595">
        <v>501631742</v>
      </c>
      <c r="B1595">
        <v>45863384</v>
      </c>
      <c r="C1595">
        <v>0</v>
      </c>
    </row>
    <row r="1596" spans="1:3">
      <c r="A1596">
        <v>503417209</v>
      </c>
      <c r="B1596">
        <v>87939045</v>
      </c>
      <c r="C1596">
        <v>0</v>
      </c>
    </row>
    <row r="1597" spans="1:3">
      <c r="A1597">
        <v>504919774</v>
      </c>
      <c r="B1597">
        <v>93212171</v>
      </c>
      <c r="C1597">
        <v>0</v>
      </c>
    </row>
    <row r="1598" spans="1:3">
      <c r="A1598">
        <v>505611968</v>
      </c>
      <c r="B1598">
        <v>10712118</v>
      </c>
      <c r="C1598">
        <v>0</v>
      </c>
    </row>
    <row r="1599" spans="1:3">
      <c r="A1599">
        <v>508660113</v>
      </c>
      <c r="B1599">
        <v>58735405</v>
      </c>
      <c r="C1599">
        <v>1</v>
      </c>
    </row>
    <row r="1600" spans="1:3">
      <c r="A1600">
        <v>509809040</v>
      </c>
      <c r="B1600">
        <v>38000606</v>
      </c>
      <c r="C1600">
        <v>0</v>
      </c>
    </row>
    <row r="1601" spans="1:3">
      <c r="A1601">
        <v>510765217</v>
      </c>
      <c r="B1601">
        <v>99370665</v>
      </c>
      <c r="C1601">
        <v>1</v>
      </c>
    </row>
    <row r="1602" spans="1:3">
      <c r="A1602">
        <v>514478842</v>
      </c>
      <c r="B1602">
        <v>152877946</v>
      </c>
      <c r="C1602">
        <v>0</v>
      </c>
    </row>
    <row r="1603" spans="1:3">
      <c r="A1603">
        <v>514630544</v>
      </c>
      <c r="B1603">
        <v>31440911</v>
      </c>
      <c r="C1603">
        <v>1</v>
      </c>
    </row>
    <row r="1604" spans="1:3">
      <c r="A1604">
        <v>514714575</v>
      </c>
      <c r="B1604">
        <v>119758826</v>
      </c>
      <c r="C1604">
        <v>0</v>
      </c>
    </row>
    <row r="1605" spans="1:3">
      <c r="A1605">
        <v>516198274</v>
      </c>
      <c r="B1605">
        <v>158260870</v>
      </c>
      <c r="C1605">
        <v>1</v>
      </c>
    </row>
    <row r="1606" spans="1:3">
      <c r="A1606">
        <v>518188770</v>
      </c>
      <c r="B1606">
        <v>40311473</v>
      </c>
      <c r="C1606">
        <v>1</v>
      </c>
    </row>
    <row r="1607" spans="1:3">
      <c r="A1607">
        <v>518911253</v>
      </c>
      <c r="B1607">
        <v>64310954</v>
      </c>
      <c r="C1607">
        <v>1</v>
      </c>
    </row>
    <row r="1608" spans="1:3">
      <c r="A1608">
        <v>524918705</v>
      </c>
      <c r="B1608">
        <v>69347781</v>
      </c>
      <c r="C1608">
        <v>0</v>
      </c>
    </row>
    <row r="1609" spans="1:3">
      <c r="A1609">
        <v>526867848</v>
      </c>
      <c r="B1609">
        <v>133528980</v>
      </c>
      <c r="C1609">
        <v>0</v>
      </c>
    </row>
    <row r="1610" spans="1:3">
      <c r="A1610">
        <v>528636950</v>
      </c>
      <c r="B1610">
        <v>176258254</v>
      </c>
      <c r="C1610">
        <v>1</v>
      </c>
    </row>
    <row r="1611" spans="1:3">
      <c r="A1611">
        <v>528777236</v>
      </c>
      <c r="B1611">
        <v>91572563</v>
      </c>
      <c r="C1611">
        <v>0</v>
      </c>
    </row>
    <row r="1612" spans="1:3">
      <c r="A1612">
        <v>530639350</v>
      </c>
      <c r="B1612">
        <v>84082870</v>
      </c>
      <c r="C1612">
        <v>1</v>
      </c>
    </row>
    <row r="1613" spans="1:3">
      <c r="A1613">
        <v>530926095</v>
      </c>
      <c r="B1613">
        <v>242717233</v>
      </c>
      <c r="C1613">
        <v>1</v>
      </c>
    </row>
    <row r="1614" spans="1:3">
      <c r="A1614">
        <v>532959416</v>
      </c>
      <c r="B1614">
        <v>162859739</v>
      </c>
      <c r="C1614">
        <v>0</v>
      </c>
    </row>
    <row r="1615" spans="1:3">
      <c r="A1615">
        <v>533594150</v>
      </c>
      <c r="B1615">
        <v>80905744</v>
      </c>
      <c r="C1615">
        <v>0</v>
      </c>
    </row>
    <row r="1616" spans="1:3">
      <c r="A1616">
        <v>537149747</v>
      </c>
      <c r="B1616">
        <v>139269565</v>
      </c>
      <c r="C1616">
        <v>1</v>
      </c>
    </row>
    <row r="1617" spans="1:3">
      <c r="A1617">
        <v>537353750</v>
      </c>
      <c r="B1617">
        <v>178641539</v>
      </c>
      <c r="C1617">
        <v>0</v>
      </c>
    </row>
    <row r="1618" spans="1:3">
      <c r="A1618">
        <v>539559711</v>
      </c>
      <c r="B1618">
        <v>190000000</v>
      </c>
      <c r="C1618">
        <v>0</v>
      </c>
    </row>
    <row r="1619" spans="1:3">
      <c r="A1619">
        <v>541170116</v>
      </c>
      <c r="B1619">
        <v>97715844</v>
      </c>
      <c r="C1619">
        <v>0</v>
      </c>
    </row>
    <row r="1620" spans="1:3">
      <c r="A1620">
        <v>548289460</v>
      </c>
      <c r="B1620">
        <v>215234783</v>
      </c>
      <c r="C1620">
        <v>1</v>
      </c>
    </row>
    <row r="1621" spans="1:3">
      <c r="A1621">
        <v>552628944</v>
      </c>
      <c r="B1621">
        <v>28289965</v>
      </c>
      <c r="C1621">
        <v>0</v>
      </c>
    </row>
    <row r="1622" spans="1:3">
      <c r="A1622">
        <v>557210677</v>
      </c>
      <c r="B1622">
        <v>137590151</v>
      </c>
      <c r="C1622">
        <v>0</v>
      </c>
    </row>
    <row r="1623" spans="1:3">
      <c r="A1623">
        <v>557286202</v>
      </c>
      <c r="B1623">
        <v>45863384</v>
      </c>
      <c r="C1623">
        <v>0</v>
      </c>
    </row>
    <row r="1624" spans="1:3">
      <c r="A1624">
        <v>557487654</v>
      </c>
      <c r="B1624">
        <v>50731928</v>
      </c>
      <c r="C1624">
        <v>0</v>
      </c>
    </row>
    <row r="1625" spans="1:3">
      <c r="A1625">
        <v>559442481</v>
      </c>
      <c r="B1625">
        <v>183915449</v>
      </c>
      <c r="C1625">
        <v>0</v>
      </c>
    </row>
    <row r="1626" spans="1:3">
      <c r="A1626">
        <v>562725176</v>
      </c>
      <c r="B1626">
        <v>187708135</v>
      </c>
      <c r="C1626">
        <v>1</v>
      </c>
    </row>
    <row r="1627" spans="1:3">
      <c r="A1627">
        <v>564485269</v>
      </c>
      <c r="B1627">
        <v>12281688</v>
      </c>
      <c r="C1627">
        <v>0</v>
      </c>
    </row>
    <row r="1628" spans="1:3">
      <c r="A1628">
        <v>566045396</v>
      </c>
      <c r="B1628">
        <v>178954969</v>
      </c>
      <c r="C1628">
        <v>1</v>
      </c>
    </row>
    <row r="1629" spans="1:3">
      <c r="A1629">
        <v>567273267</v>
      </c>
      <c r="B1629">
        <v>41007948</v>
      </c>
      <c r="C1629">
        <v>0</v>
      </c>
    </row>
    <row r="1630" spans="1:3">
      <c r="A1630">
        <v>570351412</v>
      </c>
      <c r="B1630">
        <v>70948192</v>
      </c>
      <c r="C1630">
        <v>0</v>
      </c>
    </row>
    <row r="1631" spans="1:3">
      <c r="A1631">
        <v>570671028</v>
      </c>
      <c r="B1631">
        <v>131233644</v>
      </c>
      <c r="C1631">
        <v>0</v>
      </c>
    </row>
    <row r="1632" spans="1:3">
      <c r="A1632">
        <v>572168477</v>
      </c>
      <c r="B1632">
        <v>181325090</v>
      </c>
      <c r="C1632">
        <v>0</v>
      </c>
    </row>
    <row r="1633" spans="1:3">
      <c r="A1633">
        <v>573068425</v>
      </c>
      <c r="B1633">
        <v>135000000</v>
      </c>
      <c r="C1633">
        <v>0</v>
      </c>
    </row>
    <row r="1634" spans="1:3">
      <c r="A1634">
        <v>574129115</v>
      </c>
      <c r="B1634">
        <v>157166470</v>
      </c>
      <c r="C1634">
        <v>0</v>
      </c>
    </row>
    <row r="1635" spans="1:3">
      <c r="A1635">
        <v>574795417</v>
      </c>
      <c r="B1635">
        <v>134639802</v>
      </c>
      <c r="C1635">
        <v>0</v>
      </c>
    </row>
    <row r="1636" spans="1:3">
      <c r="A1636">
        <v>576399965</v>
      </c>
      <c r="B1636">
        <v>194806136</v>
      </c>
      <c r="C1636">
        <v>0</v>
      </c>
    </row>
    <row r="1637" spans="1:3">
      <c r="A1637">
        <v>578003746</v>
      </c>
      <c r="B1637">
        <v>114997212</v>
      </c>
      <c r="C1637">
        <v>0</v>
      </c>
    </row>
    <row r="1638" spans="1:3">
      <c r="A1638">
        <v>578361911</v>
      </c>
      <c r="B1638">
        <v>177252174</v>
      </c>
      <c r="C1638">
        <v>0</v>
      </c>
    </row>
    <row r="1639" spans="1:3">
      <c r="A1639">
        <v>580147769</v>
      </c>
      <c r="B1639">
        <v>207138157</v>
      </c>
      <c r="C1639">
        <v>0</v>
      </c>
    </row>
    <row r="1640" spans="1:3">
      <c r="A1640">
        <v>580578700</v>
      </c>
      <c r="B1640">
        <v>73707997</v>
      </c>
      <c r="C1640">
        <v>1</v>
      </c>
    </row>
    <row r="1641" spans="1:3">
      <c r="A1641">
        <v>582299294</v>
      </c>
      <c r="B1641">
        <v>111876962</v>
      </c>
      <c r="C1641">
        <v>0</v>
      </c>
    </row>
    <row r="1642" spans="1:3">
      <c r="A1642">
        <v>583162839</v>
      </c>
      <c r="B1642">
        <v>113925987</v>
      </c>
      <c r="C1642">
        <v>1</v>
      </c>
    </row>
    <row r="1643" spans="1:3">
      <c r="A1643">
        <v>591130447</v>
      </c>
      <c r="B1643">
        <v>199350663</v>
      </c>
      <c r="C1643">
        <v>0</v>
      </c>
    </row>
    <row r="1644" spans="1:3">
      <c r="A1644">
        <v>592187212</v>
      </c>
      <c r="B1644">
        <v>81456903</v>
      </c>
      <c r="C1644">
        <v>1</v>
      </c>
    </row>
    <row r="1645" spans="1:3">
      <c r="A1645">
        <v>593089313</v>
      </c>
      <c r="B1645">
        <v>111846906</v>
      </c>
      <c r="C1645">
        <v>0</v>
      </c>
    </row>
    <row r="1646" spans="1:3">
      <c r="A1646">
        <v>596056107</v>
      </c>
      <c r="B1646">
        <v>33206945</v>
      </c>
      <c r="C1646">
        <v>0</v>
      </c>
    </row>
    <row r="1647" spans="1:3">
      <c r="A1647">
        <v>597064223</v>
      </c>
      <c r="B1647">
        <v>184978932</v>
      </c>
      <c r="C1647">
        <v>0</v>
      </c>
    </row>
    <row r="1648" spans="1:3">
      <c r="A1648">
        <v>605399166</v>
      </c>
      <c r="B1648">
        <v>5193720</v>
      </c>
      <c r="C1648">
        <v>0</v>
      </c>
    </row>
    <row r="1649" spans="1:3">
      <c r="A1649">
        <v>612120077</v>
      </c>
      <c r="B1649">
        <v>102553043</v>
      </c>
      <c r="C1649">
        <v>1</v>
      </c>
    </row>
    <row r="1650" spans="1:3">
      <c r="A1650">
        <v>616827003</v>
      </c>
      <c r="B1650">
        <v>305063707</v>
      </c>
      <c r="C1650">
        <v>0</v>
      </c>
    </row>
    <row r="1651" spans="1:3">
      <c r="A1651">
        <v>616887080</v>
      </c>
      <c r="B1651">
        <v>121756628</v>
      </c>
      <c r="C1651">
        <v>0</v>
      </c>
    </row>
    <row r="1652" spans="1:3">
      <c r="A1652">
        <v>619204256</v>
      </c>
      <c r="B1652">
        <v>139349563</v>
      </c>
      <c r="C1652">
        <v>0</v>
      </c>
    </row>
    <row r="1653" spans="1:3">
      <c r="A1653">
        <v>624023495</v>
      </c>
      <c r="B1653">
        <v>75183554</v>
      </c>
      <c r="C1653">
        <v>1</v>
      </c>
    </row>
    <row r="1654" spans="1:3">
      <c r="A1654">
        <v>626605502</v>
      </c>
      <c r="B1654">
        <v>277740279</v>
      </c>
      <c r="C1654">
        <v>1</v>
      </c>
    </row>
    <row r="1655" spans="1:3">
      <c r="A1655">
        <v>626779240</v>
      </c>
      <c r="B1655">
        <v>202776994</v>
      </c>
      <c r="C1655">
        <v>0</v>
      </c>
    </row>
    <row r="1656" spans="1:3">
      <c r="A1656">
        <v>630352749</v>
      </c>
      <c r="B1656">
        <v>201299674</v>
      </c>
      <c r="C1656">
        <v>0</v>
      </c>
    </row>
    <row r="1657" spans="1:3">
      <c r="A1657">
        <v>631674790</v>
      </c>
      <c r="B1657">
        <v>170000000</v>
      </c>
      <c r="C1657">
        <v>0</v>
      </c>
    </row>
    <row r="1658" spans="1:3">
      <c r="A1658">
        <v>633967639</v>
      </c>
      <c r="B1658">
        <v>218147292</v>
      </c>
      <c r="C1658">
        <v>0</v>
      </c>
    </row>
    <row r="1659" spans="1:3">
      <c r="A1659">
        <v>640362486</v>
      </c>
      <c r="B1659">
        <v>248918952</v>
      </c>
      <c r="C1659">
        <v>0</v>
      </c>
    </row>
    <row r="1660" spans="1:3">
      <c r="A1660">
        <v>643684004</v>
      </c>
      <c r="B1660">
        <v>90900032</v>
      </c>
      <c r="C1660">
        <v>1</v>
      </c>
    </row>
    <row r="1661" spans="1:3">
      <c r="A1661">
        <v>647149877</v>
      </c>
      <c r="B1661">
        <v>65792298</v>
      </c>
      <c r="C1661">
        <v>0</v>
      </c>
    </row>
    <row r="1662" spans="1:3">
      <c r="A1662">
        <v>652320815</v>
      </c>
      <c r="B1662">
        <v>129461348</v>
      </c>
      <c r="C1662">
        <v>1</v>
      </c>
    </row>
    <row r="1663" spans="1:3">
      <c r="A1663">
        <v>653566146</v>
      </c>
      <c r="B1663">
        <v>28886103</v>
      </c>
      <c r="C1663">
        <v>1</v>
      </c>
    </row>
    <row r="1664" spans="1:3">
      <c r="A1664">
        <v>653677077</v>
      </c>
      <c r="B1664">
        <v>67243320</v>
      </c>
      <c r="C1664">
        <v>0</v>
      </c>
    </row>
    <row r="1665" spans="1:3">
      <c r="A1665">
        <v>656332204</v>
      </c>
      <c r="B1665">
        <v>28705563</v>
      </c>
      <c r="C1665">
        <v>0</v>
      </c>
    </row>
    <row r="1666" spans="1:3">
      <c r="A1666">
        <v>656785445</v>
      </c>
      <c r="B1666">
        <v>246957858</v>
      </c>
      <c r="C1666">
        <v>0</v>
      </c>
    </row>
    <row r="1667" spans="1:3">
      <c r="A1667">
        <v>657733649</v>
      </c>
      <c r="B1667">
        <v>168531522</v>
      </c>
      <c r="C1667">
        <v>1</v>
      </c>
    </row>
    <row r="1668" spans="1:3">
      <c r="A1668">
        <v>663982857</v>
      </c>
      <c r="B1668">
        <v>127137598</v>
      </c>
      <c r="C1668">
        <v>1</v>
      </c>
    </row>
    <row r="1669" spans="1:3">
      <c r="A1669">
        <v>663994001</v>
      </c>
      <c r="B1669">
        <v>89477485</v>
      </c>
      <c r="C1669">
        <v>0</v>
      </c>
    </row>
    <row r="1670" spans="1:3">
      <c r="A1670">
        <v>666108069</v>
      </c>
      <c r="B1670">
        <v>181599413</v>
      </c>
      <c r="C1670">
        <v>1</v>
      </c>
    </row>
    <row r="1671" spans="1:3">
      <c r="A1671">
        <v>668083163</v>
      </c>
      <c r="B1671">
        <v>85542018</v>
      </c>
      <c r="C1671">
        <v>0</v>
      </c>
    </row>
    <row r="1672" spans="1:3">
      <c r="A1672">
        <v>674971936</v>
      </c>
      <c r="B1672">
        <v>99496576</v>
      </c>
      <c r="C1672">
        <v>0</v>
      </c>
    </row>
    <row r="1673" spans="1:3">
      <c r="A1673">
        <v>675702695</v>
      </c>
      <c r="B1673">
        <v>162338447</v>
      </c>
      <c r="C1673">
        <v>0</v>
      </c>
    </row>
    <row r="1674" spans="1:3">
      <c r="A1674">
        <v>679757008</v>
      </c>
      <c r="B1674">
        <v>118813194</v>
      </c>
      <c r="C1674">
        <v>0</v>
      </c>
    </row>
    <row r="1675" spans="1:3">
      <c r="A1675">
        <v>683889160</v>
      </c>
      <c r="B1675">
        <v>140693320</v>
      </c>
      <c r="C1675">
        <v>0</v>
      </c>
    </row>
    <row r="1676" spans="1:3">
      <c r="A1676">
        <v>686049183</v>
      </c>
      <c r="B1676">
        <v>154149110</v>
      </c>
      <c r="C1676">
        <v>1</v>
      </c>
    </row>
    <row r="1677" spans="1:3">
      <c r="A1677">
        <v>687999518</v>
      </c>
      <c r="B1677">
        <v>225000000</v>
      </c>
      <c r="C1677">
        <v>1</v>
      </c>
    </row>
    <row r="1678" spans="1:3">
      <c r="A1678">
        <v>688566122</v>
      </c>
      <c r="B1678">
        <v>155353618</v>
      </c>
      <c r="C1678">
        <v>1</v>
      </c>
    </row>
    <row r="1679" spans="1:3">
      <c r="A1679">
        <v>689276488</v>
      </c>
      <c r="B1679">
        <v>117891227</v>
      </c>
      <c r="C1679">
        <v>0</v>
      </c>
    </row>
    <row r="1680" spans="1:3">
      <c r="A1680">
        <v>692330924</v>
      </c>
      <c r="B1680">
        <v>137875291</v>
      </c>
      <c r="C1680">
        <v>0</v>
      </c>
    </row>
    <row r="1681" spans="1:3">
      <c r="A1681">
        <v>693179313</v>
      </c>
      <c r="B1681">
        <v>92893600</v>
      </c>
      <c r="C1681">
        <v>0</v>
      </c>
    </row>
    <row r="1682" spans="1:3">
      <c r="A1682">
        <v>694530947</v>
      </c>
      <c r="B1682">
        <v>81171085</v>
      </c>
      <c r="C1682">
        <v>1</v>
      </c>
    </row>
    <row r="1683" spans="1:3">
      <c r="A1683">
        <v>696594829</v>
      </c>
      <c r="B1683">
        <v>10618824</v>
      </c>
      <c r="C1683">
        <v>0</v>
      </c>
    </row>
    <row r="1684" spans="1:3">
      <c r="A1684">
        <v>703955827</v>
      </c>
      <c r="B1684">
        <v>168531522</v>
      </c>
      <c r="C1684">
        <v>0</v>
      </c>
    </row>
    <row r="1685" spans="1:3">
      <c r="A1685">
        <v>708714796</v>
      </c>
      <c r="B1685">
        <v>110000000</v>
      </c>
      <c r="C1685">
        <v>0</v>
      </c>
    </row>
    <row r="1686" spans="1:3">
      <c r="A1686">
        <v>708968739</v>
      </c>
      <c r="B1686">
        <v>33621660</v>
      </c>
      <c r="C1686">
        <v>0</v>
      </c>
    </row>
    <row r="1687" spans="1:3">
      <c r="A1687">
        <v>711555544</v>
      </c>
      <c r="B1687">
        <v>40311473</v>
      </c>
      <c r="C1687">
        <v>1</v>
      </c>
    </row>
    <row r="1688" spans="1:3">
      <c r="A1688">
        <v>715115132</v>
      </c>
      <c r="B1688">
        <v>125861583</v>
      </c>
      <c r="C1688">
        <v>0</v>
      </c>
    </row>
    <row r="1689" spans="1:3">
      <c r="A1689">
        <v>719508092</v>
      </c>
      <c r="B1689">
        <v>150175164</v>
      </c>
      <c r="C1689">
        <v>0</v>
      </c>
    </row>
    <row r="1690" spans="1:3">
      <c r="A1690">
        <v>723976090</v>
      </c>
      <c r="B1690">
        <v>157480373</v>
      </c>
      <c r="C1690">
        <v>0</v>
      </c>
    </row>
    <row r="1691" spans="1:3">
      <c r="A1691">
        <v>734145189</v>
      </c>
      <c r="B1691">
        <v>4074506</v>
      </c>
      <c r="C1691">
        <v>0</v>
      </c>
    </row>
    <row r="1692" spans="1:3">
      <c r="A1692">
        <v>735276926</v>
      </c>
      <c r="B1692">
        <v>132050575</v>
      </c>
      <c r="C1692">
        <v>1</v>
      </c>
    </row>
    <row r="1693" spans="1:3">
      <c r="A1693">
        <v>736493287</v>
      </c>
      <c r="B1693">
        <v>130694514</v>
      </c>
      <c r="C1693">
        <v>1</v>
      </c>
    </row>
    <row r="1694" spans="1:3">
      <c r="A1694">
        <v>736554932</v>
      </c>
      <c r="B1694">
        <v>151322285</v>
      </c>
      <c r="C1694">
        <v>0</v>
      </c>
    </row>
    <row r="1695" spans="1:3">
      <c r="A1695">
        <v>746580777</v>
      </c>
      <c r="B1695">
        <v>62760432</v>
      </c>
      <c r="C1695">
        <v>0</v>
      </c>
    </row>
    <row r="1696" spans="1:3">
      <c r="A1696">
        <v>747325041</v>
      </c>
      <c r="B1696">
        <v>72639765</v>
      </c>
      <c r="C1696">
        <v>1</v>
      </c>
    </row>
    <row r="1697" spans="1:3">
      <c r="A1697">
        <v>753462808</v>
      </c>
      <c r="B1697">
        <v>86684726</v>
      </c>
      <c r="C1697">
        <v>0</v>
      </c>
    </row>
    <row r="1698" spans="1:3">
      <c r="A1698">
        <v>757760530</v>
      </c>
      <c r="B1698">
        <v>31856471</v>
      </c>
      <c r="C1698">
        <v>0</v>
      </c>
    </row>
    <row r="1699" spans="1:3">
      <c r="A1699">
        <v>757855127</v>
      </c>
      <c r="B1699">
        <v>147122592</v>
      </c>
      <c r="C1699">
        <v>0</v>
      </c>
    </row>
    <row r="1700" spans="1:3">
      <c r="A1700">
        <v>768984693</v>
      </c>
      <c r="B1700">
        <v>223220484</v>
      </c>
      <c r="C1700">
        <v>0</v>
      </c>
    </row>
    <row r="1701" spans="1:3">
      <c r="A1701">
        <v>771396947</v>
      </c>
      <c r="B1701">
        <v>24961656</v>
      </c>
      <c r="C1701">
        <v>1</v>
      </c>
    </row>
    <row r="1702" spans="1:3">
      <c r="A1702">
        <v>772310338</v>
      </c>
      <c r="B1702">
        <v>34216807</v>
      </c>
      <c r="C1702">
        <v>1</v>
      </c>
    </row>
    <row r="1703" spans="1:3">
      <c r="A1703">
        <v>773166847</v>
      </c>
      <c r="B1703">
        <v>65785609</v>
      </c>
      <c r="C1703">
        <v>0</v>
      </c>
    </row>
    <row r="1704" spans="1:3">
      <c r="A1704">
        <v>779510522</v>
      </c>
      <c r="B1704">
        <v>113453745</v>
      </c>
      <c r="C1704">
        <v>1</v>
      </c>
    </row>
    <row r="1705" spans="1:3">
      <c r="A1705">
        <v>788128122</v>
      </c>
      <c r="B1705">
        <v>160000000</v>
      </c>
      <c r="C1705">
        <v>1</v>
      </c>
    </row>
    <row r="1706" spans="1:3">
      <c r="A1706">
        <v>792596781</v>
      </c>
      <c r="B1706">
        <v>200078524</v>
      </c>
      <c r="C1706">
        <v>0</v>
      </c>
    </row>
    <row r="1707" spans="1:3">
      <c r="A1707">
        <v>794258938</v>
      </c>
      <c r="B1707">
        <v>190003029</v>
      </c>
      <c r="C1707">
        <v>0</v>
      </c>
    </row>
    <row r="1708" spans="1:3">
      <c r="A1708">
        <v>795775055</v>
      </c>
      <c r="B1708">
        <v>169655066</v>
      </c>
      <c r="C1708">
        <v>0</v>
      </c>
    </row>
    <row r="1709" spans="1:3">
      <c r="A1709">
        <v>803907108</v>
      </c>
      <c r="B1709">
        <v>158260870</v>
      </c>
      <c r="C1709">
        <v>0</v>
      </c>
    </row>
    <row r="1710" spans="1:3">
      <c r="A1710">
        <v>804883755</v>
      </c>
      <c r="B1710">
        <v>89657760</v>
      </c>
      <c r="C1710">
        <v>1</v>
      </c>
    </row>
    <row r="1711" spans="1:3">
      <c r="A1711">
        <v>807844640</v>
      </c>
      <c r="B1711">
        <v>176258254</v>
      </c>
      <c r="C1711">
        <v>0</v>
      </c>
    </row>
    <row r="1712" spans="1:3">
      <c r="A1712">
        <v>813070285</v>
      </c>
      <c r="B1712">
        <v>49241175</v>
      </c>
      <c r="C1712">
        <v>0</v>
      </c>
    </row>
    <row r="1713" spans="1:3">
      <c r="A1713">
        <v>831110482</v>
      </c>
      <c r="B1713">
        <v>41136059</v>
      </c>
      <c r="C1713">
        <v>0</v>
      </c>
    </row>
    <row r="1714" spans="1:3">
      <c r="A1714">
        <v>836898388</v>
      </c>
      <c r="B1714">
        <v>46489723</v>
      </c>
      <c r="C1714">
        <v>0</v>
      </c>
    </row>
    <row r="1715" spans="1:3">
      <c r="A1715">
        <v>837011132</v>
      </c>
      <c r="B1715">
        <v>28841418</v>
      </c>
      <c r="C1715">
        <v>0</v>
      </c>
    </row>
    <row r="1716" spans="1:3">
      <c r="A1716">
        <v>844848985</v>
      </c>
      <c r="B1716">
        <v>138193773</v>
      </c>
      <c r="C1716">
        <v>0</v>
      </c>
    </row>
    <row r="1717" spans="1:3">
      <c r="A1717">
        <v>849917050</v>
      </c>
      <c r="B1717">
        <v>26744631</v>
      </c>
      <c r="C1717">
        <v>0</v>
      </c>
    </row>
    <row r="1718" spans="1:3">
      <c r="A1718">
        <v>850538512</v>
      </c>
      <c r="B1718">
        <v>148945610</v>
      </c>
      <c r="C1718">
        <v>0</v>
      </c>
    </row>
    <row r="1719" spans="1:3">
      <c r="A1719">
        <v>851257517</v>
      </c>
      <c r="B1719">
        <v>200217418</v>
      </c>
      <c r="C1719">
        <v>0</v>
      </c>
    </row>
    <row r="1720" spans="1:3">
      <c r="A1720">
        <v>853024040</v>
      </c>
      <c r="B1720">
        <v>130611431</v>
      </c>
      <c r="C1720">
        <v>0</v>
      </c>
    </row>
    <row r="1721" spans="1:3">
      <c r="A1721">
        <v>856000062</v>
      </c>
      <c r="B1721">
        <v>217146319</v>
      </c>
      <c r="C1721">
        <v>0</v>
      </c>
    </row>
    <row r="1722" spans="1:3">
      <c r="A1722">
        <v>857088260</v>
      </c>
      <c r="B1722">
        <v>130000000</v>
      </c>
      <c r="C1722">
        <v>1</v>
      </c>
    </row>
    <row r="1723" spans="1:3">
      <c r="A1723">
        <v>884189932</v>
      </c>
      <c r="B1723">
        <v>171084037</v>
      </c>
      <c r="C1723">
        <v>0</v>
      </c>
    </row>
    <row r="1724" spans="1:3">
      <c r="A1724">
        <v>887444081</v>
      </c>
      <c r="B1724">
        <v>144474543</v>
      </c>
      <c r="C1724">
        <v>0</v>
      </c>
    </row>
    <row r="1725" spans="1:3">
      <c r="A1725">
        <v>889393184</v>
      </c>
      <c r="B1725">
        <v>170917095</v>
      </c>
      <c r="C1725">
        <v>0</v>
      </c>
    </row>
    <row r="1726" spans="1:3">
      <c r="A1726">
        <v>891248035</v>
      </c>
      <c r="B1726">
        <v>90220264</v>
      </c>
      <c r="C1726">
        <v>0</v>
      </c>
    </row>
    <row r="1727" spans="1:3">
      <c r="A1727">
        <v>893351507</v>
      </c>
      <c r="B1727">
        <v>214745963</v>
      </c>
      <c r="C1727">
        <v>1</v>
      </c>
    </row>
    <row r="1728" spans="1:3">
      <c r="A1728">
        <v>907071412</v>
      </c>
      <c r="B1728">
        <v>179766957</v>
      </c>
      <c r="C1728">
        <v>1</v>
      </c>
    </row>
    <row r="1729" spans="1:3">
      <c r="A1729">
        <v>908235868</v>
      </c>
      <c r="B1729">
        <v>228003635</v>
      </c>
      <c r="C1729">
        <v>1</v>
      </c>
    </row>
    <row r="1730" spans="1:3">
      <c r="A1730">
        <v>920661128</v>
      </c>
      <c r="B1730">
        <v>4091827</v>
      </c>
      <c r="C1730">
        <v>0</v>
      </c>
    </row>
    <row r="1731" spans="1:3">
      <c r="A1731">
        <v>922868068</v>
      </c>
      <c r="B1731">
        <v>39225459</v>
      </c>
      <c r="C1731">
        <v>0</v>
      </c>
    </row>
    <row r="1732" spans="1:3">
      <c r="A1732">
        <v>935102616</v>
      </c>
      <c r="B1732">
        <v>160793043</v>
      </c>
      <c r="C1732">
        <v>1</v>
      </c>
    </row>
    <row r="1733" spans="1:3">
      <c r="A1733">
        <v>937397516</v>
      </c>
      <c r="B1733">
        <v>250000000</v>
      </c>
      <c r="C1733">
        <v>0</v>
      </c>
    </row>
    <row r="1734" spans="1:3">
      <c r="A1734">
        <v>940894052</v>
      </c>
      <c r="B1734">
        <v>55938481</v>
      </c>
      <c r="C1734">
        <v>0</v>
      </c>
    </row>
    <row r="1735" spans="1:3">
      <c r="A1735">
        <v>963009937</v>
      </c>
      <c r="B1735">
        <v>97715844</v>
      </c>
      <c r="C1735">
        <v>0</v>
      </c>
    </row>
    <row r="1736" spans="1:3">
      <c r="A1736">
        <v>966459425</v>
      </c>
      <c r="B1736">
        <v>246638575</v>
      </c>
      <c r="C1736">
        <v>0</v>
      </c>
    </row>
    <row r="1737" spans="1:3">
      <c r="A1737">
        <v>970766005</v>
      </c>
      <c r="B1737">
        <v>76000000</v>
      </c>
      <c r="C1737">
        <v>1</v>
      </c>
    </row>
    <row r="1738" spans="1:3">
      <c r="A1738">
        <v>982470644</v>
      </c>
      <c r="B1738">
        <v>160315074</v>
      </c>
      <c r="C1738">
        <v>1</v>
      </c>
    </row>
    <row r="1739" spans="1:3">
      <c r="A1739">
        <v>998945973</v>
      </c>
      <c r="B1739">
        <v>51237724</v>
      </c>
      <c r="C1739">
        <v>0</v>
      </c>
    </row>
    <row r="1740" spans="1:3">
      <c r="A1740">
        <v>1004550114</v>
      </c>
      <c r="B1740">
        <v>150000000</v>
      </c>
      <c r="C1740">
        <v>1</v>
      </c>
    </row>
    <row r="1741" spans="1:3">
      <c r="A1741">
        <v>1012883787</v>
      </c>
      <c r="B1741">
        <v>137198810</v>
      </c>
      <c r="C1741">
        <v>0</v>
      </c>
    </row>
    <row r="1742" spans="1:3">
      <c r="A1742">
        <v>1014525504</v>
      </c>
      <c r="B1742">
        <v>271432899</v>
      </c>
      <c r="C1742">
        <v>1</v>
      </c>
    </row>
    <row r="1743" spans="1:3">
      <c r="A1743">
        <v>1021656625</v>
      </c>
      <c r="B1743">
        <v>133528980</v>
      </c>
      <c r="C1743">
        <v>1</v>
      </c>
    </row>
    <row r="1744" spans="1:3">
      <c r="A1744">
        <v>1029557373</v>
      </c>
      <c r="B1744">
        <v>253659641</v>
      </c>
      <c r="C1744">
        <v>0</v>
      </c>
    </row>
    <row r="1745" spans="1:3">
      <c r="A1745">
        <v>1059438513</v>
      </c>
      <c r="B1745">
        <v>168531522</v>
      </c>
      <c r="C1745">
        <v>1</v>
      </c>
    </row>
    <row r="1746" spans="1:3">
      <c r="A1746">
        <v>1064074398</v>
      </c>
      <c r="B1746">
        <v>180029911</v>
      </c>
      <c r="C1746">
        <v>0</v>
      </c>
    </row>
    <row r="1747" spans="1:3">
      <c r="A1747">
        <v>1067789822</v>
      </c>
      <c r="B1747">
        <v>86441558</v>
      </c>
      <c r="C1747">
        <v>0</v>
      </c>
    </row>
    <row r="1748" spans="1:3">
      <c r="A1748">
        <v>1070044630</v>
      </c>
      <c r="B1748">
        <v>178954969</v>
      </c>
      <c r="C1748">
        <v>0</v>
      </c>
    </row>
    <row r="1749" spans="1:3">
      <c r="A1749">
        <v>1071925937</v>
      </c>
      <c r="B1749">
        <v>196388829</v>
      </c>
      <c r="C1749">
        <v>0</v>
      </c>
    </row>
    <row r="1750" spans="1:3">
      <c r="A1750">
        <v>1073092418</v>
      </c>
      <c r="B1750">
        <v>160234776</v>
      </c>
      <c r="C1750">
        <v>0</v>
      </c>
    </row>
    <row r="1751" spans="1:3">
      <c r="A1751">
        <v>1079721346</v>
      </c>
      <c r="B1751">
        <v>337063045</v>
      </c>
      <c r="C1751">
        <v>1</v>
      </c>
    </row>
    <row r="1752" spans="1:3">
      <c r="A1752">
        <v>1080913060</v>
      </c>
      <c r="B1752">
        <v>258922697</v>
      </c>
      <c r="C1752">
        <v>0</v>
      </c>
    </row>
    <row r="1753" spans="1:3">
      <c r="A1753">
        <v>1085385502</v>
      </c>
      <c r="B1753">
        <v>200217418</v>
      </c>
      <c r="C1753">
        <v>0</v>
      </c>
    </row>
    <row r="1754" spans="1:3">
      <c r="A1754">
        <v>1094287202</v>
      </c>
      <c r="B1754">
        <v>213646368</v>
      </c>
      <c r="C1754">
        <v>1</v>
      </c>
    </row>
    <row r="1755" spans="1:3">
      <c r="A1755">
        <v>1095143990</v>
      </c>
      <c r="B1755">
        <v>279025606</v>
      </c>
      <c r="C1755">
        <v>0</v>
      </c>
    </row>
    <row r="1756" spans="1:3">
      <c r="A1756">
        <v>1124923772</v>
      </c>
      <c r="B1756">
        <v>202927713</v>
      </c>
      <c r="C1756">
        <v>0</v>
      </c>
    </row>
    <row r="1757" spans="1:3">
      <c r="A1757">
        <v>1136341723</v>
      </c>
      <c r="B1757">
        <v>213646368</v>
      </c>
      <c r="C1757">
        <v>0</v>
      </c>
    </row>
    <row r="1758" spans="1:3">
      <c r="A1758">
        <v>1138436153</v>
      </c>
      <c r="B1758">
        <v>129517922</v>
      </c>
      <c r="C1758">
        <v>1</v>
      </c>
    </row>
    <row r="1759" spans="1:3">
      <c r="A1759">
        <v>1141669701</v>
      </c>
      <c r="B1759">
        <v>108842859</v>
      </c>
      <c r="C1759">
        <v>0</v>
      </c>
    </row>
    <row r="1760" spans="1:3">
      <c r="A1760">
        <v>1147664217</v>
      </c>
      <c r="B1760">
        <v>119012174</v>
      </c>
      <c r="C1760">
        <v>0</v>
      </c>
    </row>
    <row r="1761" spans="1:3">
      <c r="A1761">
        <v>1155511754</v>
      </c>
      <c r="B1761">
        <v>86323501</v>
      </c>
      <c r="C1761">
        <v>1</v>
      </c>
    </row>
    <row r="1762" spans="1:3">
      <c r="A1762">
        <v>1163903170</v>
      </c>
      <c r="B1762">
        <v>201959703</v>
      </c>
      <c r="C1762">
        <v>1</v>
      </c>
    </row>
    <row r="1763" spans="1:3">
      <c r="A1763">
        <v>1167441808</v>
      </c>
      <c r="B1763">
        <v>143427209</v>
      </c>
      <c r="C1763">
        <v>0</v>
      </c>
    </row>
    <row r="1764" spans="1:3">
      <c r="A1764">
        <v>1200694576</v>
      </c>
      <c r="B1764">
        <v>121746846</v>
      </c>
      <c r="C1764">
        <v>0</v>
      </c>
    </row>
    <row r="1765" spans="1:3">
      <c r="A1765">
        <v>1212692272</v>
      </c>
      <c r="B1765">
        <v>200000000</v>
      </c>
      <c r="C1765">
        <v>0</v>
      </c>
    </row>
    <row r="1766" spans="1:3">
      <c r="A1766">
        <v>1213975115</v>
      </c>
      <c r="B1766">
        <v>111387369</v>
      </c>
      <c r="C1766">
        <v>1</v>
      </c>
    </row>
    <row r="1767" spans="1:3">
      <c r="A1767">
        <v>1225855881</v>
      </c>
      <c r="B1767">
        <v>260054178</v>
      </c>
      <c r="C1767">
        <v>0</v>
      </c>
    </row>
    <row r="1768" spans="1:3">
      <c r="A1768">
        <v>1282627914</v>
      </c>
      <c r="B1768">
        <v>164480745</v>
      </c>
      <c r="C1768">
        <v>1</v>
      </c>
    </row>
    <row r="1769" spans="1:3">
      <c r="A1769">
        <v>1297830510</v>
      </c>
      <c r="B1769">
        <v>76862926</v>
      </c>
      <c r="C1769">
        <v>0</v>
      </c>
    </row>
    <row r="1770" spans="1:3">
      <c r="A1770">
        <v>1339748672</v>
      </c>
      <c r="B1770">
        <v>76029041</v>
      </c>
      <c r="C1770">
        <v>0</v>
      </c>
    </row>
    <row r="1771" spans="1:3">
      <c r="A1771">
        <v>1375512553</v>
      </c>
      <c r="B1771">
        <v>129461348</v>
      </c>
      <c r="C1771">
        <v>0</v>
      </c>
    </row>
    <row r="1772" spans="1:3">
      <c r="A1772">
        <v>1383697739</v>
      </c>
      <c r="B1772">
        <v>21424236</v>
      </c>
      <c r="C1772">
        <v>1</v>
      </c>
    </row>
    <row r="1773" spans="1:3">
      <c r="A1773">
        <v>1408313741</v>
      </c>
      <c r="B1773">
        <v>160823133</v>
      </c>
      <c r="C1773">
        <v>1</v>
      </c>
    </row>
    <row r="1774" spans="1:3">
      <c r="A1774">
        <v>1445122625</v>
      </c>
      <c r="B1774">
        <v>119012174</v>
      </c>
      <c r="C1774">
        <v>0</v>
      </c>
    </row>
    <row r="1775" spans="1:3">
      <c r="A1775">
        <v>1496119403</v>
      </c>
      <c r="B1775">
        <v>39004975</v>
      </c>
      <c r="C1775">
        <v>0</v>
      </c>
    </row>
    <row r="1776" spans="1:3">
      <c r="A1776">
        <v>1497608078</v>
      </c>
      <c r="B1776">
        <v>124633011</v>
      </c>
      <c r="C1776">
        <v>0</v>
      </c>
    </row>
    <row r="1777" spans="1:3">
      <c r="A1777">
        <v>1510514303</v>
      </c>
      <c r="B1777">
        <v>65038661</v>
      </c>
      <c r="C1777">
        <v>0</v>
      </c>
    </row>
    <row r="1778" spans="1:3">
      <c r="A1778">
        <v>1669905770</v>
      </c>
      <c r="B1778">
        <v>101584911</v>
      </c>
      <c r="C1778">
        <v>1</v>
      </c>
    </row>
    <row r="1779" spans="1:3">
      <c r="A1779">
        <v>1913637848</v>
      </c>
      <c r="B1779">
        <v>25339314</v>
      </c>
      <c r="C1779">
        <v>0</v>
      </c>
    </row>
    <row r="1780" spans="1:3">
      <c r="A1780">
        <v>2037236823</v>
      </c>
      <c r="B1780">
        <v>51937204</v>
      </c>
      <c r="C1780">
        <v>0</v>
      </c>
    </row>
    <row r="1781" spans="1:3">
      <c r="A1781">
        <v>2111900435</v>
      </c>
      <c r="B1781">
        <v>62926730</v>
      </c>
      <c r="C1781">
        <v>1</v>
      </c>
    </row>
    <row r="1782" spans="1:3">
      <c r="A1782">
        <v>3022588801</v>
      </c>
      <c r="B1782">
        <v>461435929</v>
      </c>
      <c r="C1782">
        <v>0</v>
      </c>
    </row>
    <row r="1783" spans="1:3">
      <c r="A1783">
        <v>3066446442</v>
      </c>
      <c r="B1783">
        <v>42274609</v>
      </c>
      <c r="C1783">
        <v>0</v>
      </c>
    </row>
    <row r="1784" spans="1:3">
      <c r="A1784">
        <v>3171930973</v>
      </c>
      <c r="B1784">
        <v>290247625</v>
      </c>
      <c r="C178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5F44-1D53-354A-BBF7-9335B09CD741}">
  <sheetPr codeName="Sheet37"/>
  <dimension ref="A1:N33"/>
  <sheetViews>
    <sheetView workbookViewId="0">
      <selection activeCell="B24" sqref="B24"/>
    </sheetView>
  </sheetViews>
  <sheetFormatPr baseColWidth="10" defaultColWidth="9.1640625" defaultRowHeight="15"/>
  <cols>
    <col min="1" max="2" width="14.6640625" style="13" bestFit="1" customWidth="1"/>
    <col min="3" max="3" width="27.1640625" style="13" bestFit="1" customWidth="1"/>
    <col min="4" max="4" width="26" style="13" bestFit="1" customWidth="1"/>
    <col min="5" max="5" width="8.6640625" style="13" bestFit="1" customWidth="1"/>
    <col min="6" max="6" width="14.1640625" style="13" bestFit="1" customWidth="1"/>
    <col min="7" max="7" width="13.6640625" style="13" bestFit="1" customWidth="1"/>
    <col min="8" max="9" width="12.5" style="13" bestFit="1" customWidth="1"/>
    <col min="10" max="10" width="1.5" style="13" customWidth="1"/>
    <col min="11" max="11" width="25.1640625" style="13" customWidth="1"/>
    <col min="12" max="13" width="12" style="13" customWidth="1"/>
    <col min="14" max="14" width="9.5" style="13" bestFit="1" customWidth="1"/>
    <col min="15" max="16384" width="9.1640625" style="13"/>
  </cols>
  <sheetData>
    <row r="1" spans="1:14" ht="15" customHeight="1" thickBot="1">
      <c r="A1" s="29" t="s">
        <v>3707</v>
      </c>
      <c r="K1" s="47" t="s">
        <v>3668</v>
      </c>
      <c r="L1" s="48"/>
      <c r="M1" s="48"/>
      <c r="N1" s="48"/>
    </row>
    <row r="2" spans="1:14" ht="15" customHeight="1" thickBot="1">
      <c r="K2" s="13" t="s">
        <v>3704</v>
      </c>
      <c r="L2" s="37">
        <f t="array" ref="L2:N6">LINEST(MRData!$A$2:$A$1784, MRData!$B$2:$C$1784,TRUE,TRUE)</f>
        <v>-4085670.0834947224</v>
      </c>
      <c r="M2" s="38">
        <v>3.0575607065138399</v>
      </c>
      <c r="N2" s="40">
        <v>29278865.414343201</v>
      </c>
    </row>
    <row r="3" spans="1:14" ht="15" customHeight="1">
      <c r="A3" s="30" t="s">
        <v>3670</v>
      </c>
      <c r="B3" s="31"/>
      <c r="K3" s="5" t="s">
        <v>3705</v>
      </c>
      <c r="L3" s="36">
        <v>10994270.463313591</v>
      </c>
      <c r="M3" s="34">
        <v>9.9462367133454285E-2</v>
      </c>
      <c r="N3" s="41">
        <v>9611550.488792073</v>
      </c>
    </row>
    <row r="4" spans="1:14" ht="15" customHeight="1">
      <c r="A4" s="13" t="s">
        <v>3672</v>
      </c>
      <c r="B4" s="18">
        <f>SQRT(C12/C14)</f>
        <v>0.59406124809655114</v>
      </c>
      <c r="K4" s="13" t="s">
        <v>3673</v>
      </c>
      <c r="L4" s="36">
        <v>0.35290876649003211</v>
      </c>
      <c r="M4" s="34">
        <v>228187497.60921735</v>
      </c>
      <c r="N4" s="41" t="e">
        <v>#N/A</v>
      </c>
    </row>
    <row r="5" spans="1:14" ht="15" customHeight="1">
      <c r="A5" s="13" t="s">
        <v>3674</v>
      </c>
      <c r="B5" s="18">
        <f>L4</f>
        <v>0.35290876649003211</v>
      </c>
      <c r="K5" s="5" t="s">
        <v>3675</v>
      </c>
      <c r="L5" s="36">
        <v>485.38565492912113</v>
      </c>
      <c r="M5" s="35">
        <v>1780</v>
      </c>
      <c r="N5" s="41" t="e">
        <v>#N/A</v>
      </c>
    </row>
    <row r="6" spans="1:14" ht="15" customHeight="1" thickBot="1">
      <c r="A6" s="13" t="s">
        <v>3676</v>
      </c>
      <c r="B6" s="18">
        <f>1-(B14/B13)*(C13/C14)</f>
        <v>0.35218169768833552</v>
      </c>
      <c r="K6" s="13" t="s">
        <v>3677</v>
      </c>
      <c r="L6" s="39">
        <v>5.0547609788140405E+19</v>
      </c>
      <c r="M6" s="32">
        <v>9.2683770635978686E+19</v>
      </c>
      <c r="N6" s="42" t="e">
        <v>#N/A</v>
      </c>
    </row>
    <row r="7" spans="1:14" ht="15" customHeight="1">
      <c r="A7" s="13" t="s">
        <v>3678</v>
      </c>
      <c r="B7" s="18">
        <f>M4</f>
        <v>228187497.60921735</v>
      </c>
      <c r="L7" s="18"/>
      <c r="M7" s="18"/>
      <c r="N7" s="18"/>
    </row>
    <row r="8" spans="1:14" ht="15" customHeight="1" thickBot="1">
      <c r="A8" s="32" t="s">
        <v>3679</v>
      </c>
      <c r="B8" s="32">
        <f>COUNT(MRData!$A$2:$A$1784)</f>
        <v>1783</v>
      </c>
      <c r="K8" s="13" t="s">
        <v>3680</v>
      </c>
      <c r="L8" s="33">
        <v>0.95</v>
      </c>
      <c r="M8" s="18"/>
      <c r="N8" s="18"/>
    </row>
    <row r="9" spans="1:14" ht="15" customHeight="1">
      <c r="K9" s="5" t="s">
        <v>3681</v>
      </c>
      <c r="L9" s="18">
        <f>_xlfn.T.INV.2T(1-L8, B13)</f>
        <v>1.9612976124673804</v>
      </c>
      <c r="M9" s="18"/>
      <c r="N9" s="18"/>
    </row>
    <row r="10" spans="1:14" ht="15" customHeight="1" thickBot="1">
      <c r="A10" s="29" t="s">
        <v>3682</v>
      </c>
      <c r="K10" s="13" t="s">
        <v>3683</v>
      </c>
      <c r="L10" s="18">
        <f>L$9 * C17</f>
        <v>18851111.025777575</v>
      </c>
      <c r="M10" s="18"/>
      <c r="N10" s="18"/>
    </row>
    <row r="11" spans="1:14" ht="15" customHeight="1">
      <c r="A11" s="22"/>
      <c r="B11" s="22" t="s">
        <v>3684</v>
      </c>
      <c r="C11" s="22" t="s">
        <v>3685</v>
      </c>
      <c r="D11" s="22" t="s">
        <v>3686</v>
      </c>
      <c r="E11" s="22" t="s">
        <v>3687</v>
      </c>
      <c r="F11" s="22" t="s">
        <v>3688</v>
      </c>
      <c r="K11" s="13" t="s">
        <v>3689</v>
      </c>
      <c r="L11" s="18">
        <f>L$9 * C18</f>
        <v>0.19507530318919794</v>
      </c>
      <c r="M11" s="18"/>
      <c r="N11" s="18"/>
    </row>
    <row r="12" spans="1:14" ht="15" customHeight="1">
      <c r="A12" s="13" t="s">
        <v>3690</v>
      </c>
      <c r="B12" s="13">
        <f>B14-B13</f>
        <v>2</v>
      </c>
      <c r="C12" s="18">
        <f>L6</f>
        <v>5.0547609788140405E+19</v>
      </c>
      <c r="D12" s="18">
        <f>C12/B12</f>
        <v>2.5273804894070202E+19</v>
      </c>
      <c r="E12" s="18">
        <f>L5</f>
        <v>485.38565492912113</v>
      </c>
      <c r="F12" s="18">
        <f>_xlfn.F.DIST.RT(E12, B12, B13)</f>
        <v>5.7452569445258953E-169</v>
      </c>
      <c r="K12" s="13" t="s">
        <v>3706</v>
      </c>
      <c r="L12" s="18">
        <f>L$9 * C19</f>
        <v>21563036.410517585</v>
      </c>
    </row>
    <row r="13" spans="1:14" ht="15" customHeight="1">
      <c r="A13" s="13" t="s">
        <v>3691</v>
      </c>
      <c r="B13" s="13">
        <f>M5</f>
        <v>1780</v>
      </c>
      <c r="C13" s="18">
        <f>M6</f>
        <v>9.2683770635978686E+19</v>
      </c>
      <c r="D13" s="18">
        <f>C13/B13</f>
        <v>5.2069534065156568E+16</v>
      </c>
      <c r="E13" s="18"/>
      <c r="F13" s="18"/>
    </row>
    <row r="14" spans="1:14" ht="15" customHeight="1" thickBot="1">
      <c r="A14" s="32" t="s">
        <v>3692</v>
      </c>
      <c r="B14" s="32">
        <f>B8-1</f>
        <v>1782</v>
      </c>
      <c r="C14" s="27">
        <f>C12+C13</f>
        <v>1.4323138042411909E+20</v>
      </c>
      <c r="D14" s="27"/>
      <c r="E14" s="27"/>
      <c r="F14" s="27"/>
    </row>
    <row r="15" spans="1:14" ht="15" customHeight="1" thickBot="1"/>
    <row r="16" spans="1:14" ht="15" customHeight="1">
      <c r="A16" s="22"/>
      <c r="B16" s="22" t="s">
        <v>3693</v>
      </c>
      <c r="C16" s="22" t="s">
        <v>3678</v>
      </c>
      <c r="D16" s="22" t="s">
        <v>3694</v>
      </c>
      <c r="E16" s="22" t="s">
        <v>3695</v>
      </c>
      <c r="F16" s="22" t="str">
        <f>"Lower " &amp; TEXT(L8, "##%")</f>
        <v>Lower 95%</v>
      </c>
      <c r="G16" s="22" t="str">
        <f>"Upper " &amp; TEXT(L8, "##%")</f>
        <v>Upper 95%</v>
      </c>
      <c r="H16" s="22" t="str">
        <f t="shared" ref="H16:I17" si="0">F16</f>
        <v>Lower 95%</v>
      </c>
      <c r="I16" s="22" t="str">
        <f t="shared" si="0"/>
        <v>Upper 95%</v>
      </c>
    </row>
    <row r="17" spans="1:9" ht="15" customHeight="1">
      <c r="A17" s="13" t="s">
        <v>3696</v>
      </c>
      <c r="B17" s="18">
        <f>$N$2</f>
        <v>29278865.414343201</v>
      </c>
      <c r="C17" s="18">
        <f>$N$3</f>
        <v>9611550.488792073</v>
      </c>
      <c r="D17" s="18">
        <f>B17/C17</f>
        <v>3.0462166794509349</v>
      </c>
      <c r="E17" s="18">
        <f>_xlfn.T.DIST.2T(ABS(D17), B$13)</f>
        <v>2.3514412916087425E-3</v>
      </c>
      <c r="F17" s="18">
        <f>B17-L10</f>
        <v>10427754.388565626</v>
      </c>
      <c r="G17" s="18">
        <f>B17+L10</f>
        <v>48129976.440120772</v>
      </c>
      <c r="H17" s="18">
        <f t="shared" si="0"/>
        <v>10427754.388565626</v>
      </c>
      <c r="I17" s="18">
        <f t="shared" si="0"/>
        <v>48129976.440120772</v>
      </c>
    </row>
    <row r="18" spans="1:9" ht="15" customHeight="1">
      <c r="A18" s="13" t="str">
        <f>MRData!B1</f>
        <v>budget_2013$</v>
      </c>
      <c r="B18" s="18">
        <f>$M$2</f>
        <v>3.0575607065138399</v>
      </c>
      <c r="C18" s="18">
        <f>$M$3</f>
        <v>9.9462367133454285E-2</v>
      </c>
      <c r="D18" s="18">
        <f t="shared" ref="D18:D19" si="1">B18/C18</f>
        <v>30.740880140237742</v>
      </c>
      <c r="E18" s="18">
        <f t="shared" ref="E18:E19" si="2">_xlfn.T.DIST.2T(ABS(D18), B$13)</f>
        <v>8.0084168435782568E-167</v>
      </c>
      <c r="F18" s="18">
        <f t="shared" ref="F18:F19" si="3">B18-L11</f>
        <v>2.8624854033246421</v>
      </c>
      <c r="G18" s="18">
        <f t="shared" ref="G18:G19" si="4">B18+L11</f>
        <v>3.2526360097030378</v>
      </c>
      <c r="H18" s="18">
        <f t="shared" ref="H18:H19" si="5">F18</f>
        <v>2.8624854033246421</v>
      </c>
      <c r="I18" s="18">
        <f t="shared" ref="I18:I19" si="6">G18</f>
        <v>3.2526360097030378</v>
      </c>
    </row>
    <row r="19" spans="1:9" ht="15" customHeight="1" thickBot="1">
      <c r="A19" s="32" t="str">
        <f>MRData!C1</f>
        <v>Bechdel</v>
      </c>
      <c r="B19" s="27">
        <f>$L$2</f>
        <v>-4085670.0834947224</v>
      </c>
      <c r="C19" s="27">
        <f>$L$3</f>
        <v>10994270.463313591</v>
      </c>
      <c r="D19" s="27">
        <f t="shared" si="1"/>
        <v>-0.37161811664794464</v>
      </c>
      <c r="E19" s="27">
        <f t="shared" si="2"/>
        <v>0.71022142831765733</v>
      </c>
      <c r="F19" s="27">
        <f t="shared" si="3"/>
        <v>-25648706.494012307</v>
      </c>
      <c r="G19" s="27">
        <f t="shared" si="4"/>
        <v>17477366.327022862</v>
      </c>
      <c r="H19" s="27">
        <f t="shared" si="5"/>
        <v>-25648706.494012307</v>
      </c>
      <c r="I19" s="27">
        <f t="shared" si="6"/>
        <v>17477366.327022862</v>
      </c>
    </row>
    <row r="20" spans="1:9" ht="15" customHeight="1"/>
    <row r="21" spans="1:9" ht="15" customHeight="1"/>
    <row r="22" spans="1:9" ht="15" customHeight="1"/>
    <row r="23" spans="1:9" ht="15" customHeight="1">
      <c r="A23" s="13">
        <f>B17+B18*10000000+B19*1</f>
        <v>55768802.395986877</v>
      </c>
    </row>
    <row r="24" spans="1:9" ht="15" customHeight="1">
      <c r="A24" s="13">
        <f>B18+B19*20000000+B20*1</f>
        <v>-81713401669891.391</v>
      </c>
    </row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5DA1-5337-514C-975B-78D813966F40}">
  <dimension ref="A1:B1784"/>
  <sheetViews>
    <sheetView workbookViewId="0"/>
  </sheetViews>
  <sheetFormatPr baseColWidth="10" defaultRowHeight="15"/>
  <sheetData>
    <row r="1" spans="1:2">
      <c r="A1" t="s">
        <v>3571</v>
      </c>
      <c r="B1" t="s">
        <v>10</v>
      </c>
    </row>
    <row r="2" spans="1:2">
      <c r="A2">
        <v>0</v>
      </c>
      <c r="B2">
        <v>7165829</v>
      </c>
    </row>
    <row r="3" spans="1:2">
      <c r="A3">
        <v>0</v>
      </c>
      <c r="B3">
        <v>60878</v>
      </c>
    </row>
    <row r="4" spans="1:2">
      <c r="A4">
        <v>1</v>
      </c>
      <c r="B4">
        <v>3107072</v>
      </c>
    </row>
    <row r="5" spans="1:2">
      <c r="A5">
        <v>0</v>
      </c>
      <c r="B5">
        <v>5049561</v>
      </c>
    </row>
    <row r="6" spans="1:2">
      <c r="A6">
        <v>1</v>
      </c>
      <c r="B6">
        <v>3814128</v>
      </c>
    </row>
    <row r="7" spans="1:2">
      <c r="A7">
        <v>0</v>
      </c>
      <c r="B7">
        <v>1429132</v>
      </c>
    </row>
    <row r="8" spans="1:2">
      <c r="A8">
        <v>0</v>
      </c>
      <c r="B8">
        <v>1623384</v>
      </c>
    </row>
    <row r="9" spans="1:2">
      <c r="A9">
        <v>0</v>
      </c>
      <c r="B9">
        <v>15757176</v>
      </c>
    </row>
    <row r="10" spans="1:2">
      <c r="A10">
        <v>1</v>
      </c>
      <c r="B10">
        <v>357910</v>
      </c>
    </row>
    <row r="11" spans="1:2">
      <c r="A11">
        <v>1</v>
      </c>
      <c r="B11">
        <v>14499671</v>
      </c>
    </row>
    <row r="12" spans="1:2">
      <c r="A12">
        <v>1</v>
      </c>
      <c r="B12">
        <v>12331929</v>
      </c>
    </row>
    <row r="13" spans="1:2">
      <c r="A13">
        <v>1</v>
      </c>
      <c r="B13">
        <v>38855</v>
      </c>
    </row>
    <row r="14" spans="1:2">
      <c r="A14">
        <v>1</v>
      </c>
      <c r="B14">
        <v>10857316</v>
      </c>
    </row>
    <row r="15" spans="1:2">
      <c r="A15">
        <v>0</v>
      </c>
      <c r="B15">
        <v>8545855</v>
      </c>
    </row>
    <row r="16" spans="1:2">
      <c r="A16">
        <v>1</v>
      </c>
      <c r="B16">
        <v>4316175</v>
      </c>
    </row>
    <row r="17" spans="1:2">
      <c r="A17">
        <v>0</v>
      </c>
      <c r="B17">
        <v>15716647</v>
      </c>
    </row>
    <row r="18" spans="1:2">
      <c r="A18">
        <v>1</v>
      </c>
      <c r="B18">
        <v>11656613</v>
      </c>
    </row>
    <row r="19" spans="1:2">
      <c r="A19">
        <v>1</v>
      </c>
      <c r="B19">
        <v>15151588</v>
      </c>
    </row>
    <row r="20" spans="1:2">
      <c r="A20">
        <v>1</v>
      </c>
      <c r="B20">
        <v>949565</v>
      </c>
    </row>
    <row r="21" spans="1:2">
      <c r="A21">
        <v>1</v>
      </c>
      <c r="B21">
        <v>21364637</v>
      </c>
    </row>
    <row r="22" spans="1:2">
      <c r="A22">
        <v>1</v>
      </c>
      <c r="B22">
        <v>13158460</v>
      </c>
    </row>
    <row r="23" spans="1:2">
      <c r="A23">
        <v>1</v>
      </c>
      <c r="B23">
        <v>4885792</v>
      </c>
    </row>
    <row r="24" spans="1:2">
      <c r="A24">
        <v>0</v>
      </c>
      <c r="B24">
        <v>9066255</v>
      </c>
    </row>
    <row r="25" spans="1:2">
      <c r="A25">
        <v>1</v>
      </c>
      <c r="B25">
        <v>10682318</v>
      </c>
    </row>
    <row r="26" spans="1:2">
      <c r="A26">
        <v>0</v>
      </c>
      <c r="B26">
        <v>17371706</v>
      </c>
    </row>
    <row r="27" spans="1:2">
      <c r="A27">
        <v>0</v>
      </c>
      <c r="B27">
        <v>7249836</v>
      </c>
    </row>
    <row r="28" spans="1:2">
      <c r="A28">
        <v>1</v>
      </c>
      <c r="B28">
        <v>19648538</v>
      </c>
    </row>
    <row r="29" spans="1:2">
      <c r="A29">
        <v>1</v>
      </c>
      <c r="B29">
        <v>4455495</v>
      </c>
    </row>
    <row r="30" spans="1:2">
      <c r="A30">
        <v>1</v>
      </c>
      <c r="B30">
        <v>53412</v>
      </c>
    </row>
    <row r="31" spans="1:2">
      <c r="A31">
        <v>0</v>
      </c>
      <c r="B31">
        <v>56177</v>
      </c>
    </row>
    <row r="32" spans="1:2">
      <c r="A32">
        <v>1</v>
      </c>
      <c r="B32">
        <v>4142763</v>
      </c>
    </row>
    <row r="33" spans="1:2">
      <c r="A33">
        <v>1</v>
      </c>
      <c r="B33">
        <v>932122</v>
      </c>
    </row>
    <row r="34" spans="1:2">
      <c r="A34">
        <v>0</v>
      </c>
      <c r="B34">
        <v>828553</v>
      </c>
    </row>
    <row r="35" spans="1:2">
      <c r="A35">
        <v>0</v>
      </c>
      <c r="B35">
        <v>9246371</v>
      </c>
    </row>
    <row r="36" spans="1:2">
      <c r="A36">
        <v>0</v>
      </c>
      <c r="B36">
        <v>10575495</v>
      </c>
    </row>
    <row r="37" spans="1:2">
      <c r="A37">
        <v>1</v>
      </c>
      <c r="B37">
        <v>8988348</v>
      </c>
    </row>
    <row r="38" spans="1:2">
      <c r="A38">
        <v>0</v>
      </c>
      <c r="B38">
        <v>1155796</v>
      </c>
    </row>
    <row r="39" spans="1:2">
      <c r="A39">
        <v>0</v>
      </c>
      <c r="B39">
        <v>9544265</v>
      </c>
    </row>
    <row r="40" spans="1:2">
      <c r="A40">
        <v>0</v>
      </c>
      <c r="B40">
        <v>2670580</v>
      </c>
    </row>
    <row r="41" spans="1:2">
      <c r="A41">
        <v>0</v>
      </c>
      <c r="B41">
        <v>9789234</v>
      </c>
    </row>
    <row r="42" spans="1:2">
      <c r="A42">
        <v>1</v>
      </c>
      <c r="B42">
        <v>1035691</v>
      </c>
    </row>
    <row r="43" spans="1:2">
      <c r="A43">
        <v>1</v>
      </c>
      <c r="B43">
        <v>13028779</v>
      </c>
    </row>
    <row r="44" spans="1:2">
      <c r="A44">
        <v>1</v>
      </c>
      <c r="B44">
        <v>11842614</v>
      </c>
    </row>
    <row r="45" spans="1:2">
      <c r="A45">
        <v>1</v>
      </c>
      <c r="B45">
        <v>1217566</v>
      </c>
    </row>
    <row r="46" spans="1:2">
      <c r="A46">
        <v>1</v>
      </c>
      <c r="B46">
        <v>2266564</v>
      </c>
    </row>
    <row r="47" spans="1:2">
      <c r="A47">
        <v>0</v>
      </c>
      <c r="B47">
        <v>1085732</v>
      </c>
    </row>
    <row r="48" spans="1:2">
      <c r="A48">
        <v>0</v>
      </c>
      <c r="B48">
        <v>19543169</v>
      </c>
    </row>
    <row r="49" spans="1:2">
      <c r="A49">
        <v>0</v>
      </c>
      <c r="B49">
        <v>3500503</v>
      </c>
    </row>
    <row r="50" spans="1:2">
      <c r="A50">
        <v>0</v>
      </c>
      <c r="B50">
        <v>8632</v>
      </c>
    </row>
    <row r="51" spans="1:2">
      <c r="A51">
        <v>1</v>
      </c>
      <c r="B51">
        <v>953532</v>
      </c>
    </row>
    <row r="52" spans="1:2">
      <c r="A52">
        <v>0</v>
      </c>
      <c r="B52">
        <v>2311593</v>
      </c>
    </row>
    <row r="53" spans="1:2">
      <c r="A53">
        <v>1</v>
      </c>
      <c r="B53">
        <v>2902476</v>
      </c>
    </row>
    <row r="54" spans="1:2">
      <c r="A54">
        <v>0</v>
      </c>
      <c r="B54">
        <v>3107072</v>
      </c>
    </row>
    <row r="55" spans="1:2">
      <c r="A55">
        <v>1</v>
      </c>
      <c r="B55">
        <v>1864243</v>
      </c>
    </row>
    <row r="56" spans="1:2">
      <c r="A56">
        <v>0</v>
      </c>
      <c r="B56">
        <v>1451238</v>
      </c>
    </row>
    <row r="57" spans="1:2">
      <c r="A57">
        <v>0</v>
      </c>
      <c r="B57">
        <v>38699014</v>
      </c>
    </row>
    <row r="58" spans="1:2">
      <c r="A58">
        <v>0</v>
      </c>
      <c r="B58">
        <v>536865</v>
      </c>
    </row>
    <row r="59" spans="1:2">
      <c r="A59">
        <v>0</v>
      </c>
      <c r="B59">
        <v>10356908</v>
      </c>
    </row>
    <row r="60" spans="1:2">
      <c r="A60">
        <v>0</v>
      </c>
      <c r="B60">
        <v>1411451</v>
      </c>
    </row>
    <row r="61" spans="1:2">
      <c r="A61">
        <v>1</v>
      </c>
      <c r="B61">
        <v>4142763</v>
      </c>
    </row>
    <row r="62" spans="1:2">
      <c r="A62">
        <v>1</v>
      </c>
      <c r="B62">
        <v>371291</v>
      </c>
    </row>
    <row r="63" spans="1:2">
      <c r="A63">
        <v>1</v>
      </c>
      <c r="B63">
        <v>4772133</v>
      </c>
    </row>
    <row r="64" spans="1:2">
      <c r="A64">
        <v>0</v>
      </c>
      <c r="B64">
        <v>8015754</v>
      </c>
    </row>
    <row r="65" spans="1:2">
      <c r="A65">
        <v>0</v>
      </c>
      <c r="B65">
        <v>4660609</v>
      </c>
    </row>
    <row r="66" spans="1:2">
      <c r="A66">
        <v>1</v>
      </c>
      <c r="B66">
        <v>5828306</v>
      </c>
    </row>
    <row r="67" spans="1:2">
      <c r="A67">
        <v>1</v>
      </c>
      <c r="B67">
        <v>1789550</v>
      </c>
    </row>
    <row r="68" spans="1:2">
      <c r="A68">
        <v>0</v>
      </c>
      <c r="B68">
        <v>304404</v>
      </c>
    </row>
    <row r="69" spans="1:2">
      <c r="A69">
        <v>1</v>
      </c>
      <c r="B69">
        <v>9011572</v>
      </c>
    </row>
    <row r="70" spans="1:2">
      <c r="A70">
        <v>0</v>
      </c>
      <c r="B70">
        <v>921092</v>
      </c>
    </row>
    <row r="71" spans="1:2">
      <c r="A71">
        <v>0</v>
      </c>
      <c r="B71">
        <v>7057255</v>
      </c>
    </row>
    <row r="72" spans="1:2">
      <c r="A72">
        <v>1</v>
      </c>
      <c r="B72">
        <v>324677</v>
      </c>
    </row>
    <row r="73" spans="1:2">
      <c r="A73">
        <v>0</v>
      </c>
      <c r="B73">
        <v>196781</v>
      </c>
    </row>
    <row r="74" spans="1:2">
      <c r="A74">
        <v>0</v>
      </c>
      <c r="B74">
        <v>2858265</v>
      </c>
    </row>
    <row r="75" spans="1:2">
      <c r="A75">
        <v>1</v>
      </c>
      <c r="B75">
        <v>181246</v>
      </c>
    </row>
    <row r="76" spans="1:2">
      <c r="A76">
        <v>0</v>
      </c>
      <c r="B76">
        <v>2136464</v>
      </c>
    </row>
    <row r="77" spans="1:2">
      <c r="A77">
        <v>1</v>
      </c>
      <c r="B77">
        <v>39349</v>
      </c>
    </row>
    <row r="78" spans="1:2">
      <c r="A78">
        <v>0</v>
      </c>
      <c r="B78">
        <v>13352898</v>
      </c>
    </row>
    <row r="79" spans="1:2">
      <c r="A79">
        <v>1</v>
      </c>
      <c r="B79">
        <v>2311593</v>
      </c>
    </row>
    <row r="80" spans="1:2">
      <c r="A80">
        <v>0</v>
      </c>
      <c r="B80">
        <v>15542151</v>
      </c>
    </row>
    <row r="81" spans="1:2">
      <c r="A81">
        <v>1</v>
      </c>
      <c r="B81">
        <v>66866</v>
      </c>
    </row>
    <row r="82" spans="1:2">
      <c r="A82">
        <v>0</v>
      </c>
      <c r="B82">
        <v>1857872</v>
      </c>
    </row>
    <row r="83" spans="1:2">
      <c r="A83">
        <v>0</v>
      </c>
      <c r="B83">
        <v>868585</v>
      </c>
    </row>
    <row r="84" spans="1:2">
      <c r="A84">
        <v>1</v>
      </c>
      <c r="B84">
        <v>1485165</v>
      </c>
    </row>
    <row r="85" spans="1:2">
      <c r="A85">
        <v>1</v>
      </c>
      <c r="B85">
        <v>2386066</v>
      </c>
    </row>
    <row r="86" spans="1:2">
      <c r="A86">
        <v>0</v>
      </c>
      <c r="B86">
        <v>2247087</v>
      </c>
    </row>
    <row r="87" spans="1:2">
      <c r="A87">
        <v>1</v>
      </c>
      <c r="B87">
        <v>13529084</v>
      </c>
    </row>
    <row r="88" spans="1:2">
      <c r="A88">
        <v>0</v>
      </c>
      <c r="B88">
        <v>8685853</v>
      </c>
    </row>
    <row r="89" spans="1:2">
      <c r="A89">
        <v>0</v>
      </c>
      <c r="B89">
        <v>16781544</v>
      </c>
    </row>
    <row r="90" spans="1:2">
      <c r="A90">
        <v>0</v>
      </c>
      <c r="B90">
        <v>5341159</v>
      </c>
    </row>
    <row r="91" spans="1:2">
      <c r="A91">
        <v>1</v>
      </c>
      <c r="B91">
        <v>462319</v>
      </c>
    </row>
    <row r="92" spans="1:2">
      <c r="A92">
        <v>1</v>
      </c>
      <c r="B92">
        <v>8285526</v>
      </c>
    </row>
    <row r="93" spans="1:2">
      <c r="A93">
        <v>0</v>
      </c>
      <c r="B93">
        <v>3474341</v>
      </c>
    </row>
    <row r="94" spans="1:2">
      <c r="A94">
        <v>1</v>
      </c>
      <c r="B94">
        <v>124283</v>
      </c>
    </row>
    <row r="95" spans="1:2">
      <c r="A95">
        <v>0</v>
      </c>
      <c r="B95">
        <v>9325555</v>
      </c>
    </row>
    <row r="96" spans="1:2">
      <c r="A96">
        <v>1</v>
      </c>
      <c r="B96">
        <v>50793334</v>
      </c>
    </row>
    <row r="97" spans="1:2">
      <c r="A97">
        <v>1</v>
      </c>
      <c r="B97">
        <v>4919531</v>
      </c>
    </row>
    <row r="98" spans="1:2">
      <c r="A98">
        <v>0</v>
      </c>
      <c r="B98">
        <v>11622</v>
      </c>
    </row>
    <row r="99" spans="1:2">
      <c r="A99">
        <v>0</v>
      </c>
      <c r="B99">
        <v>2143698</v>
      </c>
    </row>
    <row r="100" spans="1:2">
      <c r="A100">
        <v>1</v>
      </c>
      <c r="B100">
        <v>1500000</v>
      </c>
    </row>
    <row r="101" spans="1:2">
      <c r="A101">
        <v>0</v>
      </c>
      <c r="B101">
        <v>2970330</v>
      </c>
    </row>
    <row r="102" spans="1:2">
      <c r="A102">
        <v>0</v>
      </c>
      <c r="B102">
        <v>5666907</v>
      </c>
    </row>
    <row r="103" spans="1:2">
      <c r="A103">
        <v>1</v>
      </c>
      <c r="B103">
        <v>1035691</v>
      </c>
    </row>
    <row r="104" spans="1:2">
      <c r="A104">
        <v>1</v>
      </c>
      <c r="B104">
        <v>1678154</v>
      </c>
    </row>
    <row r="105" spans="1:2">
      <c r="A105">
        <v>0</v>
      </c>
      <c r="B105">
        <v>7596522</v>
      </c>
    </row>
    <row r="106" spans="1:2">
      <c r="A106">
        <v>1</v>
      </c>
      <c r="B106">
        <v>3459796</v>
      </c>
    </row>
    <row r="107" spans="1:2">
      <c r="A107">
        <v>1</v>
      </c>
      <c r="B107">
        <v>445549</v>
      </c>
    </row>
    <row r="108" spans="1:2">
      <c r="A108">
        <v>1</v>
      </c>
      <c r="B108">
        <v>382195</v>
      </c>
    </row>
    <row r="109" spans="1:2">
      <c r="A109">
        <v>0</v>
      </c>
      <c r="B109">
        <v>13887014</v>
      </c>
    </row>
    <row r="110" spans="1:2">
      <c r="A110">
        <v>1</v>
      </c>
      <c r="B110">
        <v>258923</v>
      </c>
    </row>
    <row r="111" spans="1:2">
      <c r="A111">
        <v>1</v>
      </c>
      <c r="B111">
        <v>2435235</v>
      </c>
    </row>
    <row r="112" spans="1:2">
      <c r="A112">
        <v>1</v>
      </c>
      <c r="B112">
        <v>31856471</v>
      </c>
    </row>
    <row r="113" spans="1:2">
      <c r="A113">
        <v>0</v>
      </c>
      <c r="B113">
        <v>36281</v>
      </c>
    </row>
    <row r="114" spans="1:2">
      <c r="A114">
        <v>1</v>
      </c>
      <c r="B114">
        <v>1193033</v>
      </c>
    </row>
    <row r="115" spans="1:2">
      <c r="A115">
        <v>0</v>
      </c>
      <c r="B115">
        <v>29825828</v>
      </c>
    </row>
    <row r="116" spans="1:2">
      <c r="A116">
        <v>1</v>
      </c>
      <c r="B116">
        <v>4195386</v>
      </c>
    </row>
    <row r="117" spans="1:2">
      <c r="A117">
        <v>1</v>
      </c>
      <c r="B117">
        <v>760979</v>
      </c>
    </row>
    <row r="118" spans="1:2">
      <c r="A118">
        <v>0</v>
      </c>
      <c r="B118">
        <v>6248735</v>
      </c>
    </row>
    <row r="119" spans="1:2">
      <c r="A119">
        <v>0</v>
      </c>
      <c r="B119">
        <v>1992417</v>
      </c>
    </row>
    <row r="120" spans="1:2">
      <c r="A120">
        <v>0</v>
      </c>
      <c r="B120">
        <v>21645126</v>
      </c>
    </row>
    <row r="121" spans="1:2">
      <c r="A121">
        <v>1</v>
      </c>
      <c r="B121">
        <v>7895076</v>
      </c>
    </row>
    <row r="122" spans="1:2">
      <c r="A122">
        <v>0</v>
      </c>
      <c r="B122">
        <v>536865</v>
      </c>
    </row>
    <row r="123" spans="1:2">
      <c r="A123">
        <v>1</v>
      </c>
      <c r="B123">
        <v>3204696</v>
      </c>
    </row>
    <row r="124" spans="1:2">
      <c r="A124">
        <v>0</v>
      </c>
      <c r="B124">
        <v>2029641</v>
      </c>
    </row>
    <row r="125" spans="1:2">
      <c r="A125">
        <v>0</v>
      </c>
      <c r="B125">
        <v>13923842</v>
      </c>
    </row>
    <row r="126" spans="1:2">
      <c r="A126">
        <v>1</v>
      </c>
      <c r="B126">
        <v>30000000</v>
      </c>
    </row>
    <row r="127" spans="1:2">
      <c r="A127">
        <v>0</v>
      </c>
      <c r="B127">
        <v>3362166</v>
      </c>
    </row>
    <row r="128" spans="1:2">
      <c r="A128">
        <v>1</v>
      </c>
      <c r="B128">
        <v>46439620</v>
      </c>
    </row>
    <row r="129" spans="1:2">
      <c r="A129">
        <v>1</v>
      </c>
      <c r="B129">
        <v>23058878</v>
      </c>
    </row>
    <row r="130" spans="1:2">
      <c r="A130">
        <v>1</v>
      </c>
      <c r="B130">
        <v>9740307</v>
      </c>
    </row>
    <row r="131" spans="1:2">
      <c r="A131">
        <v>1</v>
      </c>
      <c r="B131">
        <v>7600121</v>
      </c>
    </row>
    <row r="132" spans="1:2">
      <c r="A132">
        <v>1</v>
      </c>
      <c r="B132">
        <v>19278133</v>
      </c>
    </row>
    <row r="133" spans="1:2">
      <c r="A133">
        <v>1</v>
      </c>
      <c r="B133">
        <v>1035691</v>
      </c>
    </row>
    <row r="134" spans="1:2">
      <c r="A134">
        <v>1</v>
      </c>
      <c r="B134">
        <v>13463980</v>
      </c>
    </row>
    <row r="135" spans="1:2">
      <c r="A135">
        <v>0</v>
      </c>
      <c r="B135">
        <v>15025353</v>
      </c>
    </row>
    <row r="136" spans="1:2">
      <c r="A136">
        <v>1</v>
      </c>
      <c r="B136">
        <v>10148202</v>
      </c>
    </row>
    <row r="137" spans="1:2">
      <c r="A137">
        <v>1</v>
      </c>
      <c r="B137">
        <v>56555357</v>
      </c>
    </row>
    <row r="138" spans="1:2">
      <c r="A138">
        <v>1</v>
      </c>
      <c r="B138">
        <v>483738</v>
      </c>
    </row>
    <row r="139" spans="1:2">
      <c r="A139">
        <v>1</v>
      </c>
      <c r="B139">
        <v>5341159</v>
      </c>
    </row>
    <row r="140" spans="1:2">
      <c r="A140">
        <v>0</v>
      </c>
      <c r="B140">
        <v>13482522</v>
      </c>
    </row>
    <row r="141" spans="1:2">
      <c r="A141">
        <v>0</v>
      </c>
      <c r="B141">
        <v>21645126</v>
      </c>
    </row>
    <row r="142" spans="1:2">
      <c r="A142">
        <v>0</v>
      </c>
      <c r="B142">
        <v>534116</v>
      </c>
    </row>
    <row r="143" spans="1:2">
      <c r="A143">
        <v>1</v>
      </c>
      <c r="B143">
        <v>3089745</v>
      </c>
    </row>
    <row r="144" spans="1:2">
      <c r="A144">
        <v>1</v>
      </c>
      <c r="B144">
        <v>2096428</v>
      </c>
    </row>
    <row r="145" spans="1:2">
      <c r="A145">
        <v>0</v>
      </c>
      <c r="B145">
        <v>42435</v>
      </c>
    </row>
    <row r="146" spans="1:2">
      <c r="A146">
        <v>0</v>
      </c>
      <c r="B146">
        <v>26000000</v>
      </c>
    </row>
    <row r="147" spans="1:2">
      <c r="A147">
        <v>1</v>
      </c>
      <c r="B147">
        <v>328961</v>
      </c>
    </row>
    <row r="148" spans="1:2">
      <c r="A148">
        <v>0</v>
      </c>
      <c r="B148">
        <v>11656613</v>
      </c>
    </row>
    <row r="149" spans="1:2">
      <c r="A149">
        <v>1</v>
      </c>
      <c r="B149">
        <v>38219486</v>
      </c>
    </row>
    <row r="150" spans="1:2">
      <c r="A150">
        <v>1</v>
      </c>
      <c r="B150">
        <v>5341159</v>
      </c>
    </row>
    <row r="151" spans="1:2">
      <c r="A151">
        <v>0</v>
      </c>
      <c r="B151">
        <v>37758475</v>
      </c>
    </row>
    <row r="152" spans="1:2">
      <c r="A152">
        <v>1</v>
      </c>
      <c r="B152">
        <v>13869556</v>
      </c>
    </row>
    <row r="153" spans="1:2">
      <c r="A153">
        <v>1</v>
      </c>
      <c r="B153">
        <v>3257195</v>
      </c>
    </row>
    <row r="154" spans="1:2">
      <c r="A154">
        <v>0</v>
      </c>
      <c r="B154">
        <v>21364637</v>
      </c>
    </row>
    <row r="155" spans="1:2">
      <c r="A155">
        <v>1</v>
      </c>
      <c r="B155">
        <v>1082256</v>
      </c>
    </row>
    <row r="156" spans="1:2">
      <c r="A156">
        <v>0</v>
      </c>
      <c r="B156">
        <v>6115118</v>
      </c>
    </row>
    <row r="157" spans="1:2">
      <c r="A157">
        <v>0</v>
      </c>
      <c r="B157">
        <v>97181</v>
      </c>
    </row>
    <row r="158" spans="1:2">
      <c r="A158">
        <v>0</v>
      </c>
      <c r="B158">
        <v>7925841</v>
      </c>
    </row>
    <row r="159" spans="1:2">
      <c r="A159">
        <v>1</v>
      </c>
      <c r="B159">
        <v>16233845</v>
      </c>
    </row>
    <row r="160" spans="1:2">
      <c r="A160">
        <v>0</v>
      </c>
      <c r="B160">
        <v>25903584</v>
      </c>
    </row>
    <row r="161" spans="1:2">
      <c r="A161">
        <v>0</v>
      </c>
      <c r="B161">
        <v>12862191</v>
      </c>
    </row>
    <row r="162" spans="1:2">
      <c r="A162">
        <v>0</v>
      </c>
      <c r="B162">
        <v>16023478</v>
      </c>
    </row>
    <row r="163" spans="1:2">
      <c r="A163">
        <v>0</v>
      </c>
      <c r="B163">
        <v>8545855</v>
      </c>
    </row>
    <row r="164" spans="1:2">
      <c r="A164">
        <v>0</v>
      </c>
      <c r="B164">
        <v>98688447</v>
      </c>
    </row>
    <row r="165" spans="1:2">
      <c r="A165">
        <v>1</v>
      </c>
      <c r="B165">
        <v>13984620</v>
      </c>
    </row>
    <row r="166" spans="1:2">
      <c r="A166">
        <v>1</v>
      </c>
      <c r="B166">
        <v>3885538</v>
      </c>
    </row>
    <row r="167" spans="1:2">
      <c r="A167">
        <v>0</v>
      </c>
      <c r="B167">
        <v>28582646</v>
      </c>
    </row>
    <row r="168" spans="1:2">
      <c r="A168">
        <v>1</v>
      </c>
      <c r="B168">
        <v>1223024</v>
      </c>
    </row>
    <row r="169" spans="1:2">
      <c r="A169">
        <v>0</v>
      </c>
      <c r="B169">
        <v>12480828</v>
      </c>
    </row>
    <row r="170" spans="1:2">
      <c r="A170">
        <v>1</v>
      </c>
      <c r="B170">
        <v>7145662</v>
      </c>
    </row>
    <row r="171" spans="1:2">
      <c r="A171">
        <v>0</v>
      </c>
      <c r="B171">
        <v>52633838</v>
      </c>
    </row>
    <row r="172" spans="1:2">
      <c r="A172">
        <v>0</v>
      </c>
      <c r="B172">
        <v>3821949</v>
      </c>
    </row>
    <row r="173" spans="1:2">
      <c r="A173">
        <v>1</v>
      </c>
      <c r="B173">
        <v>4623185</v>
      </c>
    </row>
    <row r="174" spans="1:2">
      <c r="A174">
        <v>1</v>
      </c>
      <c r="B174">
        <v>8552999</v>
      </c>
    </row>
    <row r="175" spans="1:2">
      <c r="A175">
        <v>1</v>
      </c>
      <c r="B175">
        <v>4287397</v>
      </c>
    </row>
    <row r="176" spans="1:2">
      <c r="A176">
        <v>0</v>
      </c>
      <c r="B176">
        <v>2062890</v>
      </c>
    </row>
    <row r="177" spans="1:2">
      <c r="A177">
        <v>0</v>
      </c>
      <c r="B177">
        <v>23115927</v>
      </c>
    </row>
    <row r="178" spans="1:2">
      <c r="A178">
        <v>0</v>
      </c>
      <c r="B178">
        <v>4486574</v>
      </c>
    </row>
    <row r="179" spans="1:2">
      <c r="A179">
        <v>1</v>
      </c>
      <c r="B179">
        <v>27969241</v>
      </c>
    </row>
    <row r="180" spans="1:2">
      <c r="A180">
        <v>1</v>
      </c>
      <c r="B180">
        <v>18180006</v>
      </c>
    </row>
    <row r="181" spans="1:2">
      <c r="A181">
        <v>1</v>
      </c>
      <c r="B181">
        <v>12480828</v>
      </c>
    </row>
    <row r="182" spans="1:2">
      <c r="A182">
        <v>1</v>
      </c>
      <c r="B182">
        <v>34673890</v>
      </c>
    </row>
    <row r="183" spans="1:2">
      <c r="A183">
        <v>1</v>
      </c>
      <c r="B183">
        <v>28289965</v>
      </c>
    </row>
    <row r="184" spans="1:2">
      <c r="A184">
        <v>0</v>
      </c>
      <c r="B184">
        <v>15000000</v>
      </c>
    </row>
    <row r="185" spans="1:2">
      <c r="A185">
        <v>0</v>
      </c>
      <c r="B185">
        <v>129517922</v>
      </c>
    </row>
    <row r="186" spans="1:2">
      <c r="A186">
        <v>0</v>
      </c>
      <c r="B186">
        <v>11235435</v>
      </c>
    </row>
    <row r="187" spans="1:2">
      <c r="A187">
        <v>1</v>
      </c>
      <c r="B187">
        <v>2000000</v>
      </c>
    </row>
    <row r="188" spans="1:2">
      <c r="A188">
        <v>1</v>
      </c>
      <c r="B188">
        <v>32046955</v>
      </c>
    </row>
    <row r="189" spans="1:2">
      <c r="A189">
        <v>0</v>
      </c>
      <c r="B189">
        <v>14291323</v>
      </c>
    </row>
    <row r="190" spans="1:2">
      <c r="A190">
        <v>1</v>
      </c>
      <c r="B190">
        <v>3579099</v>
      </c>
    </row>
    <row r="191" spans="1:2">
      <c r="A191">
        <v>0</v>
      </c>
      <c r="B191">
        <v>124421786</v>
      </c>
    </row>
    <row r="192" spans="1:2">
      <c r="A192">
        <v>0</v>
      </c>
      <c r="B192">
        <v>48701534</v>
      </c>
    </row>
    <row r="193" spans="1:2">
      <c r="A193">
        <v>1</v>
      </c>
      <c r="B193">
        <v>1133381</v>
      </c>
    </row>
    <row r="194" spans="1:2">
      <c r="A194">
        <v>1</v>
      </c>
      <c r="B194">
        <v>23860663</v>
      </c>
    </row>
    <row r="195" spans="1:2">
      <c r="A195">
        <v>1</v>
      </c>
      <c r="B195">
        <v>24663858</v>
      </c>
    </row>
    <row r="196" spans="1:2">
      <c r="A196">
        <v>1</v>
      </c>
      <c r="B196">
        <v>6088088</v>
      </c>
    </row>
    <row r="197" spans="1:2">
      <c r="A197">
        <v>0</v>
      </c>
      <c r="B197">
        <v>21714632</v>
      </c>
    </row>
    <row r="198" spans="1:2">
      <c r="A198">
        <v>1</v>
      </c>
      <c r="B198">
        <v>2386066</v>
      </c>
    </row>
    <row r="199" spans="1:2">
      <c r="A199">
        <v>1</v>
      </c>
      <c r="B199">
        <v>13869556</v>
      </c>
    </row>
    <row r="200" spans="1:2">
      <c r="A200">
        <v>0</v>
      </c>
      <c r="B200">
        <v>5921307</v>
      </c>
    </row>
    <row r="201" spans="1:2">
      <c r="A201">
        <v>1</v>
      </c>
      <c r="B201">
        <v>6683242</v>
      </c>
    </row>
    <row r="202" spans="1:2">
      <c r="A202">
        <v>0</v>
      </c>
      <c r="B202">
        <v>14114511</v>
      </c>
    </row>
    <row r="203" spans="1:2">
      <c r="A203">
        <v>0</v>
      </c>
      <c r="B203">
        <v>7600121</v>
      </c>
    </row>
    <row r="204" spans="1:2">
      <c r="A204">
        <v>1</v>
      </c>
      <c r="B204">
        <v>25321739</v>
      </c>
    </row>
    <row r="205" spans="1:2">
      <c r="A205">
        <v>0</v>
      </c>
      <c r="B205">
        <v>4668646</v>
      </c>
    </row>
    <row r="206" spans="1:2">
      <c r="A206">
        <v>0</v>
      </c>
      <c r="B206">
        <v>7477623</v>
      </c>
    </row>
    <row r="207" spans="1:2">
      <c r="A207">
        <v>1</v>
      </c>
      <c r="B207">
        <v>13352898</v>
      </c>
    </row>
    <row r="208" spans="1:2">
      <c r="A208">
        <v>0</v>
      </c>
      <c r="B208">
        <v>64758961</v>
      </c>
    </row>
    <row r="209" spans="1:2">
      <c r="A209">
        <v>1</v>
      </c>
      <c r="B209">
        <v>19427688</v>
      </c>
    </row>
    <row r="210" spans="1:2">
      <c r="A210">
        <v>1</v>
      </c>
      <c r="B210">
        <v>22800364</v>
      </c>
    </row>
    <row r="211" spans="1:2">
      <c r="A211">
        <v>1</v>
      </c>
      <c r="B211">
        <v>2858265</v>
      </c>
    </row>
    <row r="212" spans="1:2">
      <c r="A212">
        <v>0</v>
      </c>
      <c r="B212">
        <v>8685853</v>
      </c>
    </row>
    <row r="213" spans="1:2">
      <c r="A213">
        <v>0</v>
      </c>
      <c r="B213">
        <v>6731990</v>
      </c>
    </row>
    <row r="214" spans="1:2">
      <c r="A214">
        <v>1</v>
      </c>
      <c r="B214">
        <v>7237153</v>
      </c>
    </row>
    <row r="215" spans="1:2">
      <c r="A215">
        <v>0</v>
      </c>
      <c r="B215">
        <v>9397944</v>
      </c>
    </row>
    <row r="216" spans="1:2">
      <c r="A216">
        <v>0</v>
      </c>
      <c r="B216">
        <v>5428658</v>
      </c>
    </row>
    <row r="217" spans="1:2">
      <c r="A217">
        <v>1</v>
      </c>
      <c r="B217">
        <v>1973769</v>
      </c>
    </row>
    <row r="218" spans="1:2">
      <c r="A218">
        <v>1</v>
      </c>
      <c r="B218">
        <v>25892270</v>
      </c>
    </row>
    <row r="219" spans="1:2">
      <c r="A219">
        <v>1</v>
      </c>
      <c r="B219">
        <v>6214145</v>
      </c>
    </row>
    <row r="220" spans="1:2">
      <c r="A220">
        <v>1</v>
      </c>
      <c r="B220">
        <v>40634668</v>
      </c>
    </row>
    <row r="221" spans="1:2">
      <c r="A221">
        <v>1</v>
      </c>
      <c r="B221">
        <v>14044294</v>
      </c>
    </row>
    <row r="222" spans="1:2">
      <c r="A222">
        <v>1</v>
      </c>
      <c r="B222">
        <v>10111891</v>
      </c>
    </row>
    <row r="223" spans="1:2">
      <c r="A223">
        <v>1</v>
      </c>
      <c r="B223">
        <v>2532174</v>
      </c>
    </row>
    <row r="224" spans="1:2">
      <c r="A224">
        <v>0</v>
      </c>
      <c r="B224">
        <v>2164513</v>
      </c>
    </row>
    <row r="225" spans="1:2">
      <c r="A225">
        <v>0</v>
      </c>
      <c r="B225">
        <v>7176391</v>
      </c>
    </row>
    <row r="226" spans="1:2">
      <c r="A226">
        <v>1</v>
      </c>
      <c r="B226">
        <v>16023478</v>
      </c>
    </row>
    <row r="227" spans="1:2">
      <c r="A227">
        <v>0</v>
      </c>
      <c r="B227">
        <v>6087831</v>
      </c>
    </row>
    <row r="228" spans="1:2">
      <c r="A228">
        <v>0</v>
      </c>
      <c r="B228">
        <v>3418342</v>
      </c>
    </row>
    <row r="229" spans="1:2">
      <c r="A229">
        <v>1</v>
      </c>
      <c r="B229">
        <v>6165964</v>
      </c>
    </row>
    <row r="230" spans="1:2">
      <c r="A230">
        <v>1</v>
      </c>
      <c r="B230">
        <v>16234217</v>
      </c>
    </row>
    <row r="231" spans="1:2">
      <c r="A231">
        <v>0</v>
      </c>
      <c r="B231">
        <v>45600727</v>
      </c>
    </row>
    <row r="232" spans="1:2">
      <c r="A232">
        <v>1</v>
      </c>
      <c r="B232">
        <v>41125740</v>
      </c>
    </row>
    <row r="233" spans="1:2">
      <c r="A233">
        <v>1</v>
      </c>
      <c r="B233">
        <v>11125966</v>
      </c>
    </row>
    <row r="234" spans="1:2">
      <c r="A234">
        <v>1</v>
      </c>
      <c r="B234">
        <v>10712118</v>
      </c>
    </row>
    <row r="235" spans="1:2">
      <c r="A235">
        <v>0</v>
      </c>
      <c r="B235">
        <v>4870153</v>
      </c>
    </row>
    <row r="236" spans="1:2">
      <c r="A236">
        <v>1</v>
      </c>
      <c r="B236">
        <v>38000606</v>
      </c>
    </row>
    <row r="237" spans="1:2">
      <c r="A237">
        <v>0</v>
      </c>
      <c r="B237">
        <v>1789550</v>
      </c>
    </row>
    <row r="238" spans="1:2">
      <c r="A238">
        <v>1</v>
      </c>
      <c r="B238">
        <v>33832599</v>
      </c>
    </row>
    <row r="239" spans="1:2">
      <c r="A239">
        <v>1</v>
      </c>
      <c r="B239">
        <v>15151588</v>
      </c>
    </row>
    <row r="240" spans="1:2">
      <c r="A240">
        <v>0</v>
      </c>
      <c r="B240">
        <v>5817506</v>
      </c>
    </row>
    <row r="241" spans="1:2">
      <c r="A241">
        <v>0</v>
      </c>
      <c r="B241">
        <v>55805121</v>
      </c>
    </row>
    <row r="242" spans="1:2">
      <c r="A242">
        <v>0</v>
      </c>
      <c r="B242">
        <v>18497893</v>
      </c>
    </row>
    <row r="243" spans="1:2">
      <c r="A243">
        <v>0</v>
      </c>
      <c r="B243">
        <v>2466386</v>
      </c>
    </row>
    <row r="244" spans="1:2">
      <c r="A244">
        <v>0</v>
      </c>
      <c r="B244">
        <v>5696299</v>
      </c>
    </row>
    <row r="245" spans="1:2">
      <c r="A245">
        <v>0</v>
      </c>
      <c r="B245">
        <v>8947748</v>
      </c>
    </row>
    <row r="246" spans="1:2">
      <c r="A246">
        <v>1</v>
      </c>
      <c r="B246">
        <v>12987076</v>
      </c>
    </row>
    <row r="247" spans="1:2">
      <c r="A247">
        <v>1</v>
      </c>
      <c r="B247">
        <v>40452872</v>
      </c>
    </row>
    <row r="248" spans="1:2">
      <c r="A248">
        <v>0</v>
      </c>
      <c r="B248">
        <v>8015754</v>
      </c>
    </row>
    <row r="249" spans="1:2">
      <c r="A249">
        <v>1</v>
      </c>
      <c r="B249">
        <v>17336945</v>
      </c>
    </row>
    <row r="250" spans="1:2">
      <c r="A250">
        <v>0</v>
      </c>
      <c r="B250">
        <v>9246371</v>
      </c>
    </row>
    <row r="251" spans="1:2">
      <c r="A251">
        <v>0</v>
      </c>
      <c r="B251">
        <v>27969241</v>
      </c>
    </row>
    <row r="252" spans="1:2">
      <c r="A252">
        <v>1</v>
      </c>
      <c r="B252">
        <v>13984620</v>
      </c>
    </row>
    <row r="253" spans="1:2">
      <c r="A253">
        <v>1</v>
      </c>
      <c r="B253">
        <v>17625894</v>
      </c>
    </row>
    <row r="254" spans="1:2">
      <c r="A254">
        <v>1</v>
      </c>
      <c r="B254">
        <v>38754498</v>
      </c>
    </row>
    <row r="255" spans="1:2">
      <c r="A255">
        <v>0</v>
      </c>
      <c r="B255">
        <v>5180717</v>
      </c>
    </row>
    <row r="256" spans="1:2">
      <c r="A256">
        <v>1</v>
      </c>
      <c r="B256">
        <v>18538467</v>
      </c>
    </row>
    <row r="257" spans="1:2">
      <c r="A257">
        <v>0</v>
      </c>
      <c r="B257">
        <v>20713816</v>
      </c>
    </row>
    <row r="258" spans="1:2">
      <c r="A258">
        <v>0</v>
      </c>
      <c r="B258">
        <v>7477623</v>
      </c>
    </row>
    <row r="259" spans="1:2">
      <c r="A259">
        <v>0</v>
      </c>
      <c r="B259">
        <v>4276446</v>
      </c>
    </row>
    <row r="260" spans="1:2">
      <c r="A260">
        <v>0</v>
      </c>
      <c r="B260">
        <v>17895497</v>
      </c>
    </row>
    <row r="261" spans="1:2">
      <c r="A261">
        <v>1</v>
      </c>
      <c r="B261">
        <v>19737689</v>
      </c>
    </row>
    <row r="262" spans="1:2">
      <c r="A262">
        <v>1</v>
      </c>
      <c r="B262">
        <v>5696299</v>
      </c>
    </row>
    <row r="263" spans="1:2">
      <c r="A263">
        <v>1</v>
      </c>
      <c r="B263">
        <v>27056408</v>
      </c>
    </row>
    <row r="264" spans="1:2">
      <c r="A264">
        <v>1</v>
      </c>
      <c r="B264">
        <v>13565122</v>
      </c>
    </row>
    <row r="265" spans="1:2">
      <c r="A265">
        <v>1</v>
      </c>
      <c r="B265">
        <v>7345604</v>
      </c>
    </row>
    <row r="266" spans="1:2">
      <c r="A266">
        <v>0</v>
      </c>
      <c r="B266">
        <v>28088587</v>
      </c>
    </row>
    <row r="267" spans="1:2">
      <c r="A267">
        <v>1</v>
      </c>
      <c r="B267">
        <v>10682318</v>
      </c>
    </row>
    <row r="268" spans="1:2">
      <c r="A268">
        <v>0</v>
      </c>
      <c r="B268">
        <v>41953861</v>
      </c>
    </row>
    <row r="269" spans="1:2">
      <c r="A269">
        <v>0</v>
      </c>
      <c r="B269">
        <v>14114511</v>
      </c>
    </row>
    <row r="270" spans="1:2">
      <c r="A270">
        <v>1</v>
      </c>
      <c r="B270">
        <v>13565122</v>
      </c>
    </row>
    <row r="271" spans="1:2">
      <c r="A271">
        <v>0</v>
      </c>
      <c r="B271">
        <v>13787529</v>
      </c>
    </row>
    <row r="272" spans="1:2">
      <c r="A272">
        <v>0</v>
      </c>
      <c r="B272">
        <v>6214145</v>
      </c>
    </row>
    <row r="273" spans="1:2">
      <c r="A273">
        <v>1</v>
      </c>
      <c r="B273">
        <v>8545855</v>
      </c>
    </row>
    <row r="274" spans="1:2">
      <c r="A274">
        <v>0</v>
      </c>
      <c r="B274">
        <v>26705796</v>
      </c>
    </row>
    <row r="275" spans="1:2">
      <c r="A275">
        <v>1</v>
      </c>
      <c r="B275">
        <v>19543169</v>
      </c>
    </row>
    <row r="276" spans="1:2">
      <c r="A276">
        <v>1</v>
      </c>
      <c r="B276">
        <v>16181149</v>
      </c>
    </row>
    <row r="277" spans="1:2">
      <c r="A277">
        <v>1</v>
      </c>
      <c r="B277">
        <v>2136464</v>
      </c>
    </row>
    <row r="278" spans="1:2">
      <c r="A278">
        <v>0</v>
      </c>
      <c r="B278">
        <v>40311473</v>
      </c>
    </row>
    <row r="279" spans="1:2">
      <c r="A279">
        <v>0</v>
      </c>
      <c r="B279">
        <v>46054609</v>
      </c>
    </row>
    <row r="280" spans="1:2">
      <c r="A280">
        <v>0</v>
      </c>
      <c r="B280">
        <v>22422449</v>
      </c>
    </row>
    <row r="281" spans="1:2">
      <c r="A281">
        <v>1</v>
      </c>
      <c r="B281">
        <v>12000000</v>
      </c>
    </row>
    <row r="282" spans="1:2">
      <c r="A282">
        <v>0</v>
      </c>
      <c r="B282">
        <v>12176175</v>
      </c>
    </row>
    <row r="283" spans="1:2">
      <c r="A283">
        <v>0</v>
      </c>
      <c r="B283">
        <v>1068232</v>
      </c>
    </row>
    <row r="284" spans="1:2">
      <c r="A284">
        <v>0</v>
      </c>
      <c r="B284">
        <v>20754340</v>
      </c>
    </row>
    <row r="285" spans="1:2">
      <c r="A285">
        <v>1</v>
      </c>
      <c r="B285">
        <v>3946217</v>
      </c>
    </row>
    <row r="286" spans="1:2">
      <c r="A286">
        <v>1</v>
      </c>
      <c r="B286">
        <v>5411282</v>
      </c>
    </row>
    <row r="287" spans="1:2">
      <c r="A287">
        <v>0</v>
      </c>
      <c r="B287">
        <v>40452872</v>
      </c>
    </row>
    <row r="288" spans="1:2">
      <c r="A288">
        <v>0</v>
      </c>
      <c r="B288">
        <v>92109217</v>
      </c>
    </row>
    <row r="289" spans="1:2">
      <c r="A289">
        <v>0</v>
      </c>
      <c r="B289">
        <v>13984620</v>
      </c>
    </row>
    <row r="290" spans="1:2">
      <c r="A290">
        <v>1</v>
      </c>
      <c r="B290">
        <v>13000000</v>
      </c>
    </row>
    <row r="291" spans="1:2">
      <c r="A291">
        <v>0</v>
      </c>
      <c r="B291">
        <v>52244573</v>
      </c>
    </row>
    <row r="292" spans="1:2">
      <c r="A292">
        <v>1</v>
      </c>
      <c r="B292">
        <v>2532174</v>
      </c>
    </row>
    <row r="293" spans="1:2">
      <c r="A293">
        <v>0</v>
      </c>
      <c r="B293">
        <v>34001444</v>
      </c>
    </row>
    <row r="294" spans="1:2">
      <c r="A294">
        <v>0</v>
      </c>
      <c r="B294">
        <v>43429264</v>
      </c>
    </row>
    <row r="295" spans="1:2">
      <c r="A295">
        <v>0</v>
      </c>
      <c r="B295">
        <v>3521349</v>
      </c>
    </row>
    <row r="296" spans="1:2">
      <c r="A296">
        <v>1</v>
      </c>
      <c r="B296">
        <v>4000000</v>
      </c>
    </row>
    <row r="297" spans="1:2">
      <c r="A297">
        <v>0</v>
      </c>
      <c r="B297">
        <v>10640170</v>
      </c>
    </row>
    <row r="298" spans="1:2">
      <c r="A298">
        <v>1</v>
      </c>
      <c r="B298">
        <v>9735493</v>
      </c>
    </row>
    <row r="299" spans="1:2">
      <c r="A299">
        <v>1</v>
      </c>
      <c r="B299">
        <v>9228719</v>
      </c>
    </row>
    <row r="300" spans="1:2">
      <c r="A300">
        <v>1</v>
      </c>
      <c r="B300">
        <v>28948611</v>
      </c>
    </row>
    <row r="301" spans="1:2">
      <c r="A301">
        <v>1</v>
      </c>
      <c r="B301">
        <v>10402167</v>
      </c>
    </row>
    <row r="302" spans="1:2">
      <c r="A302">
        <v>1</v>
      </c>
      <c r="B302">
        <v>16916300</v>
      </c>
    </row>
    <row r="303" spans="1:2">
      <c r="A303">
        <v>0</v>
      </c>
      <c r="B303">
        <v>60873423</v>
      </c>
    </row>
    <row r="304" spans="1:2">
      <c r="A304">
        <v>1</v>
      </c>
      <c r="B304">
        <v>34183419</v>
      </c>
    </row>
    <row r="305" spans="1:2">
      <c r="A305">
        <v>0</v>
      </c>
      <c r="B305">
        <v>26438948</v>
      </c>
    </row>
    <row r="306" spans="1:2">
      <c r="A306">
        <v>0</v>
      </c>
      <c r="B306">
        <v>22414440</v>
      </c>
    </row>
    <row r="307" spans="1:2">
      <c r="A307">
        <v>1</v>
      </c>
      <c r="B307">
        <v>1193033</v>
      </c>
    </row>
    <row r="308" spans="1:2">
      <c r="A308">
        <v>1</v>
      </c>
      <c r="B308">
        <v>8545855</v>
      </c>
    </row>
    <row r="309" spans="1:2">
      <c r="A309">
        <v>1</v>
      </c>
      <c r="B309">
        <v>6683242</v>
      </c>
    </row>
    <row r="310" spans="1:2">
      <c r="A310">
        <v>0</v>
      </c>
      <c r="B310">
        <v>21714632</v>
      </c>
    </row>
    <row r="311" spans="1:2">
      <c r="A311">
        <v>1</v>
      </c>
      <c r="B311">
        <v>7512676</v>
      </c>
    </row>
    <row r="312" spans="1:2">
      <c r="A312">
        <v>1</v>
      </c>
      <c r="B312">
        <v>20890435</v>
      </c>
    </row>
    <row r="313" spans="1:2">
      <c r="A313">
        <v>1</v>
      </c>
      <c r="B313">
        <v>22003306</v>
      </c>
    </row>
    <row r="314" spans="1:2">
      <c r="A314">
        <v>1</v>
      </c>
      <c r="B314">
        <v>16285974</v>
      </c>
    </row>
    <row r="315" spans="1:2">
      <c r="A315">
        <v>0</v>
      </c>
      <c r="B315">
        <v>21714632</v>
      </c>
    </row>
    <row r="316" spans="1:2">
      <c r="A316">
        <v>0</v>
      </c>
      <c r="B316">
        <v>2500982</v>
      </c>
    </row>
    <row r="317" spans="1:2">
      <c r="A317">
        <v>0</v>
      </c>
      <c r="B317">
        <v>7557962</v>
      </c>
    </row>
    <row r="318" spans="1:2">
      <c r="A318">
        <v>1</v>
      </c>
      <c r="B318">
        <v>40452872</v>
      </c>
    </row>
    <row r="319" spans="1:2">
      <c r="A319">
        <v>1</v>
      </c>
      <c r="B319">
        <v>32379480</v>
      </c>
    </row>
    <row r="320" spans="1:2">
      <c r="A320">
        <v>0</v>
      </c>
      <c r="B320">
        <v>19543169</v>
      </c>
    </row>
    <row r="321" spans="1:2">
      <c r="A321">
        <v>0</v>
      </c>
      <c r="B321">
        <v>1826349</v>
      </c>
    </row>
    <row r="322" spans="1:2">
      <c r="A322">
        <v>1</v>
      </c>
      <c r="B322">
        <v>32475836</v>
      </c>
    </row>
    <row r="323" spans="1:2">
      <c r="A323">
        <v>1</v>
      </c>
      <c r="B323">
        <v>7256191</v>
      </c>
    </row>
    <row r="324" spans="1:2">
      <c r="A324">
        <v>0</v>
      </c>
      <c r="B324">
        <v>4494174</v>
      </c>
    </row>
    <row r="325" spans="1:2">
      <c r="A325">
        <v>1</v>
      </c>
      <c r="B325">
        <v>27056408</v>
      </c>
    </row>
    <row r="326" spans="1:2">
      <c r="A326">
        <v>0</v>
      </c>
      <c r="B326">
        <v>1731240</v>
      </c>
    </row>
    <row r="327" spans="1:2">
      <c r="A327">
        <v>1</v>
      </c>
      <c r="B327">
        <v>10361434</v>
      </c>
    </row>
    <row r="328" spans="1:2">
      <c r="A328">
        <v>1</v>
      </c>
      <c r="B328">
        <v>9066255</v>
      </c>
    </row>
    <row r="329" spans="1:2">
      <c r="A329">
        <v>1</v>
      </c>
      <c r="B329">
        <v>9246371</v>
      </c>
    </row>
    <row r="330" spans="1:2">
      <c r="A330">
        <v>1</v>
      </c>
      <c r="B330">
        <v>16023478</v>
      </c>
    </row>
    <row r="331" spans="1:2">
      <c r="A331">
        <v>0</v>
      </c>
      <c r="B331">
        <v>173369</v>
      </c>
    </row>
    <row r="332" spans="1:2">
      <c r="A332">
        <v>1</v>
      </c>
      <c r="B332">
        <v>362810</v>
      </c>
    </row>
    <row r="333" spans="1:2">
      <c r="A333">
        <v>1</v>
      </c>
      <c r="B333">
        <v>1342162</v>
      </c>
    </row>
    <row r="334" spans="1:2">
      <c r="A334">
        <v>1</v>
      </c>
      <c r="B334">
        <v>18421843</v>
      </c>
    </row>
    <row r="335" spans="1:2">
      <c r="A335">
        <v>0</v>
      </c>
      <c r="B335">
        <v>15219578</v>
      </c>
    </row>
    <row r="336" spans="1:2">
      <c r="A336">
        <v>1</v>
      </c>
      <c r="B336">
        <v>11098736</v>
      </c>
    </row>
    <row r="337" spans="1:2">
      <c r="A337">
        <v>0</v>
      </c>
      <c r="B337">
        <v>16000000</v>
      </c>
    </row>
    <row r="338" spans="1:2">
      <c r="A338">
        <v>1</v>
      </c>
      <c r="B338">
        <v>33563089</v>
      </c>
    </row>
    <row r="339" spans="1:2">
      <c r="A339">
        <v>0</v>
      </c>
      <c r="B339">
        <v>8117109</v>
      </c>
    </row>
    <row r="340" spans="1:2">
      <c r="A340">
        <v>0</v>
      </c>
      <c r="B340">
        <v>23820888</v>
      </c>
    </row>
    <row r="341" spans="1:2">
      <c r="A341">
        <v>1</v>
      </c>
      <c r="B341">
        <v>58456506</v>
      </c>
    </row>
    <row r="342" spans="1:2">
      <c r="A342">
        <v>0</v>
      </c>
      <c r="B342">
        <v>17263543</v>
      </c>
    </row>
    <row r="343" spans="1:2">
      <c r="A343">
        <v>1</v>
      </c>
      <c r="B343">
        <v>34856756</v>
      </c>
    </row>
    <row r="344" spans="1:2">
      <c r="A344">
        <v>0</v>
      </c>
      <c r="B344">
        <v>2954471</v>
      </c>
    </row>
    <row r="345" spans="1:2">
      <c r="A345">
        <v>1</v>
      </c>
      <c r="B345">
        <v>24352351</v>
      </c>
    </row>
    <row r="346" spans="1:2">
      <c r="A346">
        <v>1</v>
      </c>
      <c r="B346">
        <v>35714458</v>
      </c>
    </row>
    <row r="347" spans="1:2">
      <c r="A347">
        <v>0</v>
      </c>
      <c r="B347">
        <v>62866588</v>
      </c>
    </row>
    <row r="348" spans="1:2">
      <c r="A348">
        <v>0</v>
      </c>
      <c r="B348">
        <v>39475379</v>
      </c>
    </row>
    <row r="349" spans="1:2">
      <c r="A349">
        <v>1</v>
      </c>
      <c r="B349">
        <v>12428289</v>
      </c>
    </row>
    <row r="350" spans="1:2">
      <c r="A350">
        <v>1</v>
      </c>
      <c r="B350">
        <v>11622431</v>
      </c>
    </row>
    <row r="351" spans="1:2">
      <c r="A351">
        <v>1</v>
      </c>
      <c r="B351">
        <v>14798315</v>
      </c>
    </row>
    <row r="352" spans="1:2">
      <c r="A352">
        <v>0</v>
      </c>
      <c r="B352">
        <v>13697621</v>
      </c>
    </row>
    <row r="353" spans="1:2">
      <c r="A353">
        <v>0</v>
      </c>
      <c r="B353">
        <v>18578720</v>
      </c>
    </row>
    <row r="354" spans="1:2">
      <c r="A354">
        <v>0</v>
      </c>
      <c r="B354">
        <v>34673890</v>
      </c>
    </row>
    <row r="355" spans="1:2">
      <c r="A355">
        <v>0</v>
      </c>
      <c r="B355">
        <v>21645126</v>
      </c>
    </row>
    <row r="356" spans="1:2">
      <c r="A356">
        <v>1</v>
      </c>
      <c r="B356">
        <v>11886927</v>
      </c>
    </row>
    <row r="357" spans="1:2">
      <c r="A357">
        <v>0</v>
      </c>
      <c r="B357">
        <v>32000000</v>
      </c>
    </row>
    <row r="358" spans="1:2">
      <c r="A358">
        <v>1</v>
      </c>
      <c r="B358">
        <v>32571948</v>
      </c>
    </row>
    <row r="359" spans="1:2">
      <c r="A359">
        <v>1</v>
      </c>
      <c r="B359">
        <v>32975753</v>
      </c>
    </row>
    <row r="360" spans="1:2">
      <c r="A360">
        <v>1</v>
      </c>
      <c r="B360">
        <v>27130243</v>
      </c>
    </row>
    <row r="361" spans="1:2">
      <c r="A361">
        <v>0</v>
      </c>
      <c r="B361">
        <v>15200242</v>
      </c>
    </row>
    <row r="362" spans="1:2">
      <c r="A362">
        <v>1</v>
      </c>
      <c r="B362">
        <v>29367703</v>
      </c>
    </row>
    <row r="363" spans="1:2">
      <c r="A363">
        <v>1</v>
      </c>
      <c r="B363">
        <v>1685315</v>
      </c>
    </row>
    <row r="364" spans="1:2">
      <c r="A364">
        <v>1</v>
      </c>
      <c r="B364">
        <v>8351232</v>
      </c>
    </row>
    <row r="365" spans="1:2">
      <c r="A365">
        <v>0</v>
      </c>
      <c r="B365">
        <v>21436985</v>
      </c>
    </row>
    <row r="366" spans="1:2">
      <c r="A366">
        <v>1</v>
      </c>
      <c r="B366">
        <v>10146386</v>
      </c>
    </row>
    <row r="367" spans="1:2">
      <c r="A367">
        <v>1</v>
      </c>
      <c r="B367">
        <v>19427688</v>
      </c>
    </row>
    <row r="368" spans="1:2">
      <c r="A368">
        <v>0</v>
      </c>
      <c r="B368">
        <v>25892270</v>
      </c>
    </row>
    <row r="369" spans="1:2">
      <c r="A369">
        <v>1</v>
      </c>
      <c r="B369">
        <v>11817882</v>
      </c>
    </row>
    <row r="370" spans="1:2">
      <c r="A370">
        <v>1</v>
      </c>
      <c r="B370">
        <v>12808396</v>
      </c>
    </row>
    <row r="371" spans="1:2">
      <c r="A371">
        <v>0</v>
      </c>
      <c r="B371">
        <v>38048946</v>
      </c>
    </row>
    <row r="372" spans="1:2">
      <c r="A372">
        <v>1</v>
      </c>
      <c r="B372">
        <v>8201867</v>
      </c>
    </row>
    <row r="373" spans="1:2">
      <c r="A373">
        <v>0</v>
      </c>
      <c r="B373">
        <v>7878588</v>
      </c>
    </row>
    <row r="374" spans="1:2">
      <c r="A374">
        <v>0</v>
      </c>
      <c r="B374">
        <v>116099050</v>
      </c>
    </row>
    <row r="375" spans="1:2">
      <c r="A375">
        <v>0</v>
      </c>
      <c r="B375">
        <v>21714632</v>
      </c>
    </row>
    <row r="376" spans="1:2">
      <c r="A376">
        <v>0</v>
      </c>
      <c r="B376">
        <v>32164627</v>
      </c>
    </row>
    <row r="377" spans="1:2">
      <c r="A377">
        <v>1</v>
      </c>
      <c r="B377">
        <v>5000000</v>
      </c>
    </row>
    <row r="378" spans="1:2">
      <c r="A378">
        <v>0</v>
      </c>
      <c r="B378">
        <v>49327715</v>
      </c>
    </row>
    <row r="379" spans="1:2">
      <c r="A379">
        <v>0</v>
      </c>
      <c r="B379">
        <v>9841994</v>
      </c>
    </row>
    <row r="380" spans="1:2">
      <c r="A380">
        <v>1</v>
      </c>
      <c r="B380">
        <v>59651656</v>
      </c>
    </row>
    <row r="381" spans="1:2">
      <c r="A381">
        <v>0</v>
      </c>
      <c r="B381">
        <v>5500000</v>
      </c>
    </row>
    <row r="382" spans="1:2">
      <c r="A382">
        <v>1</v>
      </c>
      <c r="B382">
        <v>13869556</v>
      </c>
    </row>
    <row r="383" spans="1:2">
      <c r="A383">
        <v>1</v>
      </c>
      <c r="B383">
        <v>5178454</v>
      </c>
    </row>
    <row r="384" spans="1:2">
      <c r="A384">
        <v>0</v>
      </c>
      <c r="B384">
        <v>37388114</v>
      </c>
    </row>
    <row r="385" spans="1:2">
      <c r="A385">
        <v>0</v>
      </c>
      <c r="B385">
        <v>13158460</v>
      </c>
    </row>
    <row r="386" spans="1:2">
      <c r="A386">
        <v>0</v>
      </c>
      <c r="B386">
        <v>384315</v>
      </c>
    </row>
    <row r="387" spans="1:2">
      <c r="A387">
        <v>0</v>
      </c>
      <c r="B387">
        <v>14291323</v>
      </c>
    </row>
    <row r="388" spans="1:2">
      <c r="A388">
        <v>1</v>
      </c>
      <c r="B388">
        <v>31514352</v>
      </c>
    </row>
    <row r="389" spans="1:2">
      <c r="A389">
        <v>1</v>
      </c>
      <c r="B389">
        <v>33980236</v>
      </c>
    </row>
    <row r="390" spans="1:2">
      <c r="A390">
        <v>1</v>
      </c>
      <c r="B390">
        <v>59651656</v>
      </c>
    </row>
    <row r="391" spans="1:2">
      <c r="A391">
        <v>0</v>
      </c>
      <c r="B391">
        <v>14421616</v>
      </c>
    </row>
    <row r="392" spans="1:2">
      <c r="A392">
        <v>0</v>
      </c>
      <c r="B392">
        <v>5178454</v>
      </c>
    </row>
    <row r="393" spans="1:2">
      <c r="A393">
        <v>0</v>
      </c>
      <c r="B393">
        <v>81684071</v>
      </c>
    </row>
    <row r="394" spans="1:2">
      <c r="A394">
        <v>1</v>
      </c>
      <c r="B394">
        <v>18711647</v>
      </c>
    </row>
    <row r="395" spans="1:2">
      <c r="A395">
        <v>1</v>
      </c>
      <c r="B395">
        <v>53411592</v>
      </c>
    </row>
    <row r="396" spans="1:2">
      <c r="A396">
        <v>1</v>
      </c>
      <c r="B396">
        <v>8117450</v>
      </c>
    </row>
    <row r="397" spans="1:2">
      <c r="A397">
        <v>1</v>
      </c>
      <c r="B397">
        <v>5368649</v>
      </c>
    </row>
    <row r="398" spans="1:2">
      <c r="A398">
        <v>1</v>
      </c>
      <c r="B398">
        <v>20722867</v>
      </c>
    </row>
    <row r="399" spans="1:2">
      <c r="A399">
        <v>0</v>
      </c>
      <c r="B399">
        <v>3340493</v>
      </c>
    </row>
    <row r="400" spans="1:2">
      <c r="A400">
        <v>1</v>
      </c>
      <c r="B400">
        <v>43161751</v>
      </c>
    </row>
    <row r="401" spans="1:2">
      <c r="A401">
        <v>0</v>
      </c>
      <c r="B401">
        <v>48920943</v>
      </c>
    </row>
    <row r="402" spans="1:2">
      <c r="A402">
        <v>1</v>
      </c>
      <c r="B402">
        <v>9875478</v>
      </c>
    </row>
    <row r="403" spans="1:2">
      <c r="A403">
        <v>0</v>
      </c>
      <c r="B403">
        <v>26705796</v>
      </c>
    </row>
    <row r="404" spans="1:2">
      <c r="A404">
        <v>1</v>
      </c>
      <c r="B404">
        <v>27143290</v>
      </c>
    </row>
    <row r="405" spans="1:2">
      <c r="A405">
        <v>0</v>
      </c>
      <c r="B405">
        <v>21645126</v>
      </c>
    </row>
    <row r="406" spans="1:2">
      <c r="A406">
        <v>0</v>
      </c>
      <c r="B406">
        <v>28582646</v>
      </c>
    </row>
    <row r="407" spans="1:2">
      <c r="A407">
        <v>1</v>
      </c>
      <c r="B407">
        <v>2796924</v>
      </c>
    </row>
    <row r="408" spans="1:2">
      <c r="A408">
        <v>0</v>
      </c>
      <c r="B408">
        <v>23960815</v>
      </c>
    </row>
    <row r="409" spans="1:2">
      <c r="A409">
        <v>1</v>
      </c>
      <c r="B409">
        <v>16023478</v>
      </c>
    </row>
    <row r="410" spans="1:2">
      <c r="A410">
        <v>1</v>
      </c>
      <c r="B410">
        <v>111204624</v>
      </c>
    </row>
    <row r="411" spans="1:2">
      <c r="A411">
        <v>0</v>
      </c>
      <c r="B411">
        <v>9593110</v>
      </c>
    </row>
    <row r="412" spans="1:2">
      <c r="A412">
        <v>1</v>
      </c>
      <c r="B412">
        <v>17829754</v>
      </c>
    </row>
    <row r="413" spans="1:2">
      <c r="A413">
        <v>1</v>
      </c>
      <c r="B413">
        <v>2050397</v>
      </c>
    </row>
    <row r="414" spans="1:2">
      <c r="A414">
        <v>0</v>
      </c>
      <c r="B414">
        <v>5778982</v>
      </c>
    </row>
    <row r="415" spans="1:2">
      <c r="A415">
        <v>1</v>
      </c>
      <c r="B415">
        <v>41756160</v>
      </c>
    </row>
    <row r="416" spans="1:2">
      <c r="A416">
        <v>0</v>
      </c>
      <c r="B416">
        <v>27143290</v>
      </c>
    </row>
    <row r="417" spans="1:2">
      <c r="A417">
        <v>1</v>
      </c>
      <c r="B417">
        <v>15193043</v>
      </c>
    </row>
    <row r="418" spans="1:2">
      <c r="A418">
        <v>0</v>
      </c>
      <c r="B418">
        <v>21645126</v>
      </c>
    </row>
    <row r="419" spans="1:2">
      <c r="A419">
        <v>0</v>
      </c>
      <c r="B419">
        <v>19480614</v>
      </c>
    </row>
    <row r="420" spans="1:2">
      <c r="A420">
        <v>1</v>
      </c>
      <c r="B420">
        <v>28948611</v>
      </c>
    </row>
    <row r="421" spans="1:2">
      <c r="A421">
        <v>1</v>
      </c>
      <c r="B421">
        <v>35790994</v>
      </c>
    </row>
    <row r="422" spans="1:2">
      <c r="A422">
        <v>0</v>
      </c>
      <c r="B422">
        <v>21364637</v>
      </c>
    </row>
    <row r="423" spans="1:2">
      <c r="A423">
        <v>0</v>
      </c>
      <c r="B423">
        <v>16189740</v>
      </c>
    </row>
    <row r="424" spans="1:2">
      <c r="A424">
        <v>0</v>
      </c>
      <c r="B424">
        <v>3947538</v>
      </c>
    </row>
    <row r="425" spans="1:2">
      <c r="A425">
        <v>0</v>
      </c>
      <c r="B425">
        <v>32806358</v>
      </c>
    </row>
    <row r="426" spans="1:2">
      <c r="A426">
        <v>0</v>
      </c>
      <c r="B426">
        <v>12066340</v>
      </c>
    </row>
    <row r="427" spans="1:2">
      <c r="A427">
        <v>0</v>
      </c>
      <c r="B427">
        <v>31385433</v>
      </c>
    </row>
    <row r="428" spans="1:2">
      <c r="A428">
        <v>1</v>
      </c>
      <c r="B428">
        <v>2359441</v>
      </c>
    </row>
    <row r="429" spans="1:2">
      <c r="A429">
        <v>0</v>
      </c>
      <c r="B429">
        <v>7600121</v>
      </c>
    </row>
    <row r="430" spans="1:2">
      <c r="A430">
        <v>1</v>
      </c>
      <c r="B430">
        <v>29825828</v>
      </c>
    </row>
    <row r="431" spans="1:2">
      <c r="A431">
        <v>1</v>
      </c>
      <c r="B431">
        <v>5073193</v>
      </c>
    </row>
    <row r="432" spans="1:2">
      <c r="A432">
        <v>1</v>
      </c>
      <c r="B432">
        <v>8574794</v>
      </c>
    </row>
    <row r="433" spans="1:2">
      <c r="A433">
        <v>0</v>
      </c>
      <c r="B433">
        <v>35790994</v>
      </c>
    </row>
    <row r="434" spans="1:2">
      <c r="A434">
        <v>1</v>
      </c>
      <c r="B434">
        <v>25427520</v>
      </c>
    </row>
    <row r="435" spans="1:2">
      <c r="A435">
        <v>1</v>
      </c>
      <c r="B435">
        <v>20713816</v>
      </c>
    </row>
    <row r="436" spans="1:2">
      <c r="A436">
        <v>1</v>
      </c>
      <c r="B436">
        <v>29314753</v>
      </c>
    </row>
    <row r="437" spans="1:2">
      <c r="A437">
        <v>0</v>
      </c>
      <c r="B437">
        <v>77547153</v>
      </c>
    </row>
    <row r="438" spans="1:2">
      <c r="A438">
        <v>1</v>
      </c>
      <c r="B438">
        <v>35512350</v>
      </c>
    </row>
    <row r="439" spans="1:2">
      <c r="A439">
        <v>1</v>
      </c>
      <c r="B439">
        <v>8142987</v>
      </c>
    </row>
    <row r="440" spans="1:2">
      <c r="A440">
        <v>0</v>
      </c>
      <c r="B440">
        <v>36995786</v>
      </c>
    </row>
    <row r="441" spans="1:2">
      <c r="A441">
        <v>0</v>
      </c>
      <c r="B441">
        <v>62770866</v>
      </c>
    </row>
    <row r="442" spans="1:2">
      <c r="A442">
        <v>1</v>
      </c>
      <c r="B442">
        <v>75744013</v>
      </c>
    </row>
    <row r="443" spans="1:2">
      <c r="A443">
        <v>0</v>
      </c>
      <c r="B443">
        <v>17149588</v>
      </c>
    </row>
    <row r="444" spans="1:2">
      <c r="A444">
        <v>0</v>
      </c>
      <c r="B444">
        <v>5828306</v>
      </c>
    </row>
    <row r="445" spans="1:2">
      <c r="A445">
        <v>0</v>
      </c>
      <c r="B445">
        <v>7600121</v>
      </c>
    </row>
    <row r="446" spans="1:2">
      <c r="A446">
        <v>1</v>
      </c>
      <c r="B446">
        <v>50559457</v>
      </c>
    </row>
    <row r="447" spans="1:2">
      <c r="A447">
        <v>0</v>
      </c>
      <c r="B447">
        <v>23000000</v>
      </c>
    </row>
    <row r="448" spans="1:2">
      <c r="A448">
        <v>0</v>
      </c>
      <c r="B448">
        <v>21645126</v>
      </c>
    </row>
    <row r="449" spans="1:2">
      <c r="A449">
        <v>0</v>
      </c>
      <c r="B449">
        <v>54126394</v>
      </c>
    </row>
    <row r="450" spans="1:2">
      <c r="A450">
        <v>0</v>
      </c>
      <c r="B450">
        <v>32467689</v>
      </c>
    </row>
    <row r="451" spans="1:2">
      <c r="A451">
        <v>0</v>
      </c>
      <c r="B451">
        <v>67723274</v>
      </c>
    </row>
    <row r="452" spans="1:2">
      <c r="A452">
        <v>1</v>
      </c>
      <c r="B452">
        <v>26705796</v>
      </c>
    </row>
    <row r="453" spans="1:2">
      <c r="A453">
        <v>1</v>
      </c>
      <c r="B453">
        <v>6125721</v>
      </c>
    </row>
    <row r="454" spans="1:2">
      <c r="A454">
        <v>0</v>
      </c>
      <c r="B454">
        <v>101286957</v>
      </c>
    </row>
    <row r="455" spans="1:2">
      <c r="A455">
        <v>1</v>
      </c>
      <c r="B455">
        <v>30575589</v>
      </c>
    </row>
    <row r="456" spans="1:2">
      <c r="A456">
        <v>0</v>
      </c>
      <c r="B456">
        <v>25903584</v>
      </c>
    </row>
    <row r="457" spans="1:2">
      <c r="A457">
        <v>0</v>
      </c>
      <c r="B457">
        <v>63712942</v>
      </c>
    </row>
    <row r="458" spans="1:2">
      <c r="A458">
        <v>1</v>
      </c>
      <c r="B458">
        <v>38000606</v>
      </c>
    </row>
    <row r="459" spans="1:2">
      <c r="A459">
        <v>1</v>
      </c>
      <c r="B459">
        <v>21364637</v>
      </c>
    </row>
    <row r="460" spans="1:2">
      <c r="A460">
        <v>1</v>
      </c>
      <c r="B460">
        <v>23115927</v>
      </c>
    </row>
    <row r="461" spans="1:2">
      <c r="A461">
        <v>0</v>
      </c>
      <c r="B461">
        <v>20086035</v>
      </c>
    </row>
    <row r="462" spans="1:2">
      <c r="A462">
        <v>1</v>
      </c>
      <c r="B462">
        <v>1579015</v>
      </c>
    </row>
    <row r="463" spans="1:2">
      <c r="A463">
        <v>0</v>
      </c>
      <c r="B463">
        <v>4604011</v>
      </c>
    </row>
    <row r="464" spans="1:2">
      <c r="A464">
        <v>1</v>
      </c>
      <c r="B464">
        <v>17371706</v>
      </c>
    </row>
    <row r="465" spans="1:2">
      <c r="A465">
        <v>0</v>
      </c>
      <c r="B465">
        <v>18263820</v>
      </c>
    </row>
    <row r="466" spans="1:2">
      <c r="A466">
        <v>1</v>
      </c>
      <c r="B466">
        <v>32500000</v>
      </c>
    </row>
    <row r="467" spans="1:2">
      <c r="A467">
        <v>0</v>
      </c>
      <c r="B467">
        <v>44941739</v>
      </c>
    </row>
    <row r="468" spans="1:2">
      <c r="A468">
        <v>0</v>
      </c>
      <c r="B468">
        <v>541128</v>
      </c>
    </row>
    <row r="469" spans="1:2">
      <c r="A469">
        <v>1</v>
      </c>
      <c r="B469">
        <v>12660870</v>
      </c>
    </row>
    <row r="470" spans="1:2">
      <c r="A470">
        <v>1</v>
      </c>
      <c r="B470">
        <v>10822563</v>
      </c>
    </row>
    <row r="471" spans="1:2">
      <c r="A471">
        <v>1</v>
      </c>
      <c r="B471">
        <v>16023478</v>
      </c>
    </row>
    <row r="472" spans="1:2">
      <c r="A472">
        <v>1</v>
      </c>
      <c r="B472">
        <v>42614820</v>
      </c>
    </row>
    <row r="473" spans="1:2">
      <c r="A473">
        <v>0</v>
      </c>
      <c r="B473">
        <v>33706305</v>
      </c>
    </row>
    <row r="474" spans="1:2">
      <c r="A474">
        <v>1</v>
      </c>
      <c r="B474">
        <v>60880877</v>
      </c>
    </row>
    <row r="475" spans="1:2">
      <c r="A475">
        <v>0</v>
      </c>
      <c r="B475">
        <v>16233845</v>
      </c>
    </row>
    <row r="476" spans="1:2">
      <c r="A476">
        <v>1</v>
      </c>
      <c r="B476">
        <v>6165964</v>
      </c>
    </row>
    <row r="477" spans="1:2">
      <c r="A477">
        <v>1</v>
      </c>
      <c r="B477">
        <v>20293626</v>
      </c>
    </row>
    <row r="478" spans="1:2">
      <c r="A478">
        <v>0</v>
      </c>
      <c r="B478">
        <v>20713816</v>
      </c>
    </row>
    <row r="479" spans="1:2">
      <c r="A479">
        <v>1</v>
      </c>
      <c r="B479">
        <v>5411634</v>
      </c>
    </row>
    <row r="480" spans="1:2">
      <c r="A480">
        <v>1</v>
      </c>
      <c r="B480">
        <v>17484919</v>
      </c>
    </row>
    <row r="481" spans="1:2">
      <c r="A481">
        <v>1</v>
      </c>
      <c r="B481">
        <v>8426576</v>
      </c>
    </row>
    <row r="482" spans="1:2">
      <c r="A482">
        <v>0</v>
      </c>
      <c r="B482">
        <v>74258246</v>
      </c>
    </row>
    <row r="483" spans="1:2">
      <c r="A483">
        <v>0</v>
      </c>
      <c r="B483">
        <v>15219578</v>
      </c>
    </row>
    <row r="484" spans="1:2">
      <c r="A484">
        <v>1</v>
      </c>
      <c r="B484">
        <v>47721325</v>
      </c>
    </row>
    <row r="485" spans="1:2">
      <c r="A485">
        <v>0</v>
      </c>
      <c r="B485">
        <v>54286580</v>
      </c>
    </row>
    <row r="486" spans="1:2">
      <c r="A486">
        <v>0</v>
      </c>
      <c r="B486">
        <v>12818782</v>
      </c>
    </row>
    <row r="487" spans="1:2">
      <c r="A487">
        <v>0</v>
      </c>
      <c r="B487">
        <v>16285974</v>
      </c>
    </row>
    <row r="488" spans="1:2">
      <c r="A488">
        <v>0</v>
      </c>
      <c r="B488">
        <v>29703299</v>
      </c>
    </row>
    <row r="489" spans="1:2">
      <c r="A489">
        <v>1</v>
      </c>
      <c r="B489">
        <v>87074287</v>
      </c>
    </row>
    <row r="490" spans="1:2">
      <c r="A490">
        <v>1</v>
      </c>
      <c r="B490">
        <v>4272927</v>
      </c>
    </row>
    <row r="491" spans="1:2">
      <c r="A491">
        <v>0</v>
      </c>
      <c r="B491">
        <v>10823267</v>
      </c>
    </row>
    <row r="492" spans="1:2">
      <c r="A492">
        <v>1</v>
      </c>
      <c r="B492">
        <v>21347326</v>
      </c>
    </row>
    <row r="493" spans="1:2">
      <c r="A493">
        <v>0</v>
      </c>
      <c r="B493">
        <v>12176175</v>
      </c>
    </row>
    <row r="494" spans="1:2">
      <c r="A494">
        <v>0</v>
      </c>
      <c r="B494">
        <v>1014639</v>
      </c>
    </row>
    <row r="495" spans="1:2">
      <c r="A495">
        <v>0</v>
      </c>
      <c r="B495">
        <v>38586572</v>
      </c>
    </row>
    <row r="496" spans="1:2">
      <c r="A496">
        <v>1</v>
      </c>
      <c r="B496">
        <v>20000000</v>
      </c>
    </row>
    <row r="497" spans="1:2">
      <c r="A497">
        <v>1</v>
      </c>
      <c r="B497">
        <v>45331273</v>
      </c>
    </row>
    <row r="498" spans="1:2">
      <c r="A498">
        <v>1</v>
      </c>
      <c r="B498">
        <v>1942769</v>
      </c>
    </row>
    <row r="499" spans="1:2">
      <c r="A499">
        <v>0</v>
      </c>
      <c r="B499">
        <v>17606743</v>
      </c>
    </row>
    <row r="500" spans="1:2">
      <c r="A500">
        <v>1</v>
      </c>
      <c r="B500">
        <v>19307144</v>
      </c>
    </row>
    <row r="501" spans="1:2">
      <c r="A501">
        <v>1</v>
      </c>
      <c r="B501">
        <v>7249836</v>
      </c>
    </row>
    <row r="502" spans="1:2">
      <c r="A502">
        <v>1</v>
      </c>
      <c r="B502">
        <v>9090003</v>
      </c>
    </row>
    <row r="503" spans="1:2">
      <c r="A503">
        <v>1</v>
      </c>
      <c r="B503">
        <v>29703299</v>
      </c>
    </row>
    <row r="504" spans="1:2">
      <c r="A504">
        <v>0</v>
      </c>
      <c r="B504">
        <v>43301115</v>
      </c>
    </row>
    <row r="505" spans="1:2">
      <c r="A505">
        <v>0</v>
      </c>
      <c r="B505">
        <v>13787529</v>
      </c>
    </row>
    <row r="506" spans="1:2">
      <c r="A506">
        <v>0</v>
      </c>
      <c r="B506">
        <v>26732969</v>
      </c>
    </row>
    <row r="507" spans="1:2">
      <c r="A507">
        <v>0</v>
      </c>
      <c r="B507">
        <v>4353714</v>
      </c>
    </row>
    <row r="508" spans="1:2">
      <c r="A508">
        <v>1</v>
      </c>
      <c r="B508">
        <v>33563089</v>
      </c>
    </row>
    <row r="509" spans="1:2">
      <c r="A509">
        <v>0</v>
      </c>
      <c r="B509">
        <v>1929329</v>
      </c>
    </row>
    <row r="510" spans="1:2">
      <c r="A510">
        <v>1</v>
      </c>
      <c r="B510">
        <v>22432869</v>
      </c>
    </row>
    <row r="511" spans="1:2">
      <c r="A511">
        <v>0</v>
      </c>
      <c r="B511">
        <v>54286580</v>
      </c>
    </row>
    <row r="512" spans="1:2">
      <c r="A512">
        <v>0</v>
      </c>
      <c r="B512">
        <v>155353618</v>
      </c>
    </row>
    <row r="513" spans="1:2">
      <c r="A513">
        <v>0</v>
      </c>
      <c r="B513">
        <v>8862609</v>
      </c>
    </row>
    <row r="514" spans="1:2">
      <c r="A514">
        <v>1</v>
      </c>
      <c r="B514">
        <v>51784539</v>
      </c>
    </row>
    <row r="515" spans="1:2">
      <c r="A515">
        <v>1</v>
      </c>
      <c r="B515">
        <v>45658735</v>
      </c>
    </row>
    <row r="516" spans="1:2">
      <c r="A516">
        <v>1</v>
      </c>
      <c r="B516">
        <v>34673890</v>
      </c>
    </row>
    <row r="517" spans="1:2">
      <c r="A517">
        <v>0</v>
      </c>
      <c r="B517">
        <v>65143896</v>
      </c>
    </row>
    <row r="518" spans="1:2">
      <c r="A518">
        <v>0</v>
      </c>
      <c r="B518">
        <v>92489466</v>
      </c>
    </row>
    <row r="519" spans="1:2">
      <c r="A519">
        <v>1</v>
      </c>
      <c r="B519">
        <v>16571053</v>
      </c>
    </row>
    <row r="520" spans="1:2">
      <c r="A520">
        <v>0</v>
      </c>
      <c r="B520">
        <v>31070724</v>
      </c>
    </row>
    <row r="521" spans="1:2">
      <c r="A521">
        <v>0</v>
      </c>
      <c r="B521">
        <v>33483073</v>
      </c>
    </row>
    <row r="522" spans="1:2">
      <c r="A522">
        <v>0</v>
      </c>
      <c r="B522">
        <v>13000000</v>
      </c>
    </row>
    <row r="523" spans="1:2">
      <c r="A523">
        <v>0</v>
      </c>
      <c r="B523">
        <v>76001212</v>
      </c>
    </row>
    <row r="524" spans="1:2">
      <c r="A524">
        <v>0</v>
      </c>
      <c r="B524">
        <v>28999342</v>
      </c>
    </row>
    <row r="525" spans="1:2">
      <c r="A525">
        <v>0</v>
      </c>
      <c r="B525">
        <v>18457437</v>
      </c>
    </row>
    <row r="526" spans="1:2">
      <c r="A526">
        <v>1</v>
      </c>
      <c r="B526">
        <v>34183419</v>
      </c>
    </row>
    <row r="527" spans="1:2">
      <c r="A527">
        <v>0</v>
      </c>
      <c r="B527">
        <v>8285526</v>
      </c>
    </row>
    <row r="528" spans="1:2">
      <c r="A528">
        <v>0</v>
      </c>
      <c r="B528">
        <v>104884652</v>
      </c>
    </row>
    <row r="529" spans="1:2">
      <c r="A529">
        <v>0</v>
      </c>
      <c r="B529">
        <v>61659644</v>
      </c>
    </row>
    <row r="530" spans="1:2">
      <c r="A530">
        <v>1</v>
      </c>
      <c r="B530">
        <v>35790994</v>
      </c>
    </row>
    <row r="531" spans="1:2">
      <c r="A531">
        <v>0</v>
      </c>
      <c r="B531">
        <v>38000000</v>
      </c>
    </row>
    <row r="532" spans="1:2">
      <c r="A532">
        <v>1</v>
      </c>
      <c r="B532">
        <v>11904819</v>
      </c>
    </row>
    <row r="533" spans="1:2">
      <c r="A533">
        <v>1</v>
      </c>
      <c r="B533">
        <v>16285974</v>
      </c>
    </row>
    <row r="534" spans="1:2">
      <c r="A534">
        <v>0</v>
      </c>
      <c r="B534">
        <v>69923101</v>
      </c>
    </row>
    <row r="535" spans="1:2">
      <c r="A535">
        <v>0</v>
      </c>
      <c r="B535">
        <v>32469801</v>
      </c>
    </row>
    <row r="536" spans="1:2">
      <c r="A536">
        <v>1</v>
      </c>
      <c r="B536">
        <v>21474596</v>
      </c>
    </row>
    <row r="537" spans="1:2">
      <c r="A537">
        <v>1</v>
      </c>
      <c r="B537">
        <v>18538467</v>
      </c>
    </row>
    <row r="538" spans="1:2">
      <c r="A538">
        <v>0</v>
      </c>
      <c r="B538">
        <v>39291617</v>
      </c>
    </row>
    <row r="539" spans="1:2">
      <c r="A539">
        <v>1</v>
      </c>
      <c r="B539">
        <v>28948611</v>
      </c>
    </row>
    <row r="540" spans="1:2">
      <c r="A540">
        <v>1</v>
      </c>
      <c r="B540">
        <v>3082982</v>
      </c>
    </row>
    <row r="541" spans="1:2">
      <c r="A541">
        <v>1</v>
      </c>
      <c r="B541">
        <v>12987076</v>
      </c>
    </row>
    <row r="542" spans="1:2">
      <c r="A542">
        <v>1</v>
      </c>
      <c r="B542">
        <v>21768572</v>
      </c>
    </row>
    <row r="543" spans="1:2">
      <c r="A543">
        <v>1</v>
      </c>
      <c r="B543">
        <v>31652174</v>
      </c>
    </row>
    <row r="544" spans="1:2">
      <c r="A544">
        <v>0</v>
      </c>
      <c r="B544">
        <v>108232671</v>
      </c>
    </row>
    <row r="545" spans="1:2">
      <c r="A545">
        <v>1</v>
      </c>
      <c r="B545">
        <v>18180006</v>
      </c>
    </row>
    <row r="546" spans="1:2">
      <c r="A546">
        <v>0</v>
      </c>
      <c r="B546">
        <v>19924167</v>
      </c>
    </row>
    <row r="547" spans="1:2">
      <c r="A547">
        <v>0</v>
      </c>
      <c r="B547">
        <v>23886095</v>
      </c>
    </row>
    <row r="548" spans="1:2">
      <c r="A548">
        <v>1</v>
      </c>
      <c r="B548">
        <v>54112816</v>
      </c>
    </row>
    <row r="549" spans="1:2">
      <c r="A549">
        <v>1</v>
      </c>
      <c r="B549">
        <v>29825828</v>
      </c>
    </row>
    <row r="550" spans="1:2">
      <c r="A550">
        <v>1</v>
      </c>
      <c r="B550">
        <v>46528292</v>
      </c>
    </row>
    <row r="551" spans="1:2">
      <c r="A551">
        <v>1</v>
      </c>
      <c r="B551">
        <v>35000000</v>
      </c>
    </row>
    <row r="552" spans="1:2">
      <c r="A552">
        <v>0</v>
      </c>
      <c r="B552">
        <v>20000000</v>
      </c>
    </row>
    <row r="553" spans="1:2">
      <c r="A553">
        <v>0</v>
      </c>
      <c r="B553">
        <v>95095418</v>
      </c>
    </row>
    <row r="554" spans="1:2">
      <c r="A554">
        <v>0</v>
      </c>
      <c r="B554">
        <v>85747939</v>
      </c>
    </row>
    <row r="555" spans="1:2">
      <c r="A555">
        <v>0</v>
      </c>
      <c r="B555">
        <v>29762049</v>
      </c>
    </row>
    <row r="556" spans="1:2">
      <c r="A556">
        <v>1</v>
      </c>
      <c r="B556">
        <v>13352898</v>
      </c>
    </row>
    <row r="557" spans="1:2">
      <c r="A557">
        <v>0</v>
      </c>
      <c r="B557">
        <v>15219578</v>
      </c>
    </row>
    <row r="558" spans="1:2">
      <c r="A558">
        <v>0</v>
      </c>
      <c r="B558">
        <v>8947748</v>
      </c>
    </row>
    <row r="559" spans="1:2">
      <c r="A559">
        <v>0</v>
      </c>
      <c r="B559">
        <v>23115927</v>
      </c>
    </row>
    <row r="560" spans="1:2">
      <c r="A560">
        <v>0</v>
      </c>
      <c r="B560">
        <v>37129123</v>
      </c>
    </row>
    <row r="561" spans="1:2">
      <c r="A561">
        <v>0</v>
      </c>
      <c r="B561">
        <v>70572554</v>
      </c>
    </row>
    <row r="562" spans="1:2">
      <c r="A562">
        <v>1</v>
      </c>
      <c r="B562">
        <v>29220920</v>
      </c>
    </row>
    <row r="563" spans="1:2">
      <c r="A563">
        <v>1</v>
      </c>
      <c r="B563">
        <v>13282778</v>
      </c>
    </row>
    <row r="564" spans="1:2">
      <c r="A564">
        <v>1</v>
      </c>
      <c r="B564">
        <v>41257801</v>
      </c>
    </row>
    <row r="565" spans="1:2">
      <c r="A565">
        <v>1</v>
      </c>
      <c r="B565">
        <v>82295652</v>
      </c>
    </row>
    <row r="566" spans="1:2">
      <c r="A566">
        <v>0</v>
      </c>
      <c r="B566">
        <v>32896149</v>
      </c>
    </row>
    <row r="567" spans="1:2">
      <c r="A567">
        <v>1</v>
      </c>
      <c r="B567">
        <v>20292771</v>
      </c>
    </row>
    <row r="568" spans="1:2">
      <c r="A568">
        <v>1</v>
      </c>
      <c r="B568">
        <v>18642434</v>
      </c>
    </row>
    <row r="569" spans="1:2">
      <c r="A569">
        <v>0</v>
      </c>
      <c r="B569">
        <v>65951507</v>
      </c>
    </row>
    <row r="570" spans="1:2">
      <c r="A570">
        <v>1</v>
      </c>
      <c r="B570">
        <v>28229022</v>
      </c>
    </row>
    <row r="571" spans="1:2">
      <c r="A571">
        <v>0</v>
      </c>
      <c r="B571">
        <v>30575589</v>
      </c>
    </row>
    <row r="572" spans="1:2">
      <c r="A572">
        <v>0</v>
      </c>
      <c r="B572">
        <v>94740909</v>
      </c>
    </row>
    <row r="573" spans="1:2">
      <c r="A573">
        <v>0</v>
      </c>
      <c r="B573">
        <v>60878314</v>
      </c>
    </row>
    <row r="574" spans="1:2">
      <c r="A574">
        <v>1</v>
      </c>
      <c r="B574">
        <v>12951792</v>
      </c>
    </row>
    <row r="575" spans="1:2">
      <c r="A575">
        <v>0</v>
      </c>
      <c r="B575">
        <v>96535720</v>
      </c>
    </row>
    <row r="576" spans="1:2">
      <c r="A576">
        <v>1</v>
      </c>
      <c r="B576">
        <v>101468129</v>
      </c>
    </row>
    <row r="577" spans="1:2">
      <c r="A577">
        <v>1</v>
      </c>
      <c r="B577">
        <v>21364637</v>
      </c>
    </row>
    <row r="578" spans="1:2">
      <c r="A578">
        <v>0</v>
      </c>
      <c r="B578">
        <v>62866588</v>
      </c>
    </row>
    <row r="579" spans="1:2">
      <c r="A579">
        <v>1</v>
      </c>
      <c r="B579">
        <v>52010836</v>
      </c>
    </row>
    <row r="580" spans="1:2">
      <c r="A580">
        <v>0</v>
      </c>
      <c r="B580">
        <v>23825542</v>
      </c>
    </row>
    <row r="581" spans="1:2">
      <c r="A581">
        <v>1</v>
      </c>
      <c r="B581">
        <v>25000000</v>
      </c>
    </row>
    <row r="582" spans="1:2">
      <c r="A582">
        <v>0</v>
      </c>
      <c r="B582">
        <v>75126763</v>
      </c>
    </row>
    <row r="583" spans="1:2">
      <c r="A583">
        <v>0</v>
      </c>
      <c r="B583">
        <v>6493538</v>
      </c>
    </row>
    <row r="584" spans="1:2">
      <c r="A584">
        <v>0</v>
      </c>
      <c r="B584">
        <v>43429264</v>
      </c>
    </row>
    <row r="585" spans="1:2">
      <c r="A585">
        <v>1</v>
      </c>
      <c r="B585">
        <v>30165850</v>
      </c>
    </row>
    <row r="586" spans="1:2">
      <c r="A586">
        <v>0</v>
      </c>
      <c r="B586">
        <v>13869556</v>
      </c>
    </row>
    <row r="587" spans="1:2">
      <c r="A587">
        <v>1</v>
      </c>
      <c r="B587">
        <v>71024700</v>
      </c>
    </row>
    <row r="588" spans="1:2">
      <c r="A588">
        <v>1</v>
      </c>
      <c r="B588">
        <v>30264457</v>
      </c>
    </row>
    <row r="589" spans="1:2">
      <c r="A589">
        <v>0</v>
      </c>
      <c r="B589">
        <v>30000000</v>
      </c>
    </row>
    <row r="590" spans="1:2">
      <c r="A590">
        <v>0</v>
      </c>
      <c r="B590">
        <v>58849037</v>
      </c>
    </row>
    <row r="591" spans="1:2">
      <c r="A591">
        <v>1</v>
      </c>
      <c r="B591">
        <v>3712912</v>
      </c>
    </row>
    <row r="592" spans="1:2">
      <c r="A592">
        <v>1</v>
      </c>
      <c r="B592">
        <v>90799707</v>
      </c>
    </row>
    <row r="593" spans="1:2">
      <c r="A593">
        <v>1</v>
      </c>
      <c r="B593">
        <v>43161751</v>
      </c>
    </row>
    <row r="594" spans="1:2">
      <c r="A594">
        <v>1</v>
      </c>
      <c r="B594">
        <v>29024763</v>
      </c>
    </row>
    <row r="595" spans="1:2">
      <c r="A595">
        <v>1</v>
      </c>
      <c r="B595">
        <v>54823603</v>
      </c>
    </row>
    <row r="596" spans="1:2">
      <c r="A596">
        <v>1</v>
      </c>
      <c r="B596">
        <v>5569271</v>
      </c>
    </row>
    <row r="597" spans="1:2">
      <c r="A597">
        <v>0</v>
      </c>
      <c r="B597">
        <v>47002201</v>
      </c>
    </row>
    <row r="598" spans="1:2">
      <c r="A598">
        <v>0</v>
      </c>
      <c r="B598">
        <v>31070724</v>
      </c>
    </row>
    <row r="599" spans="1:2">
      <c r="A599">
        <v>0</v>
      </c>
      <c r="B599">
        <v>74314880</v>
      </c>
    </row>
    <row r="600" spans="1:2">
      <c r="A600">
        <v>1</v>
      </c>
      <c r="B600">
        <v>34673890</v>
      </c>
    </row>
    <row r="601" spans="1:2">
      <c r="A601">
        <v>0</v>
      </c>
      <c r="B601">
        <v>9172677</v>
      </c>
    </row>
    <row r="602" spans="1:2">
      <c r="A602">
        <v>0</v>
      </c>
      <c r="B602">
        <v>32571948</v>
      </c>
    </row>
    <row r="603" spans="1:2">
      <c r="A603">
        <v>0</v>
      </c>
      <c r="B603">
        <v>20296405</v>
      </c>
    </row>
    <row r="604" spans="1:2">
      <c r="A604">
        <v>1</v>
      </c>
      <c r="B604">
        <v>61659644</v>
      </c>
    </row>
    <row r="605" spans="1:2">
      <c r="A605">
        <v>1</v>
      </c>
      <c r="B605">
        <v>13366484</v>
      </c>
    </row>
    <row r="606" spans="1:2">
      <c r="A606">
        <v>1</v>
      </c>
      <c r="B606">
        <v>10857316</v>
      </c>
    </row>
    <row r="607" spans="1:2">
      <c r="A607">
        <v>0</v>
      </c>
      <c r="B607">
        <v>6764542</v>
      </c>
    </row>
    <row r="608" spans="1:2">
      <c r="A608">
        <v>0</v>
      </c>
      <c r="B608">
        <v>67645419</v>
      </c>
    </row>
    <row r="609" spans="1:2">
      <c r="A609">
        <v>1</v>
      </c>
      <c r="B609">
        <v>5997631</v>
      </c>
    </row>
    <row r="610" spans="1:2">
      <c r="A610">
        <v>0</v>
      </c>
      <c r="B610">
        <v>16233845</v>
      </c>
    </row>
    <row r="611" spans="1:2">
      <c r="A611">
        <v>1</v>
      </c>
      <c r="B611">
        <v>12275482</v>
      </c>
    </row>
    <row r="612" spans="1:2">
      <c r="A612">
        <v>0</v>
      </c>
      <c r="B612">
        <v>66832422</v>
      </c>
    </row>
    <row r="613" spans="1:2">
      <c r="A613">
        <v>1</v>
      </c>
      <c r="B613">
        <v>17316101</v>
      </c>
    </row>
    <row r="614" spans="1:2">
      <c r="A614">
        <v>1</v>
      </c>
      <c r="B614">
        <v>23685227</v>
      </c>
    </row>
    <row r="615" spans="1:2">
      <c r="A615">
        <v>1</v>
      </c>
      <c r="B615">
        <v>29910492</v>
      </c>
    </row>
    <row r="616" spans="1:2">
      <c r="A616">
        <v>1</v>
      </c>
      <c r="B616">
        <v>57165293</v>
      </c>
    </row>
    <row r="617" spans="1:2">
      <c r="A617">
        <v>1</v>
      </c>
      <c r="B617">
        <v>15193043</v>
      </c>
    </row>
    <row r="618" spans="1:2">
      <c r="A618">
        <v>0</v>
      </c>
      <c r="B618">
        <v>64935379</v>
      </c>
    </row>
    <row r="619" spans="1:2">
      <c r="A619">
        <v>1</v>
      </c>
      <c r="B619">
        <v>10361434</v>
      </c>
    </row>
    <row r="620" spans="1:2">
      <c r="A620">
        <v>0</v>
      </c>
      <c r="B620">
        <v>104884652</v>
      </c>
    </row>
    <row r="621" spans="1:2">
      <c r="A621">
        <v>1</v>
      </c>
      <c r="B621">
        <v>23594413</v>
      </c>
    </row>
    <row r="622" spans="1:2">
      <c r="A622">
        <v>1</v>
      </c>
      <c r="B622">
        <v>21645126</v>
      </c>
    </row>
    <row r="623" spans="1:2">
      <c r="A623">
        <v>1</v>
      </c>
      <c r="B623">
        <v>24971827</v>
      </c>
    </row>
    <row r="624" spans="1:2">
      <c r="A624">
        <v>1</v>
      </c>
      <c r="B624">
        <v>20293626</v>
      </c>
    </row>
    <row r="625" spans="1:2">
      <c r="A625">
        <v>0</v>
      </c>
      <c r="B625">
        <v>3202358</v>
      </c>
    </row>
    <row r="626" spans="1:2">
      <c r="A626">
        <v>1</v>
      </c>
      <c r="B626">
        <v>92893600</v>
      </c>
    </row>
    <row r="627" spans="1:2">
      <c r="A627">
        <v>0</v>
      </c>
      <c r="B627">
        <v>21714632</v>
      </c>
    </row>
    <row r="628" spans="1:2">
      <c r="A628">
        <v>1</v>
      </c>
      <c r="B628">
        <v>50000000</v>
      </c>
    </row>
    <row r="629" spans="1:2">
      <c r="A629">
        <v>1</v>
      </c>
      <c r="B629">
        <v>8762473</v>
      </c>
    </row>
    <row r="630" spans="1:2">
      <c r="A630">
        <v>1</v>
      </c>
      <c r="B630">
        <v>17895497</v>
      </c>
    </row>
    <row r="631" spans="1:2">
      <c r="A631">
        <v>0</v>
      </c>
      <c r="B631">
        <v>13158460</v>
      </c>
    </row>
    <row r="632" spans="1:2">
      <c r="A632">
        <v>0</v>
      </c>
      <c r="B632">
        <v>18795888</v>
      </c>
    </row>
    <row r="633" spans="1:2">
      <c r="A633">
        <v>0</v>
      </c>
      <c r="B633">
        <v>493277</v>
      </c>
    </row>
    <row r="634" spans="1:2">
      <c r="A634">
        <v>0</v>
      </c>
      <c r="B634">
        <v>27198764</v>
      </c>
    </row>
    <row r="635" spans="1:2">
      <c r="A635">
        <v>1</v>
      </c>
      <c r="B635">
        <v>65616822</v>
      </c>
    </row>
    <row r="636" spans="1:2">
      <c r="A636">
        <v>0</v>
      </c>
      <c r="B636">
        <v>52010836</v>
      </c>
    </row>
    <row r="637" spans="1:2">
      <c r="A637">
        <v>1</v>
      </c>
      <c r="B637">
        <v>31784400</v>
      </c>
    </row>
    <row r="638" spans="1:2">
      <c r="A638">
        <v>0</v>
      </c>
      <c r="B638">
        <v>21436985</v>
      </c>
    </row>
    <row r="639" spans="1:2">
      <c r="A639">
        <v>1</v>
      </c>
      <c r="B639">
        <v>61151178</v>
      </c>
    </row>
    <row r="640" spans="1:2">
      <c r="A640">
        <v>0</v>
      </c>
      <c r="B640">
        <v>64476452</v>
      </c>
    </row>
    <row r="641" spans="1:2">
      <c r="A641">
        <v>1</v>
      </c>
      <c r="B641">
        <v>55692706</v>
      </c>
    </row>
    <row r="642" spans="1:2">
      <c r="A642">
        <v>0</v>
      </c>
      <c r="B642">
        <v>86858528</v>
      </c>
    </row>
    <row r="643" spans="1:2">
      <c r="A643">
        <v>0</v>
      </c>
      <c r="B643">
        <v>50000000</v>
      </c>
    </row>
    <row r="644" spans="1:2">
      <c r="A644">
        <v>0</v>
      </c>
      <c r="B644">
        <v>51300425</v>
      </c>
    </row>
    <row r="645" spans="1:2">
      <c r="A645">
        <v>1</v>
      </c>
      <c r="B645">
        <v>20296405</v>
      </c>
    </row>
    <row r="646" spans="1:2">
      <c r="A646">
        <v>0</v>
      </c>
      <c r="B646">
        <v>68488103</v>
      </c>
    </row>
    <row r="647" spans="1:2">
      <c r="A647">
        <v>1</v>
      </c>
      <c r="B647">
        <v>13000000</v>
      </c>
    </row>
    <row r="648" spans="1:2">
      <c r="A648">
        <v>1</v>
      </c>
      <c r="B648">
        <v>71581988</v>
      </c>
    </row>
    <row r="649" spans="1:2">
      <c r="A649">
        <v>0</v>
      </c>
      <c r="B649">
        <v>40345992</v>
      </c>
    </row>
    <row r="650" spans="1:2">
      <c r="A650">
        <v>0</v>
      </c>
      <c r="B650">
        <v>23951765</v>
      </c>
    </row>
    <row r="651" spans="1:2">
      <c r="A651">
        <v>0</v>
      </c>
      <c r="B651">
        <v>8351232</v>
      </c>
    </row>
    <row r="652" spans="1:2">
      <c r="A652">
        <v>0</v>
      </c>
      <c r="B652">
        <v>39524578</v>
      </c>
    </row>
    <row r="653" spans="1:2">
      <c r="A653">
        <v>0</v>
      </c>
      <c r="B653">
        <v>72498355</v>
      </c>
    </row>
    <row r="654" spans="1:2">
      <c r="A654">
        <v>1</v>
      </c>
      <c r="B654">
        <v>30000000</v>
      </c>
    </row>
    <row r="655" spans="1:2">
      <c r="A655">
        <v>0</v>
      </c>
      <c r="B655">
        <v>13529084</v>
      </c>
    </row>
    <row r="656" spans="1:2">
      <c r="A656">
        <v>1</v>
      </c>
      <c r="B656">
        <v>17091709</v>
      </c>
    </row>
    <row r="657" spans="1:2">
      <c r="A657">
        <v>1</v>
      </c>
      <c r="B657">
        <v>17976696</v>
      </c>
    </row>
    <row r="658" spans="1:2">
      <c r="A658">
        <v>1</v>
      </c>
      <c r="B658">
        <v>7575794</v>
      </c>
    </row>
    <row r="659" spans="1:2">
      <c r="A659">
        <v>0</v>
      </c>
      <c r="B659">
        <v>37982609</v>
      </c>
    </row>
    <row r="660" spans="1:2">
      <c r="A660">
        <v>1</v>
      </c>
      <c r="B660">
        <v>28000000</v>
      </c>
    </row>
    <row r="661" spans="1:2">
      <c r="A661">
        <v>1</v>
      </c>
      <c r="B661">
        <v>23178680</v>
      </c>
    </row>
    <row r="662" spans="1:2">
      <c r="A662">
        <v>1</v>
      </c>
      <c r="B662">
        <v>62376927</v>
      </c>
    </row>
    <row r="663" spans="1:2">
      <c r="A663">
        <v>1</v>
      </c>
      <c r="B663">
        <v>86323501</v>
      </c>
    </row>
    <row r="664" spans="1:2">
      <c r="A664">
        <v>0</v>
      </c>
      <c r="B664">
        <v>13984620</v>
      </c>
    </row>
    <row r="665" spans="1:2">
      <c r="A665">
        <v>0</v>
      </c>
      <c r="B665">
        <v>100864980</v>
      </c>
    </row>
    <row r="666" spans="1:2">
      <c r="A666">
        <v>1</v>
      </c>
      <c r="B666">
        <v>14606065</v>
      </c>
    </row>
    <row r="667" spans="1:2">
      <c r="A667">
        <v>1</v>
      </c>
      <c r="B667">
        <v>12987076</v>
      </c>
    </row>
    <row r="668" spans="1:2">
      <c r="A668">
        <v>1</v>
      </c>
      <c r="B668">
        <v>16911355</v>
      </c>
    </row>
    <row r="669" spans="1:2">
      <c r="A669">
        <v>1</v>
      </c>
      <c r="B669">
        <v>19480614</v>
      </c>
    </row>
    <row r="670" spans="1:2">
      <c r="A670">
        <v>0</v>
      </c>
      <c r="B670">
        <v>24663858</v>
      </c>
    </row>
    <row r="671" spans="1:2">
      <c r="A671">
        <v>0</v>
      </c>
      <c r="B671">
        <v>21645126</v>
      </c>
    </row>
    <row r="672" spans="1:2">
      <c r="A672">
        <v>1</v>
      </c>
      <c r="B672">
        <v>19000000</v>
      </c>
    </row>
    <row r="673" spans="1:2">
      <c r="A673">
        <v>0</v>
      </c>
      <c r="B673">
        <v>31459218</v>
      </c>
    </row>
    <row r="674" spans="1:2">
      <c r="A674">
        <v>1</v>
      </c>
      <c r="B674">
        <v>56177174</v>
      </c>
    </row>
    <row r="675" spans="1:2">
      <c r="A675">
        <v>0</v>
      </c>
      <c r="B675">
        <v>27056408</v>
      </c>
    </row>
    <row r="676" spans="1:2">
      <c r="A676">
        <v>0</v>
      </c>
      <c r="B676">
        <v>21768572</v>
      </c>
    </row>
    <row r="677" spans="1:2">
      <c r="A677">
        <v>0</v>
      </c>
      <c r="B677">
        <v>30000000</v>
      </c>
    </row>
    <row r="678" spans="1:2">
      <c r="A678">
        <v>1</v>
      </c>
      <c r="B678">
        <v>64935379</v>
      </c>
    </row>
    <row r="679" spans="1:2">
      <c r="A679">
        <v>0</v>
      </c>
      <c r="B679">
        <v>30755961</v>
      </c>
    </row>
    <row r="680" spans="1:2">
      <c r="A680">
        <v>0</v>
      </c>
      <c r="B680">
        <v>22470870</v>
      </c>
    </row>
    <row r="681" spans="1:2">
      <c r="A681">
        <v>1</v>
      </c>
      <c r="B681">
        <v>50449722</v>
      </c>
    </row>
    <row r="682" spans="1:2">
      <c r="A682">
        <v>1</v>
      </c>
      <c r="B682">
        <v>45148849</v>
      </c>
    </row>
    <row r="683" spans="1:2">
      <c r="A683">
        <v>0</v>
      </c>
      <c r="B683">
        <v>28894909</v>
      </c>
    </row>
    <row r="684" spans="1:2">
      <c r="A684">
        <v>1</v>
      </c>
      <c r="B684">
        <v>81174503</v>
      </c>
    </row>
    <row r="685" spans="1:2">
      <c r="A685">
        <v>1</v>
      </c>
      <c r="B685">
        <v>42729274</v>
      </c>
    </row>
    <row r="686" spans="1:2">
      <c r="A686">
        <v>0</v>
      </c>
      <c r="B686">
        <v>31206501</v>
      </c>
    </row>
    <row r="687" spans="1:2">
      <c r="A687">
        <v>0</v>
      </c>
      <c r="B687">
        <v>34216807</v>
      </c>
    </row>
    <row r="688" spans="1:2">
      <c r="A688">
        <v>0</v>
      </c>
      <c r="B688">
        <v>69923101</v>
      </c>
    </row>
    <row r="689" spans="1:2">
      <c r="A689">
        <v>1</v>
      </c>
      <c r="B689">
        <v>37388114</v>
      </c>
    </row>
    <row r="690" spans="1:2">
      <c r="A690">
        <v>0</v>
      </c>
      <c r="B690">
        <v>36249178</v>
      </c>
    </row>
    <row r="691" spans="1:2">
      <c r="A691">
        <v>0</v>
      </c>
      <c r="B691">
        <v>15371317</v>
      </c>
    </row>
    <row r="692" spans="1:2">
      <c r="A692">
        <v>0</v>
      </c>
      <c r="B692">
        <v>94956522</v>
      </c>
    </row>
    <row r="693" spans="1:2">
      <c r="A693">
        <v>0</v>
      </c>
      <c r="B693">
        <v>143862856</v>
      </c>
    </row>
    <row r="694" spans="1:2">
      <c r="A694">
        <v>0</v>
      </c>
      <c r="B694">
        <v>19648538</v>
      </c>
    </row>
    <row r="695" spans="1:2">
      <c r="A695">
        <v>0</v>
      </c>
      <c r="B695">
        <v>27058168</v>
      </c>
    </row>
    <row r="696" spans="1:2">
      <c r="A696">
        <v>0</v>
      </c>
      <c r="B696">
        <v>19228173</v>
      </c>
    </row>
    <row r="697" spans="1:2">
      <c r="A697">
        <v>1</v>
      </c>
      <c r="B697">
        <v>16234217</v>
      </c>
    </row>
    <row r="698" spans="1:2">
      <c r="A698">
        <v>0</v>
      </c>
      <c r="B698">
        <v>41025556</v>
      </c>
    </row>
    <row r="699" spans="1:2">
      <c r="A699">
        <v>1</v>
      </c>
      <c r="B699">
        <v>36042039</v>
      </c>
    </row>
    <row r="700" spans="1:2">
      <c r="A700">
        <v>0</v>
      </c>
      <c r="B700">
        <v>83512319</v>
      </c>
    </row>
    <row r="701" spans="1:2">
      <c r="A701">
        <v>0</v>
      </c>
      <c r="B701">
        <v>10859706</v>
      </c>
    </row>
    <row r="702" spans="1:2">
      <c r="A702">
        <v>1</v>
      </c>
      <c r="B702">
        <v>6404716</v>
      </c>
    </row>
    <row r="703" spans="1:2">
      <c r="A703">
        <v>1</v>
      </c>
      <c r="B703">
        <v>24856579</v>
      </c>
    </row>
    <row r="704" spans="1:2">
      <c r="A704">
        <v>0</v>
      </c>
      <c r="B704">
        <v>21436985</v>
      </c>
    </row>
    <row r="705" spans="1:2">
      <c r="A705">
        <v>0</v>
      </c>
      <c r="B705">
        <v>8142987</v>
      </c>
    </row>
    <row r="706" spans="1:2">
      <c r="A706">
        <v>0</v>
      </c>
      <c r="B706">
        <v>17428378</v>
      </c>
    </row>
    <row r="707" spans="1:2">
      <c r="A707">
        <v>0</v>
      </c>
      <c r="B707">
        <v>50899822</v>
      </c>
    </row>
    <row r="708" spans="1:2">
      <c r="A708">
        <v>1</v>
      </c>
      <c r="B708">
        <v>40000000</v>
      </c>
    </row>
    <row r="709" spans="1:2">
      <c r="A709">
        <v>1</v>
      </c>
      <c r="B709">
        <v>38855376</v>
      </c>
    </row>
    <row r="710" spans="1:2">
      <c r="A710">
        <v>0</v>
      </c>
      <c r="B710">
        <v>54286580</v>
      </c>
    </row>
    <row r="711" spans="1:2">
      <c r="A711">
        <v>1</v>
      </c>
      <c r="B711">
        <v>92489466</v>
      </c>
    </row>
    <row r="712" spans="1:2">
      <c r="A712">
        <v>1</v>
      </c>
      <c r="B712">
        <v>57789817</v>
      </c>
    </row>
    <row r="713" spans="1:2">
      <c r="A713">
        <v>0</v>
      </c>
      <c r="B713">
        <v>8351232</v>
      </c>
    </row>
    <row r="714" spans="1:2">
      <c r="A714">
        <v>0</v>
      </c>
      <c r="B714">
        <v>38456346</v>
      </c>
    </row>
    <row r="715" spans="1:2">
      <c r="A715">
        <v>1</v>
      </c>
      <c r="B715">
        <v>31070724</v>
      </c>
    </row>
    <row r="716" spans="1:2">
      <c r="A716">
        <v>1</v>
      </c>
      <c r="B716">
        <v>10682318</v>
      </c>
    </row>
    <row r="717" spans="1:2">
      <c r="A717">
        <v>0</v>
      </c>
      <c r="B717">
        <v>51743095</v>
      </c>
    </row>
    <row r="718" spans="1:2">
      <c r="A718">
        <v>1</v>
      </c>
      <c r="B718">
        <v>8351232</v>
      </c>
    </row>
    <row r="719" spans="1:2">
      <c r="A719">
        <v>0</v>
      </c>
      <c r="B719">
        <v>55805121</v>
      </c>
    </row>
    <row r="720" spans="1:2">
      <c r="A720">
        <v>1</v>
      </c>
      <c r="B720">
        <v>27575058</v>
      </c>
    </row>
    <row r="721" spans="1:2">
      <c r="A721">
        <v>1</v>
      </c>
      <c r="B721">
        <v>18000000</v>
      </c>
    </row>
    <row r="722" spans="1:2">
      <c r="A722">
        <v>0</v>
      </c>
      <c r="B722">
        <v>2255507</v>
      </c>
    </row>
    <row r="723" spans="1:2">
      <c r="A723">
        <v>1</v>
      </c>
      <c r="B723">
        <v>85747939</v>
      </c>
    </row>
    <row r="724" spans="1:2">
      <c r="A724">
        <v>1</v>
      </c>
      <c r="B724">
        <v>32467689</v>
      </c>
    </row>
    <row r="725" spans="1:2">
      <c r="A725">
        <v>0</v>
      </c>
      <c r="B725">
        <v>77547153</v>
      </c>
    </row>
    <row r="726" spans="1:2">
      <c r="A726">
        <v>0</v>
      </c>
      <c r="B726">
        <v>32571948</v>
      </c>
    </row>
    <row r="727" spans="1:2">
      <c r="A727">
        <v>1</v>
      </c>
      <c r="B727">
        <v>72561906</v>
      </c>
    </row>
    <row r="728" spans="1:2">
      <c r="A728">
        <v>0</v>
      </c>
      <c r="B728">
        <v>48070433</v>
      </c>
    </row>
    <row r="729" spans="1:2">
      <c r="A729">
        <v>0</v>
      </c>
      <c r="B729">
        <v>72561906</v>
      </c>
    </row>
    <row r="730" spans="1:2">
      <c r="A730">
        <v>0</v>
      </c>
      <c r="B730">
        <v>71456616</v>
      </c>
    </row>
    <row r="731" spans="1:2">
      <c r="A731">
        <v>1</v>
      </c>
      <c r="B731">
        <v>46231854</v>
      </c>
    </row>
    <row r="732" spans="1:2">
      <c r="A732">
        <v>1</v>
      </c>
      <c r="B732">
        <v>25000000</v>
      </c>
    </row>
    <row r="733" spans="1:2">
      <c r="A733">
        <v>0</v>
      </c>
      <c r="B733">
        <v>14386286</v>
      </c>
    </row>
    <row r="734" spans="1:2">
      <c r="A734">
        <v>0</v>
      </c>
      <c r="B734">
        <v>31652174</v>
      </c>
    </row>
    <row r="735" spans="1:2">
      <c r="A735">
        <v>0</v>
      </c>
      <c r="B735">
        <v>119303313</v>
      </c>
    </row>
    <row r="736" spans="1:2">
      <c r="A736">
        <v>1</v>
      </c>
      <c r="B736">
        <v>21645126</v>
      </c>
    </row>
    <row r="737" spans="1:2">
      <c r="A737">
        <v>1</v>
      </c>
      <c r="B737">
        <v>38141279</v>
      </c>
    </row>
    <row r="738" spans="1:2">
      <c r="A738">
        <v>0</v>
      </c>
      <c r="B738">
        <v>104326659</v>
      </c>
    </row>
    <row r="739" spans="1:2">
      <c r="A739">
        <v>0</v>
      </c>
      <c r="B739">
        <v>49717290</v>
      </c>
    </row>
    <row r="740" spans="1:2">
      <c r="A740">
        <v>1</v>
      </c>
      <c r="B740">
        <v>32046955</v>
      </c>
    </row>
    <row r="741" spans="1:2">
      <c r="A741">
        <v>1</v>
      </c>
      <c r="B741">
        <v>31116893</v>
      </c>
    </row>
    <row r="742" spans="1:2">
      <c r="A742">
        <v>0</v>
      </c>
      <c r="B742">
        <v>15542151</v>
      </c>
    </row>
    <row r="743" spans="1:2">
      <c r="A743">
        <v>1</v>
      </c>
      <c r="B743">
        <v>16853152</v>
      </c>
    </row>
    <row r="744" spans="1:2">
      <c r="A744">
        <v>0</v>
      </c>
      <c r="B744">
        <v>35728308</v>
      </c>
    </row>
    <row r="745" spans="1:2">
      <c r="A745">
        <v>1</v>
      </c>
      <c r="B745">
        <v>58049525</v>
      </c>
    </row>
    <row r="746" spans="1:2">
      <c r="A746">
        <v>0</v>
      </c>
      <c r="B746">
        <v>29367703</v>
      </c>
    </row>
    <row r="747" spans="1:2">
      <c r="A747">
        <v>0</v>
      </c>
      <c r="B747">
        <v>25903584</v>
      </c>
    </row>
    <row r="748" spans="1:2">
      <c r="A748">
        <v>0</v>
      </c>
      <c r="B748">
        <v>26057558</v>
      </c>
    </row>
    <row r="749" spans="1:2">
      <c r="A749">
        <v>0</v>
      </c>
      <c r="B749">
        <v>31070724</v>
      </c>
    </row>
    <row r="750" spans="1:2">
      <c r="A750">
        <v>1</v>
      </c>
      <c r="B750">
        <v>6330435</v>
      </c>
    </row>
    <row r="751" spans="1:2">
      <c r="A751">
        <v>1</v>
      </c>
      <c r="B751">
        <v>67825608</v>
      </c>
    </row>
    <row r="752" spans="1:2">
      <c r="A752">
        <v>1</v>
      </c>
      <c r="B752">
        <v>27774028</v>
      </c>
    </row>
    <row r="753" spans="1:2">
      <c r="A753">
        <v>1</v>
      </c>
      <c r="B753">
        <v>15542151</v>
      </c>
    </row>
    <row r="754" spans="1:2">
      <c r="A754">
        <v>1</v>
      </c>
      <c r="B754">
        <v>5827754</v>
      </c>
    </row>
    <row r="755" spans="1:2">
      <c r="A755">
        <v>0</v>
      </c>
      <c r="B755">
        <v>50107391</v>
      </c>
    </row>
    <row r="756" spans="1:2">
      <c r="A756">
        <v>0</v>
      </c>
      <c r="B756">
        <v>41427631</v>
      </c>
    </row>
    <row r="757" spans="1:2">
      <c r="A757">
        <v>1</v>
      </c>
      <c r="B757">
        <v>43537144</v>
      </c>
    </row>
    <row r="758" spans="1:2">
      <c r="A758">
        <v>1</v>
      </c>
      <c r="B758">
        <v>10857316</v>
      </c>
    </row>
    <row r="759" spans="1:2">
      <c r="A759">
        <v>1</v>
      </c>
      <c r="B759">
        <v>1922817</v>
      </c>
    </row>
    <row r="760" spans="1:2">
      <c r="A760">
        <v>0</v>
      </c>
      <c r="B760">
        <v>960707</v>
      </c>
    </row>
    <row r="761" spans="1:2">
      <c r="A761">
        <v>0</v>
      </c>
      <c r="B761">
        <v>34183419</v>
      </c>
    </row>
    <row r="762" spans="1:2">
      <c r="A762">
        <v>0</v>
      </c>
      <c r="B762">
        <v>21814729</v>
      </c>
    </row>
    <row r="763" spans="1:2">
      <c r="A763">
        <v>0</v>
      </c>
      <c r="B763">
        <v>25321739</v>
      </c>
    </row>
    <row r="764" spans="1:2">
      <c r="A764">
        <v>1</v>
      </c>
      <c r="B764">
        <v>34673890</v>
      </c>
    </row>
    <row r="765" spans="1:2">
      <c r="A765">
        <v>1</v>
      </c>
      <c r="B765">
        <v>67645419</v>
      </c>
    </row>
    <row r="766" spans="1:2">
      <c r="A766">
        <v>1</v>
      </c>
      <c r="B766">
        <v>55493679</v>
      </c>
    </row>
    <row r="767" spans="1:2">
      <c r="A767">
        <v>0</v>
      </c>
      <c r="B767">
        <v>21650558</v>
      </c>
    </row>
    <row r="768" spans="1:2">
      <c r="A768">
        <v>1</v>
      </c>
      <c r="B768">
        <v>60000000</v>
      </c>
    </row>
    <row r="769" spans="1:2">
      <c r="A769">
        <v>1</v>
      </c>
      <c r="B769">
        <v>27056408</v>
      </c>
    </row>
    <row r="770" spans="1:2">
      <c r="A770">
        <v>1</v>
      </c>
      <c r="B770">
        <v>10396154</v>
      </c>
    </row>
    <row r="771" spans="1:2">
      <c r="A771">
        <v>0</v>
      </c>
      <c r="B771">
        <v>18795888</v>
      </c>
    </row>
    <row r="772" spans="1:2">
      <c r="A772">
        <v>0</v>
      </c>
      <c r="B772">
        <v>18642434</v>
      </c>
    </row>
    <row r="773" spans="1:2">
      <c r="A773">
        <v>0</v>
      </c>
      <c r="B773">
        <v>98971875</v>
      </c>
    </row>
    <row r="774" spans="1:2">
      <c r="A774">
        <v>1</v>
      </c>
      <c r="B774">
        <v>42513535</v>
      </c>
    </row>
    <row r="775" spans="1:2">
      <c r="A775">
        <v>1</v>
      </c>
      <c r="B775">
        <v>17336945</v>
      </c>
    </row>
    <row r="776" spans="1:2">
      <c r="A776">
        <v>1</v>
      </c>
      <c r="B776">
        <v>13158460</v>
      </c>
    </row>
    <row r="777" spans="1:2">
      <c r="A777">
        <v>0</v>
      </c>
      <c r="B777">
        <v>78715541</v>
      </c>
    </row>
    <row r="778" spans="1:2">
      <c r="A778">
        <v>0</v>
      </c>
      <c r="B778">
        <v>90662545</v>
      </c>
    </row>
    <row r="779" spans="1:2">
      <c r="A779">
        <v>0</v>
      </c>
      <c r="B779">
        <v>46544021</v>
      </c>
    </row>
    <row r="780" spans="1:2">
      <c r="A780">
        <v>0</v>
      </c>
      <c r="B780">
        <v>32063015</v>
      </c>
    </row>
    <row r="781" spans="1:2">
      <c r="A781">
        <v>0</v>
      </c>
      <c r="B781">
        <v>70346660</v>
      </c>
    </row>
    <row r="782" spans="1:2">
      <c r="A782">
        <v>1</v>
      </c>
      <c r="B782">
        <v>23574970</v>
      </c>
    </row>
    <row r="783" spans="1:2">
      <c r="A783">
        <v>1</v>
      </c>
      <c r="B783">
        <v>24295249</v>
      </c>
    </row>
    <row r="784" spans="1:2">
      <c r="A784">
        <v>0</v>
      </c>
      <c r="B784">
        <v>108232671</v>
      </c>
    </row>
    <row r="785" spans="1:2">
      <c r="A785">
        <v>0</v>
      </c>
      <c r="B785">
        <v>130000000</v>
      </c>
    </row>
    <row r="786" spans="1:2">
      <c r="A786">
        <v>0</v>
      </c>
      <c r="B786">
        <v>44016858</v>
      </c>
    </row>
    <row r="787" spans="1:2">
      <c r="A787">
        <v>0</v>
      </c>
      <c r="B787">
        <v>28582646</v>
      </c>
    </row>
    <row r="788" spans="1:2">
      <c r="A788">
        <v>0</v>
      </c>
      <c r="B788">
        <v>15025353</v>
      </c>
    </row>
    <row r="789" spans="1:2">
      <c r="A789">
        <v>0</v>
      </c>
      <c r="B789">
        <v>34529401</v>
      </c>
    </row>
    <row r="790" spans="1:2">
      <c r="A790">
        <v>0</v>
      </c>
      <c r="B790">
        <v>53930087</v>
      </c>
    </row>
    <row r="791" spans="1:2">
      <c r="A791">
        <v>0</v>
      </c>
      <c r="B791">
        <v>67571504</v>
      </c>
    </row>
    <row r="792" spans="1:2">
      <c r="A792">
        <v>1</v>
      </c>
      <c r="B792">
        <v>36843687</v>
      </c>
    </row>
    <row r="793" spans="1:2">
      <c r="A793">
        <v>0</v>
      </c>
      <c r="B793">
        <v>58112153</v>
      </c>
    </row>
    <row r="794" spans="1:2">
      <c r="A794">
        <v>0</v>
      </c>
      <c r="B794">
        <v>23860663</v>
      </c>
    </row>
    <row r="795" spans="1:2">
      <c r="A795">
        <v>0</v>
      </c>
      <c r="B795">
        <v>47149941</v>
      </c>
    </row>
    <row r="796" spans="1:2">
      <c r="A796">
        <v>1</v>
      </c>
      <c r="B796">
        <v>87840522</v>
      </c>
    </row>
    <row r="797" spans="1:2">
      <c r="A797">
        <v>1</v>
      </c>
      <c r="B797">
        <v>37388114</v>
      </c>
    </row>
    <row r="798" spans="1:2">
      <c r="A798">
        <v>0</v>
      </c>
      <c r="B798">
        <v>15535362</v>
      </c>
    </row>
    <row r="799" spans="1:2">
      <c r="A799">
        <v>0</v>
      </c>
      <c r="B799">
        <v>28180748</v>
      </c>
    </row>
    <row r="800" spans="1:2">
      <c r="A800">
        <v>0</v>
      </c>
      <c r="B800">
        <v>26000000</v>
      </c>
    </row>
    <row r="801" spans="1:2">
      <c r="A801">
        <v>1</v>
      </c>
      <c r="B801">
        <v>8545855</v>
      </c>
    </row>
    <row r="802" spans="1:2">
      <c r="A802">
        <v>0</v>
      </c>
      <c r="B802">
        <v>50019631</v>
      </c>
    </row>
    <row r="803" spans="1:2">
      <c r="A803">
        <v>1</v>
      </c>
      <c r="B803">
        <v>23115927</v>
      </c>
    </row>
    <row r="804" spans="1:2">
      <c r="A804">
        <v>1</v>
      </c>
      <c r="B804">
        <v>38048946</v>
      </c>
    </row>
    <row r="805" spans="1:2">
      <c r="A805">
        <v>0</v>
      </c>
      <c r="B805">
        <v>20713816</v>
      </c>
    </row>
    <row r="806" spans="1:2">
      <c r="A806">
        <v>1</v>
      </c>
      <c r="B806">
        <v>16023478</v>
      </c>
    </row>
    <row r="807" spans="1:2">
      <c r="A807">
        <v>0</v>
      </c>
      <c r="B807">
        <v>63712942</v>
      </c>
    </row>
    <row r="808" spans="1:2">
      <c r="A808">
        <v>0</v>
      </c>
      <c r="B808">
        <v>82329139</v>
      </c>
    </row>
    <row r="809" spans="1:2">
      <c r="A809">
        <v>0</v>
      </c>
      <c r="B809">
        <v>39570904</v>
      </c>
    </row>
    <row r="810" spans="1:2">
      <c r="A810">
        <v>1</v>
      </c>
      <c r="B810">
        <v>54397527</v>
      </c>
    </row>
    <row r="811" spans="1:2">
      <c r="A811">
        <v>1</v>
      </c>
      <c r="B811">
        <v>22277474</v>
      </c>
    </row>
    <row r="812" spans="1:2">
      <c r="A812">
        <v>0</v>
      </c>
      <c r="B812">
        <v>59651656</v>
      </c>
    </row>
    <row r="813" spans="1:2">
      <c r="A813">
        <v>0</v>
      </c>
      <c r="B813">
        <v>44574385</v>
      </c>
    </row>
    <row r="814" spans="1:2">
      <c r="A814">
        <v>0</v>
      </c>
      <c r="B814">
        <v>22470870</v>
      </c>
    </row>
    <row r="815" spans="1:2">
      <c r="A815">
        <v>0</v>
      </c>
      <c r="B815">
        <v>12175663</v>
      </c>
    </row>
    <row r="816" spans="1:2">
      <c r="A816">
        <v>1</v>
      </c>
      <c r="B816">
        <v>58175060</v>
      </c>
    </row>
    <row r="817" spans="1:2">
      <c r="A817">
        <v>1</v>
      </c>
      <c r="B817">
        <v>8574794</v>
      </c>
    </row>
    <row r="818" spans="1:2">
      <c r="A818">
        <v>0</v>
      </c>
      <c r="B818">
        <v>10682318</v>
      </c>
    </row>
    <row r="819" spans="1:2">
      <c r="A819">
        <v>1</v>
      </c>
      <c r="B819">
        <v>43290252</v>
      </c>
    </row>
    <row r="820" spans="1:2">
      <c r="A820">
        <v>0</v>
      </c>
      <c r="B820">
        <v>86684726</v>
      </c>
    </row>
    <row r="821" spans="1:2">
      <c r="A821">
        <v>0</v>
      </c>
      <c r="B821">
        <v>16603472</v>
      </c>
    </row>
    <row r="822" spans="1:2">
      <c r="A822">
        <v>0</v>
      </c>
      <c r="B822">
        <v>21749507</v>
      </c>
    </row>
    <row r="823" spans="1:2">
      <c r="A823">
        <v>1</v>
      </c>
      <c r="B823">
        <v>18180006</v>
      </c>
    </row>
    <row r="824" spans="1:2">
      <c r="A824">
        <v>0</v>
      </c>
      <c r="B824">
        <v>32046955</v>
      </c>
    </row>
    <row r="825" spans="1:2">
      <c r="A825">
        <v>1</v>
      </c>
      <c r="B825">
        <v>17371706</v>
      </c>
    </row>
    <row r="826" spans="1:2">
      <c r="A826">
        <v>1</v>
      </c>
      <c r="B826">
        <v>30000000</v>
      </c>
    </row>
    <row r="827" spans="1:2">
      <c r="A827">
        <v>0</v>
      </c>
      <c r="B827">
        <v>50793334</v>
      </c>
    </row>
    <row r="828" spans="1:2">
      <c r="A828">
        <v>0</v>
      </c>
      <c r="B828">
        <v>25365964</v>
      </c>
    </row>
    <row r="829" spans="1:2">
      <c r="A829">
        <v>1</v>
      </c>
      <c r="B829">
        <v>48701534</v>
      </c>
    </row>
    <row r="830" spans="1:2">
      <c r="A830">
        <v>0</v>
      </c>
      <c r="B830">
        <v>174807753</v>
      </c>
    </row>
    <row r="831" spans="1:2">
      <c r="A831">
        <v>1</v>
      </c>
      <c r="B831">
        <v>53686491</v>
      </c>
    </row>
    <row r="832" spans="1:2">
      <c r="A832">
        <v>1</v>
      </c>
      <c r="B832">
        <v>23430665</v>
      </c>
    </row>
    <row r="833" spans="1:2">
      <c r="A833">
        <v>1</v>
      </c>
      <c r="B833">
        <v>20944279</v>
      </c>
    </row>
    <row r="834" spans="1:2">
      <c r="A834">
        <v>0</v>
      </c>
      <c r="B834">
        <v>47609104</v>
      </c>
    </row>
    <row r="835" spans="1:2">
      <c r="A835">
        <v>0</v>
      </c>
      <c r="B835">
        <v>37284868</v>
      </c>
    </row>
    <row r="836" spans="1:2">
      <c r="A836">
        <v>0</v>
      </c>
      <c r="B836">
        <v>28088587</v>
      </c>
    </row>
    <row r="837" spans="1:2">
      <c r="A837">
        <v>0</v>
      </c>
      <c r="B837">
        <v>64093910</v>
      </c>
    </row>
    <row r="838" spans="1:2">
      <c r="A838">
        <v>1</v>
      </c>
      <c r="B838">
        <v>17726823</v>
      </c>
    </row>
    <row r="839" spans="1:2">
      <c r="A839">
        <v>1</v>
      </c>
      <c r="B839">
        <v>16853152</v>
      </c>
    </row>
    <row r="840" spans="1:2">
      <c r="A840">
        <v>0</v>
      </c>
      <c r="B840">
        <v>62141447</v>
      </c>
    </row>
    <row r="841" spans="1:2">
      <c r="A841">
        <v>0</v>
      </c>
      <c r="B841">
        <v>35953391</v>
      </c>
    </row>
    <row r="842" spans="1:2">
      <c r="A842">
        <v>0</v>
      </c>
      <c r="B842">
        <v>77710753</v>
      </c>
    </row>
    <row r="843" spans="1:2">
      <c r="A843">
        <v>1</v>
      </c>
      <c r="B843">
        <v>12000000</v>
      </c>
    </row>
    <row r="844" spans="1:2">
      <c r="A844">
        <v>0</v>
      </c>
      <c r="B844">
        <v>39183429</v>
      </c>
    </row>
    <row r="845" spans="1:2">
      <c r="A845">
        <v>0</v>
      </c>
      <c r="B845">
        <v>18263820</v>
      </c>
    </row>
    <row r="846" spans="1:2">
      <c r="A846">
        <v>1</v>
      </c>
      <c r="B846">
        <v>38227765</v>
      </c>
    </row>
    <row r="847" spans="1:2">
      <c r="A847">
        <v>0</v>
      </c>
      <c r="B847">
        <v>25605411</v>
      </c>
    </row>
    <row r="848" spans="1:2">
      <c r="A848">
        <v>0</v>
      </c>
      <c r="B848">
        <v>5429853</v>
      </c>
    </row>
    <row r="849" spans="1:2">
      <c r="A849">
        <v>0</v>
      </c>
      <c r="B849">
        <v>135651216</v>
      </c>
    </row>
    <row r="850" spans="1:2">
      <c r="A850">
        <v>0</v>
      </c>
      <c r="B850">
        <v>128526296</v>
      </c>
    </row>
    <row r="851" spans="1:2">
      <c r="A851">
        <v>0</v>
      </c>
      <c r="B851">
        <v>3043916</v>
      </c>
    </row>
    <row r="852" spans="1:2">
      <c r="A852">
        <v>0</v>
      </c>
      <c r="B852">
        <v>81684071</v>
      </c>
    </row>
    <row r="853" spans="1:2">
      <c r="A853">
        <v>0</v>
      </c>
      <c r="B853">
        <v>17625825</v>
      </c>
    </row>
    <row r="854" spans="1:2">
      <c r="A854">
        <v>0</v>
      </c>
      <c r="B854">
        <v>110000000</v>
      </c>
    </row>
    <row r="855" spans="1:2">
      <c r="A855">
        <v>0</v>
      </c>
      <c r="B855">
        <v>9740307</v>
      </c>
    </row>
    <row r="856" spans="1:2">
      <c r="A856">
        <v>0</v>
      </c>
      <c r="B856">
        <v>24663858</v>
      </c>
    </row>
    <row r="857" spans="1:2">
      <c r="A857">
        <v>0</v>
      </c>
      <c r="B857">
        <v>108232671</v>
      </c>
    </row>
    <row r="858" spans="1:2">
      <c r="A858">
        <v>0</v>
      </c>
      <c r="B858">
        <v>25001073</v>
      </c>
    </row>
    <row r="859" spans="1:2">
      <c r="A859">
        <v>0</v>
      </c>
      <c r="B859">
        <v>70724911</v>
      </c>
    </row>
    <row r="860" spans="1:2">
      <c r="A860">
        <v>0</v>
      </c>
      <c r="B860">
        <v>51259935</v>
      </c>
    </row>
    <row r="861" spans="1:2">
      <c r="A861">
        <v>0</v>
      </c>
      <c r="B861">
        <v>33706305</v>
      </c>
    </row>
    <row r="862" spans="1:2">
      <c r="A862">
        <v>0</v>
      </c>
      <c r="B862">
        <v>41427631</v>
      </c>
    </row>
    <row r="863" spans="1:2">
      <c r="A863">
        <v>0</v>
      </c>
      <c r="B863">
        <v>46054609</v>
      </c>
    </row>
    <row r="864" spans="1:2">
      <c r="A864">
        <v>0</v>
      </c>
      <c r="B864">
        <v>56177174</v>
      </c>
    </row>
    <row r="865" spans="1:2">
      <c r="A865">
        <v>0</v>
      </c>
      <c r="B865">
        <v>3000000</v>
      </c>
    </row>
    <row r="866" spans="1:2">
      <c r="A866">
        <v>1</v>
      </c>
      <c r="B866">
        <v>40311473</v>
      </c>
    </row>
    <row r="867" spans="1:2">
      <c r="A867">
        <v>0</v>
      </c>
      <c r="B867">
        <v>164638572</v>
      </c>
    </row>
    <row r="868" spans="1:2">
      <c r="A868">
        <v>0</v>
      </c>
      <c r="B868">
        <v>72561906</v>
      </c>
    </row>
    <row r="869" spans="1:2">
      <c r="A869">
        <v>1</v>
      </c>
      <c r="B869">
        <v>53686491</v>
      </c>
    </row>
    <row r="870" spans="1:2">
      <c r="A870">
        <v>1</v>
      </c>
      <c r="B870">
        <v>22470870</v>
      </c>
    </row>
    <row r="871" spans="1:2">
      <c r="A871">
        <v>0</v>
      </c>
      <c r="B871">
        <v>25321739</v>
      </c>
    </row>
    <row r="872" spans="1:2">
      <c r="A872">
        <v>0</v>
      </c>
      <c r="B872">
        <v>17976696</v>
      </c>
    </row>
    <row r="873" spans="1:2">
      <c r="A873">
        <v>0</v>
      </c>
      <c r="B873">
        <v>38000000</v>
      </c>
    </row>
    <row r="874" spans="1:2">
      <c r="A874">
        <v>0</v>
      </c>
      <c r="B874">
        <v>73707997</v>
      </c>
    </row>
    <row r="875" spans="1:2">
      <c r="A875">
        <v>1</v>
      </c>
      <c r="B875">
        <v>37878971</v>
      </c>
    </row>
    <row r="876" spans="1:2">
      <c r="A876">
        <v>1</v>
      </c>
      <c r="B876">
        <v>77676809</v>
      </c>
    </row>
    <row r="877" spans="1:2">
      <c r="A877">
        <v>1</v>
      </c>
      <c r="B877">
        <v>52633838</v>
      </c>
    </row>
    <row r="878" spans="1:2">
      <c r="A878">
        <v>0</v>
      </c>
      <c r="B878">
        <v>63160606</v>
      </c>
    </row>
    <row r="879" spans="1:2">
      <c r="A879">
        <v>1</v>
      </c>
      <c r="B879">
        <v>43499013</v>
      </c>
    </row>
    <row r="880" spans="1:2">
      <c r="A880">
        <v>0</v>
      </c>
      <c r="B880">
        <v>20675477</v>
      </c>
    </row>
    <row r="881" spans="1:2">
      <c r="A881">
        <v>0</v>
      </c>
      <c r="B881">
        <v>58000000</v>
      </c>
    </row>
    <row r="882" spans="1:2">
      <c r="A882">
        <v>0</v>
      </c>
      <c r="B882">
        <v>2311593</v>
      </c>
    </row>
    <row r="883" spans="1:2">
      <c r="A883">
        <v>1</v>
      </c>
      <c r="B883">
        <v>107617391</v>
      </c>
    </row>
    <row r="884" spans="1:2">
      <c r="A884">
        <v>1</v>
      </c>
      <c r="B884">
        <v>37157440</v>
      </c>
    </row>
    <row r="885" spans="1:2">
      <c r="A885">
        <v>1</v>
      </c>
      <c r="B885">
        <v>28000000</v>
      </c>
    </row>
    <row r="886" spans="1:2">
      <c r="A886">
        <v>1</v>
      </c>
      <c r="B886">
        <v>36843687</v>
      </c>
    </row>
    <row r="887" spans="1:2">
      <c r="A887">
        <v>1</v>
      </c>
      <c r="B887">
        <v>135651216</v>
      </c>
    </row>
    <row r="888" spans="1:2">
      <c r="A888">
        <v>0</v>
      </c>
      <c r="B888">
        <v>40000000</v>
      </c>
    </row>
    <row r="889" spans="1:2">
      <c r="A889">
        <v>1</v>
      </c>
      <c r="B889">
        <v>58752751</v>
      </c>
    </row>
    <row r="890" spans="1:2">
      <c r="A890">
        <v>0</v>
      </c>
      <c r="B890">
        <v>30742635</v>
      </c>
    </row>
    <row r="891" spans="1:2">
      <c r="A891">
        <v>0</v>
      </c>
      <c r="B891">
        <v>86093913</v>
      </c>
    </row>
    <row r="892" spans="1:2">
      <c r="A892">
        <v>0</v>
      </c>
      <c r="B892">
        <v>10487788</v>
      </c>
    </row>
    <row r="893" spans="1:2">
      <c r="A893">
        <v>1</v>
      </c>
      <c r="B893">
        <v>35659508</v>
      </c>
    </row>
    <row r="894" spans="1:2">
      <c r="A894">
        <v>0</v>
      </c>
      <c r="B894">
        <v>74409961</v>
      </c>
    </row>
    <row r="895" spans="1:2">
      <c r="A895">
        <v>1</v>
      </c>
      <c r="B895">
        <v>30422345</v>
      </c>
    </row>
    <row r="896" spans="1:2">
      <c r="A896">
        <v>0</v>
      </c>
      <c r="B896">
        <v>19070640</v>
      </c>
    </row>
    <row r="897" spans="1:2">
      <c r="A897">
        <v>1</v>
      </c>
      <c r="B897">
        <v>15548943</v>
      </c>
    </row>
    <row r="898" spans="1:2">
      <c r="A898">
        <v>1</v>
      </c>
      <c r="B898">
        <v>103569079</v>
      </c>
    </row>
    <row r="899" spans="1:2">
      <c r="A899">
        <v>1</v>
      </c>
      <c r="B899">
        <v>71581988</v>
      </c>
    </row>
    <row r="900" spans="1:2">
      <c r="A900">
        <v>1</v>
      </c>
      <c r="B900">
        <v>17000000</v>
      </c>
    </row>
    <row r="901" spans="1:2">
      <c r="A901">
        <v>1</v>
      </c>
      <c r="B901">
        <v>12175663</v>
      </c>
    </row>
    <row r="902" spans="1:2">
      <c r="A902">
        <v>0</v>
      </c>
      <c r="B902">
        <v>62404139</v>
      </c>
    </row>
    <row r="903" spans="1:2">
      <c r="A903">
        <v>1</v>
      </c>
      <c r="B903">
        <v>85747939</v>
      </c>
    </row>
    <row r="904" spans="1:2">
      <c r="A904">
        <v>0</v>
      </c>
      <c r="B904">
        <v>42729274</v>
      </c>
    </row>
    <row r="905" spans="1:2">
      <c r="A905">
        <v>1</v>
      </c>
      <c r="B905">
        <v>64935379</v>
      </c>
    </row>
    <row r="906" spans="1:2">
      <c r="A906">
        <v>0</v>
      </c>
      <c r="B906">
        <v>5726559</v>
      </c>
    </row>
    <row r="907" spans="1:2">
      <c r="A907">
        <v>0</v>
      </c>
      <c r="B907">
        <v>26122286</v>
      </c>
    </row>
    <row r="908" spans="1:2">
      <c r="A908">
        <v>0</v>
      </c>
      <c r="B908">
        <v>12713760</v>
      </c>
    </row>
    <row r="909" spans="1:2">
      <c r="A909">
        <v>1</v>
      </c>
      <c r="B909">
        <v>10864486</v>
      </c>
    </row>
    <row r="910" spans="1:2">
      <c r="A910">
        <v>0</v>
      </c>
      <c r="B910">
        <v>18940717</v>
      </c>
    </row>
    <row r="911" spans="1:2">
      <c r="A911">
        <v>1</v>
      </c>
      <c r="B911">
        <v>32571948</v>
      </c>
    </row>
    <row r="912" spans="1:2">
      <c r="A912">
        <v>1</v>
      </c>
      <c r="B912">
        <v>65143896</v>
      </c>
    </row>
    <row r="913" spans="1:2">
      <c r="A913">
        <v>1</v>
      </c>
      <c r="B913">
        <v>7253004</v>
      </c>
    </row>
    <row r="914" spans="1:2">
      <c r="A914">
        <v>0</v>
      </c>
      <c r="B914">
        <v>38320559</v>
      </c>
    </row>
    <row r="915" spans="1:2">
      <c r="A915">
        <v>0</v>
      </c>
      <c r="B915">
        <v>38320559</v>
      </c>
    </row>
    <row r="916" spans="1:2">
      <c r="A916">
        <v>0</v>
      </c>
      <c r="B916">
        <v>18457437</v>
      </c>
    </row>
    <row r="917" spans="1:2">
      <c r="A917">
        <v>0</v>
      </c>
      <c r="B917">
        <v>43429264</v>
      </c>
    </row>
    <row r="918" spans="1:2">
      <c r="A918">
        <v>1</v>
      </c>
      <c r="B918">
        <v>25365964</v>
      </c>
    </row>
    <row r="919" spans="1:2">
      <c r="A919">
        <v>1</v>
      </c>
      <c r="B919">
        <v>8102957</v>
      </c>
    </row>
    <row r="920" spans="1:2">
      <c r="A920">
        <v>1</v>
      </c>
      <c r="B920">
        <v>18492742</v>
      </c>
    </row>
    <row r="921" spans="1:2">
      <c r="A921">
        <v>1</v>
      </c>
      <c r="B921">
        <v>35000000</v>
      </c>
    </row>
    <row r="922" spans="1:2">
      <c r="A922">
        <v>1</v>
      </c>
      <c r="B922">
        <v>40918272</v>
      </c>
    </row>
    <row r="923" spans="1:2">
      <c r="A923">
        <v>1</v>
      </c>
      <c r="B923">
        <v>129870757</v>
      </c>
    </row>
    <row r="924" spans="1:2">
      <c r="A924">
        <v>1</v>
      </c>
      <c r="B924">
        <v>123319288</v>
      </c>
    </row>
    <row r="925" spans="1:2">
      <c r="A925">
        <v>1</v>
      </c>
      <c r="B925">
        <v>40043484</v>
      </c>
    </row>
    <row r="926" spans="1:2">
      <c r="A926">
        <v>1</v>
      </c>
      <c r="B926">
        <v>131571219</v>
      </c>
    </row>
    <row r="927" spans="1:2">
      <c r="A927">
        <v>0</v>
      </c>
      <c r="B927">
        <v>75965217</v>
      </c>
    </row>
    <row r="928" spans="1:2">
      <c r="A928">
        <v>0</v>
      </c>
      <c r="B928">
        <v>28642791</v>
      </c>
    </row>
    <row r="929" spans="1:2">
      <c r="A929">
        <v>0</v>
      </c>
      <c r="B929">
        <v>35175618</v>
      </c>
    </row>
    <row r="930" spans="1:2">
      <c r="A930">
        <v>0</v>
      </c>
      <c r="B930">
        <v>57165293</v>
      </c>
    </row>
    <row r="931" spans="1:2">
      <c r="A931">
        <v>1</v>
      </c>
      <c r="B931">
        <v>31459218</v>
      </c>
    </row>
    <row r="932" spans="1:2">
      <c r="A932">
        <v>1</v>
      </c>
      <c r="B932">
        <v>103144502</v>
      </c>
    </row>
    <row r="933" spans="1:2">
      <c r="A933">
        <v>0</v>
      </c>
      <c r="B933">
        <v>24186884</v>
      </c>
    </row>
    <row r="934" spans="1:2">
      <c r="A934">
        <v>1</v>
      </c>
      <c r="B934">
        <v>1014639</v>
      </c>
    </row>
    <row r="935" spans="1:2">
      <c r="A935">
        <v>1</v>
      </c>
      <c r="B935">
        <v>76438973</v>
      </c>
    </row>
    <row r="936" spans="1:2">
      <c r="A936">
        <v>1</v>
      </c>
      <c r="B936">
        <v>20007852</v>
      </c>
    </row>
    <row r="937" spans="1:2">
      <c r="A937">
        <v>1</v>
      </c>
      <c r="B937">
        <v>41427631</v>
      </c>
    </row>
    <row r="938" spans="1:2">
      <c r="A938">
        <v>0</v>
      </c>
      <c r="B938">
        <v>70000000</v>
      </c>
    </row>
    <row r="939" spans="1:2">
      <c r="A939">
        <v>0</v>
      </c>
      <c r="B939">
        <v>6641389</v>
      </c>
    </row>
    <row r="940" spans="1:2">
      <c r="A940">
        <v>0</v>
      </c>
      <c r="B940">
        <v>35450435</v>
      </c>
    </row>
    <row r="941" spans="1:2">
      <c r="A941">
        <v>0</v>
      </c>
      <c r="B941">
        <v>60000000</v>
      </c>
    </row>
    <row r="942" spans="1:2">
      <c r="A942">
        <v>0</v>
      </c>
      <c r="B942">
        <v>106823184</v>
      </c>
    </row>
    <row r="943" spans="1:2">
      <c r="A943">
        <v>0</v>
      </c>
      <c r="B943">
        <v>29910492</v>
      </c>
    </row>
    <row r="944" spans="1:2">
      <c r="A944">
        <v>1</v>
      </c>
      <c r="B944">
        <v>37388114</v>
      </c>
    </row>
    <row r="945" spans="1:2">
      <c r="A945">
        <v>0</v>
      </c>
      <c r="B945">
        <v>24156185</v>
      </c>
    </row>
    <row r="946" spans="1:2">
      <c r="A946">
        <v>1</v>
      </c>
      <c r="B946">
        <v>50899822</v>
      </c>
    </row>
    <row r="947" spans="1:2">
      <c r="A947">
        <v>1</v>
      </c>
      <c r="B947">
        <v>29857619</v>
      </c>
    </row>
    <row r="948" spans="1:2">
      <c r="A948">
        <v>1</v>
      </c>
      <c r="B948">
        <v>17895497</v>
      </c>
    </row>
    <row r="949" spans="1:2">
      <c r="A949">
        <v>1</v>
      </c>
      <c r="B949">
        <v>15383082</v>
      </c>
    </row>
    <row r="950" spans="1:2">
      <c r="A950">
        <v>0</v>
      </c>
      <c r="B950">
        <v>77710753</v>
      </c>
    </row>
    <row r="951" spans="1:2">
      <c r="A951">
        <v>1</v>
      </c>
      <c r="B951">
        <v>1602348</v>
      </c>
    </row>
    <row r="952" spans="1:2">
      <c r="A952">
        <v>0</v>
      </c>
      <c r="B952">
        <v>42343532</v>
      </c>
    </row>
    <row r="953" spans="1:2">
      <c r="A953">
        <v>1</v>
      </c>
      <c r="B953">
        <v>10361434</v>
      </c>
    </row>
    <row r="954" spans="1:2">
      <c r="A954">
        <v>0</v>
      </c>
      <c r="B954">
        <v>67412609</v>
      </c>
    </row>
    <row r="955" spans="1:2">
      <c r="A955">
        <v>0</v>
      </c>
      <c r="B955">
        <v>108573160</v>
      </c>
    </row>
    <row r="956" spans="1:2">
      <c r="A956">
        <v>0</v>
      </c>
      <c r="B956">
        <v>39324022</v>
      </c>
    </row>
    <row r="957" spans="1:2">
      <c r="A957">
        <v>1</v>
      </c>
      <c r="B957">
        <v>17414858</v>
      </c>
    </row>
    <row r="958" spans="1:2">
      <c r="A958">
        <v>1</v>
      </c>
      <c r="B958">
        <v>46357360</v>
      </c>
    </row>
    <row r="959" spans="1:2">
      <c r="A959">
        <v>0</v>
      </c>
      <c r="B959">
        <v>39475379</v>
      </c>
    </row>
    <row r="960" spans="1:2">
      <c r="A960">
        <v>0</v>
      </c>
      <c r="B960">
        <v>32046955</v>
      </c>
    </row>
    <row r="961" spans="1:2">
      <c r="A961">
        <v>0</v>
      </c>
      <c r="B961">
        <v>60878314</v>
      </c>
    </row>
    <row r="962" spans="1:2">
      <c r="A962">
        <v>0</v>
      </c>
      <c r="B962">
        <v>11930331</v>
      </c>
    </row>
    <row r="963" spans="1:2">
      <c r="A963">
        <v>0</v>
      </c>
      <c r="B963">
        <v>28138664</v>
      </c>
    </row>
    <row r="964" spans="1:2">
      <c r="A964">
        <v>1</v>
      </c>
      <c r="B964">
        <v>47721325</v>
      </c>
    </row>
    <row r="965" spans="1:2">
      <c r="A965">
        <v>1</v>
      </c>
      <c r="B965">
        <v>38855376</v>
      </c>
    </row>
    <row r="966" spans="1:2">
      <c r="A966">
        <v>0</v>
      </c>
      <c r="B966">
        <v>30829822</v>
      </c>
    </row>
    <row r="967" spans="1:2">
      <c r="A967">
        <v>0</v>
      </c>
      <c r="B967">
        <v>68598351</v>
      </c>
    </row>
    <row r="968" spans="1:2">
      <c r="A968">
        <v>0</v>
      </c>
      <c r="B968">
        <v>69734584</v>
      </c>
    </row>
    <row r="969" spans="1:2">
      <c r="A969">
        <v>1</v>
      </c>
      <c r="B969">
        <v>25623266</v>
      </c>
    </row>
    <row r="970" spans="1:2">
      <c r="A970">
        <v>0</v>
      </c>
      <c r="B970">
        <v>16990118</v>
      </c>
    </row>
    <row r="971" spans="1:2">
      <c r="A971">
        <v>0</v>
      </c>
      <c r="B971">
        <v>15200242</v>
      </c>
    </row>
    <row r="972" spans="1:2">
      <c r="A972">
        <v>0</v>
      </c>
      <c r="B972">
        <v>63304348</v>
      </c>
    </row>
    <row r="973" spans="1:2">
      <c r="A973">
        <v>0</v>
      </c>
      <c r="B973">
        <v>19662011</v>
      </c>
    </row>
    <row r="974" spans="1:2">
      <c r="A974">
        <v>0</v>
      </c>
      <c r="B974">
        <v>28000000</v>
      </c>
    </row>
    <row r="975" spans="1:2">
      <c r="A975">
        <v>0</v>
      </c>
      <c r="B975">
        <v>13529084</v>
      </c>
    </row>
    <row r="976" spans="1:2">
      <c r="A976">
        <v>1</v>
      </c>
      <c r="B976">
        <v>17316101</v>
      </c>
    </row>
    <row r="977" spans="1:2">
      <c r="A977">
        <v>1</v>
      </c>
      <c r="B977">
        <v>46000000</v>
      </c>
    </row>
    <row r="978" spans="1:2">
      <c r="A978">
        <v>0</v>
      </c>
      <c r="B978">
        <v>49327715</v>
      </c>
    </row>
    <row r="979" spans="1:2">
      <c r="A979">
        <v>1</v>
      </c>
      <c r="B979">
        <v>32467689</v>
      </c>
    </row>
    <row r="980" spans="1:2">
      <c r="A980">
        <v>1</v>
      </c>
      <c r="B980">
        <v>31018861</v>
      </c>
    </row>
    <row r="981" spans="1:2">
      <c r="A981">
        <v>0</v>
      </c>
      <c r="B981">
        <v>23541900</v>
      </c>
    </row>
    <row r="982" spans="1:2">
      <c r="A982">
        <v>1</v>
      </c>
      <c r="B982">
        <v>32918261</v>
      </c>
    </row>
    <row r="983" spans="1:2">
      <c r="A983">
        <v>0</v>
      </c>
      <c r="B983">
        <v>36985483</v>
      </c>
    </row>
    <row r="984" spans="1:2">
      <c r="A984">
        <v>0</v>
      </c>
      <c r="B984">
        <v>51784539</v>
      </c>
    </row>
    <row r="985" spans="1:2">
      <c r="A985">
        <v>0</v>
      </c>
      <c r="B985">
        <v>43290252</v>
      </c>
    </row>
    <row r="986" spans="1:2">
      <c r="A986">
        <v>1</v>
      </c>
      <c r="B986">
        <v>57789817</v>
      </c>
    </row>
    <row r="987" spans="1:2">
      <c r="A987">
        <v>0</v>
      </c>
      <c r="B987">
        <v>4091827</v>
      </c>
    </row>
    <row r="988" spans="1:2">
      <c r="A988">
        <v>0</v>
      </c>
      <c r="B988">
        <v>85898385</v>
      </c>
    </row>
    <row r="989" spans="1:2">
      <c r="A989">
        <v>1</v>
      </c>
      <c r="B989">
        <v>32469801</v>
      </c>
    </row>
    <row r="990" spans="1:2">
      <c r="A990">
        <v>1</v>
      </c>
      <c r="B990">
        <v>9246371</v>
      </c>
    </row>
    <row r="991" spans="1:2">
      <c r="A991">
        <v>0</v>
      </c>
      <c r="B991">
        <v>47351793</v>
      </c>
    </row>
    <row r="992" spans="1:2">
      <c r="A992">
        <v>1</v>
      </c>
      <c r="B992">
        <v>40345992</v>
      </c>
    </row>
    <row r="993" spans="1:2">
      <c r="A993">
        <v>1</v>
      </c>
      <c r="B993">
        <v>42873969</v>
      </c>
    </row>
    <row r="994" spans="1:2">
      <c r="A994">
        <v>0</v>
      </c>
      <c r="B994">
        <v>30000000</v>
      </c>
    </row>
    <row r="995" spans="1:2">
      <c r="A995">
        <v>0</v>
      </c>
      <c r="B995">
        <v>68488103</v>
      </c>
    </row>
    <row r="996" spans="1:2">
      <c r="A996">
        <v>1</v>
      </c>
      <c r="B996">
        <v>17248856</v>
      </c>
    </row>
    <row r="997" spans="1:2">
      <c r="A997">
        <v>1</v>
      </c>
      <c r="B997">
        <v>35728308</v>
      </c>
    </row>
    <row r="998" spans="1:2">
      <c r="A998">
        <v>0</v>
      </c>
      <c r="B998">
        <v>65143896</v>
      </c>
    </row>
    <row r="999" spans="1:2">
      <c r="A999">
        <v>0</v>
      </c>
      <c r="B999">
        <v>16031507</v>
      </c>
    </row>
    <row r="1000" spans="1:2">
      <c r="A1000">
        <v>1</v>
      </c>
      <c r="B1000">
        <v>123319288</v>
      </c>
    </row>
    <row r="1001" spans="1:2">
      <c r="A1001">
        <v>1</v>
      </c>
      <c r="B1001">
        <v>63028704</v>
      </c>
    </row>
    <row r="1002" spans="1:2">
      <c r="A1002">
        <v>0</v>
      </c>
      <c r="B1002">
        <v>129517922</v>
      </c>
    </row>
    <row r="1003" spans="1:2">
      <c r="A1003">
        <v>1</v>
      </c>
      <c r="B1003">
        <v>36995786</v>
      </c>
    </row>
    <row r="1004" spans="1:2">
      <c r="A1004">
        <v>0</v>
      </c>
      <c r="B1004">
        <v>26705796</v>
      </c>
    </row>
    <row r="1005" spans="1:2">
      <c r="A1005">
        <v>0</v>
      </c>
      <c r="B1005">
        <v>13066697</v>
      </c>
    </row>
    <row r="1006" spans="1:2">
      <c r="A1006">
        <v>1</v>
      </c>
      <c r="B1006">
        <v>14499671</v>
      </c>
    </row>
    <row r="1007" spans="1:2">
      <c r="A1007">
        <v>1</v>
      </c>
      <c r="B1007">
        <v>69195921</v>
      </c>
    </row>
    <row r="1008" spans="1:2">
      <c r="A1008">
        <v>1</v>
      </c>
      <c r="B1008">
        <v>126608696</v>
      </c>
    </row>
    <row r="1009" spans="1:2">
      <c r="A1009">
        <v>1</v>
      </c>
      <c r="B1009">
        <v>90900032</v>
      </c>
    </row>
    <row r="1010" spans="1:2">
      <c r="A1010">
        <v>1</v>
      </c>
      <c r="B1010">
        <v>71581988</v>
      </c>
    </row>
    <row r="1011" spans="1:2">
      <c r="A1011">
        <v>0</v>
      </c>
      <c r="B1011">
        <v>27853913</v>
      </c>
    </row>
    <row r="1012" spans="1:2">
      <c r="A1012">
        <v>1</v>
      </c>
      <c r="B1012">
        <v>25365964</v>
      </c>
    </row>
    <row r="1013" spans="1:2">
      <c r="A1013">
        <v>0</v>
      </c>
      <c r="B1013">
        <v>35173330</v>
      </c>
    </row>
    <row r="1014" spans="1:2">
      <c r="A1014">
        <v>1</v>
      </c>
      <c r="B1014">
        <v>13529084</v>
      </c>
    </row>
    <row r="1015" spans="1:2">
      <c r="A1015">
        <v>0</v>
      </c>
      <c r="B1015">
        <v>73991573</v>
      </c>
    </row>
    <row r="1016" spans="1:2">
      <c r="A1016">
        <v>0</v>
      </c>
      <c r="B1016">
        <v>33822710</v>
      </c>
    </row>
    <row r="1017" spans="1:2">
      <c r="A1017">
        <v>1</v>
      </c>
      <c r="B1017">
        <v>59524097</v>
      </c>
    </row>
    <row r="1018" spans="1:2">
      <c r="A1018">
        <v>0</v>
      </c>
      <c r="B1018">
        <v>51784539</v>
      </c>
    </row>
    <row r="1019" spans="1:2">
      <c r="A1019">
        <v>1</v>
      </c>
      <c r="B1019">
        <v>4208591</v>
      </c>
    </row>
    <row r="1020" spans="1:2">
      <c r="A1020">
        <v>0</v>
      </c>
      <c r="B1020">
        <v>53686491</v>
      </c>
    </row>
    <row r="1021" spans="1:2">
      <c r="A1021">
        <v>0</v>
      </c>
      <c r="B1021">
        <v>53727589</v>
      </c>
    </row>
    <row r="1022" spans="1:2">
      <c r="A1022">
        <v>0</v>
      </c>
      <c r="B1022">
        <v>24663858</v>
      </c>
    </row>
    <row r="1023" spans="1:2">
      <c r="A1023">
        <v>1</v>
      </c>
      <c r="B1023">
        <v>36843687</v>
      </c>
    </row>
    <row r="1024" spans="1:2">
      <c r="A1024">
        <v>0</v>
      </c>
      <c r="B1024">
        <v>46231854</v>
      </c>
    </row>
    <row r="1025" spans="1:2">
      <c r="A1025">
        <v>1</v>
      </c>
      <c r="B1025">
        <v>9006109</v>
      </c>
    </row>
    <row r="1026" spans="1:2">
      <c r="A1026">
        <v>0</v>
      </c>
      <c r="B1026">
        <v>55805121</v>
      </c>
    </row>
    <row r="1027" spans="1:2">
      <c r="A1027">
        <v>1</v>
      </c>
      <c r="B1027">
        <v>32571948</v>
      </c>
    </row>
    <row r="1028" spans="1:2">
      <c r="A1028">
        <v>0</v>
      </c>
      <c r="B1028">
        <v>661322</v>
      </c>
    </row>
    <row r="1029" spans="1:2">
      <c r="A1029">
        <v>0</v>
      </c>
      <c r="B1029">
        <v>661322</v>
      </c>
    </row>
    <row r="1030" spans="1:2">
      <c r="A1030">
        <v>1</v>
      </c>
      <c r="B1030">
        <v>32379480</v>
      </c>
    </row>
    <row r="1031" spans="1:2">
      <c r="A1031">
        <v>0</v>
      </c>
      <c r="B1031">
        <v>36995786</v>
      </c>
    </row>
    <row r="1032" spans="1:2">
      <c r="A1032">
        <v>0</v>
      </c>
      <c r="B1032">
        <v>32000000</v>
      </c>
    </row>
    <row r="1033" spans="1:2">
      <c r="A1033">
        <v>0</v>
      </c>
      <c r="B1033">
        <v>62930791</v>
      </c>
    </row>
    <row r="1034" spans="1:2">
      <c r="A1034">
        <v>0</v>
      </c>
      <c r="B1034">
        <v>14246971</v>
      </c>
    </row>
    <row r="1035" spans="1:2">
      <c r="A1035">
        <v>0</v>
      </c>
      <c r="B1035">
        <v>1479831</v>
      </c>
    </row>
    <row r="1036" spans="1:2">
      <c r="A1036">
        <v>0</v>
      </c>
      <c r="B1036">
        <v>76438973</v>
      </c>
    </row>
    <row r="1037" spans="1:2">
      <c r="A1037">
        <v>1</v>
      </c>
      <c r="B1037">
        <v>34529401</v>
      </c>
    </row>
    <row r="1038" spans="1:2">
      <c r="A1038">
        <v>1</v>
      </c>
      <c r="B1038">
        <v>58049525</v>
      </c>
    </row>
    <row r="1039" spans="1:2">
      <c r="A1039">
        <v>1</v>
      </c>
      <c r="B1039">
        <v>103493134</v>
      </c>
    </row>
    <row r="1040" spans="1:2">
      <c r="A1040">
        <v>0</v>
      </c>
      <c r="B1040">
        <v>12175663</v>
      </c>
    </row>
    <row r="1041" spans="1:2">
      <c r="A1041">
        <v>1</v>
      </c>
      <c r="B1041">
        <v>105267677</v>
      </c>
    </row>
    <row r="1042" spans="1:2">
      <c r="A1042">
        <v>0</v>
      </c>
      <c r="B1042">
        <v>104986915</v>
      </c>
    </row>
    <row r="1043" spans="1:2">
      <c r="A1043">
        <v>0</v>
      </c>
      <c r="B1043">
        <v>86858528</v>
      </c>
    </row>
    <row r="1044" spans="1:2">
      <c r="A1044">
        <v>1</v>
      </c>
      <c r="B1044">
        <v>22071113</v>
      </c>
    </row>
    <row r="1045" spans="1:2">
      <c r="A1045">
        <v>1</v>
      </c>
      <c r="B1045">
        <v>28894909</v>
      </c>
    </row>
    <row r="1046" spans="1:2">
      <c r="A1046">
        <v>0</v>
      </c>
      <c r="B1046">
        <v>15219578</v>
      </c>
    </row>
    <row r="1047" spans="1:2">
      <c r="A1047">
        <v>1</v>
      </c>
      <c r="B1047">
        <v>20878080</v>
      </c>
    </row>
    <row r="1048" spans="1:2">
      <c r="A1048">
        <v>0</v>
      </c>
      <c r="B1048">
        <v>56387665</v>
      </c>
    </row>
    <row r="1049" spans="1:2">
      <c r="A1049">
        <v>1</v>
      </c>
      <c r="B1049">
        <v>22470870</v>
      </c>
    </row>
    <row r="1050" spans="1:2">
      <c r="A1050">
        <v>0</v>
      </c>
      <c r="B1050">
        <v>147983145</v>
      </c>
    </row>
    <row r="1051" spans="1:2">
      <c r="A1051">
        <v>1</v>
      </c>
      <c r="B1051">
        <v>94299882</v>
      </c>
    </row>
    <row r="1052" spans="1:2">
      <c r="A1052">
        <v>0</v>
      </c>
      <c r="B1052">
        <v>51991677</v>
      </c>
    </row>
    <row r="1053" spans="1:2">
      <c r="A1053">
        <v>0</v>
      </c>
      <c r="B1053">
        <v>53949684</v>
      </c>
    </row>
    <row r="1054" spans="1:2">
      <c r="A1054">
        <v>0</v>
      </c>
      <c r="B1054">
        <v>61000000</v>
      </c>
    </row>
    <row r="1055" spans="1:2">
      <c r="A1055">
        <v>0</v>
      </c>
      <c r="B1055">
        <v>46231854</v>
      </c>
    </row>
    <row r="1056" spans="1:2">
      <c r="A1056">
        <v>0</v>
      </c>
      <c r="B1056">
        <v>16571053</v>
      </c>
    </row>
    <row r="1057" spans="1:2">
      <c r="A1057">
        <v>1</v>
      </c>
      <c r="B1057">
        <v>88669209</v>
      </c>
    </row>
    <row r="1058" spans="1:2">
      <c r="A1058">
        <v>1</v>
      </c>
      <c r="B1058">
        <v>84265761</v>
      </c>
    </row>
    <row r="1059" spans="1:2">
      <c r="A1059">
        <v>1</v>
      </c>
      <c r="B1059">
        <v>45331273</v>
      </c>
    </row>
    <row r="1060" spans="1:2">
      <c r="A1060">
        <v>1</v>
      </c>
      <c r="B1060">
        <v>42771009</v>
      </c>
    </row>
    <row r="1061" spans="1:2">
      <c r="A1061">
        <v>0</v>
      </c>
      <c r="B1061">
        <v>55938481</v>
      </c>
    </row>
    <row r="1062" spans="1:2">
      <c r="A1062">
        <v>0</v>
      </c>
      <c r="B1062">
        <v>53200848</v>
      </c>
    </row>
    <row r="1063" spans="1:2">
      <c r="A1063">
        <v>0</v>
      </c>
      <c r="B1063">
        <v>77710753</v>
      </c>
    </row>
    <row r="1064" spans="1:2">
      <c r="A1064">
        <v>1</v>
      </c>
      <c r="B1064">
        <v>20964279</v>
      </c>
    </row>
    <row r="1065" spans="1:2">
      <c r="A1065">
        <v>0</v>
      </c>
      <c r="B1065">
        <v>42729274</v>
      </c>
    </row>
    <row r="1066" spans="1:2">
      <c r="A1066">
        <v>1</v>
      </c>
      <c r="B1066">
        <v>65143896</v>
      </c>
    </row>
    <row r="1067" spans="1:2">
      <c r="A1067">
        <v>0</v>
      </c>
      <c r="B1067">
        <v>35790994</v>
      </c>
    </row>
    <row r="1068" spans="1:2">
      <c r="A1068">
        <v>0</v>
      </c>
      <c r="B1068">
        <v>38855376</v>
      </c>
    </row>
    <row r="1069" spans="1:2">
      <c r="A1069">
        <v>1</v>
      </c>
      <c r="B1069">
        <v>84000000</v>
      </c>
    </row>
    <row r="1070" spans="1:2">
      <c r="A1070">
        <v>1</v>
      </c>
      <c r="B1070">
        <v>24663858</v>
      </c>
    </row>
    <row r="1071" spans="1:2">
      <c r="A1071">
        <v>1</v>
      </c>
      <c r="B1071">
        <v>65792298</v>
      </c>
    </row>
    <row r="1072" spans="1:2">
      <c r="A1072">
        <v>1</v>
      </c>
      <c r="B1072">
        <v>43429264</v>
      </c>
    </row>
    <row r="1073" spans="1:2">
      <c r="A1073">
        <v>0</v>
      </c>
      <c r="B1073">
        <v>59213068</v>
      </c>
    </row>
    <row r="1074" spans="1:2">
      <c r="A1074">
        <v>0</v>
      </c>
      <c r="B1074">
        <v>103614337</v>
      </c>
    </row>
    <row r="1075" spans="1:2">
      <c r="A1075">
        <v>0</v>
      </c>
      <c r="B1075">
        <v>11750550</v>
      </c>
    </row>
    <row r="1076" spans="1:2">
      <c r="A1076">
        <v>1</v>
      </c>
      <c r="B1076">
        <v>36843687</v>
      </c>
    </row>
    <row r="1077" spans="1:2">
      <c r="A1077">
        <v>0</v>
      </c>
      <c r="B1077">
        <v>70346660</v>
      </c>
    </row>
    <row r="1078" spans="1:2">
      <c r="A1078">
        <v>1</v>
      </c>
      <c r="B1078">
        <v>10356908</v>
      </c>
    </row>
    <row r="1079" spans="1:2">
      <c r="A1079">
        <v>0</v>
      </c>
      <c r="B1079">
        <v>59524097</v>
      </c>
    </row>
    <row r="1080" spans="1:2">
      <c r="A1080">
        <v>1</v>
      </c>
      <c r="B1080">
        <v>40587251</v>
      </c>
    </row>
    <row r="1081" spans="1:2">
      <c r="A1081">
        <v>1</v>
      </c>
      <c r="B1081">
        <v>53268525</v>
      </c>
    </row>
    <row r="1082" spans="1:2">
      <c r="A1082">
        <v>1</v>
      </c>
      <c r="B1082">
        <v>91234849</v>
      </c>
    </row>
    <row r="1083" spans="1:2">
      <c r="A1083">
        <v>0</v>
      </c>
      <c r="B1083">
        <v>17931552</v>
      </c>
    </row>
    <row r="1084" spans="1:2">
      <c r="A1084">
        <v>0</v>
      </c>
      <c r="B1084">
        <v>90900032</v>
      </c>
    </row>
    <row r="1085" spans="1:2">
      <c r="A1085">
        <v>1</v>
      </c>
      <c r="B1085">
        <v>30829822</v>
      </c>
    </row>
    <row r="1086" spans="1:2">
      <c r="A1086">
        <v>0</v>
      </c>
      <c r="B1086">
        <v>45600727</v>
      </c>
    </row>
    <row r="1087" spans="1:2">
      <c r="A1087">
        <v>0</v>
      </c>
      <c r="B1087">
        <v>57543775</v>
      </c>
    </row>
    <row r="1088" spans="1:2">
      <c r="A1088">
        <v>1</v>
      </c>
      <c r="B1088">
        <v>43161751</v>
      </c>
    </row>
    <row r="1089" spans="1:2">
      <c r="A1089">
        <v>1</v>
      </c>
      <c r="B1089">
        <v>62141447</v>
      </c>
    </row>
    <row r="1090" spans="1:2">
      <c r="A1090">
        <v>0</v>
      </c>
      <c r="B1090">
        <v>5064348</v>
      </c>
    </row>
    <row r="1091" spans="1:2">
      <c r="A1091">
        <v>0</v>
      </c>
      <c r="B1091">
        <v>121761754</v>
      </c>
    </row>
    <row r="1092" spans="1:2">
      <c r="A1092">
        <v>1</v>
      </c>
      <c r="B1092">
        <v>33404928</v>
      </c>
    </row>
    <row r="1093" spans="1:2">
      <c r="A1093">
        <v>1</v>
      </c>
      <c r="B1093">
        <v>29544705</v>
      </c>
    </row>
    <row r="1094" spans="1:2">
      <c r="A1094">
        <v>0</v>
      </c>
      <c r="B1094">
        <v>93212171</v>
      </c>
    </row>
    <row r="1095" spans="1:2">
      <c r="A1095">
        <v>1</v>
      </c>
      <c r="B1095">
        <v>5073193</v>
      </c>
    </row>
    <row r="1096" spans="1:2">
      <c r="A1096">
        <v>0</v>
      </c>
      <c r="B1096">
        <v>33142105</v>
      </c>
    </row>
    <row r="1097" spans="1:2">
      <c r="A1097">
        <v>0</v>
      </c>
      <c r="B1097">
        <v>225000000</v>
      </c>
    </row>
    <row r="1098" spans="1:2">
      <c r="A1098">
        <v>1</v>
      </c>
      <c r="B1098">
        <v>33706305</v>
      </c>
    </row>
    <row r="1099" spans="1:2">
      <c r="A1099">
        <v>0</v>
      </c>
      <c r="B1099">
        <v>74776229</v>
      </c>
    </row>
    <row r="1100" spans="1:2">
      <c r="A1100">
        <v>1</v>
      </c>
      <c r="B1100">
        <v>29825828</v>
      </c>
    </row>
    <row r="1101" spans="1:2">
      <c r="A1101">
        <v>1</v>
      </c>
      <c r="B1101">
        <v>15372585</v>
      </c>
    </row>
    <row r="1102" spans="1:2">
      <c r="A1102">
        <v>1</v>
      </c>
      <c r="B1102">
        <v>34829715</v>
      </c>
    </row>
    <row r="1103" spans="1:2">
      <c r="A1103">
        <v>0</v>
      </c>
      <c r="B1103">
        <v>59578244</v>
      </c>
    </row>
    <row r="1104" spans="1:2">
      <c r="A1104">
        <v>0</v>
      </c>
      <c r="B1104">
        <v>122754817</v>
      </c>
    </row>
    <row r="1105" spans="1:2">
      <c r="A1105">
        <v>1</v>
      </c>
      <c r="B1105">
        <v>25279728</v>
      </c>
    </row>
    <row r="1106" spans="1:2">
      <c r="A1106">
        <v>1</v>
      </c>
      <c r="B1106">
        <v>6764542</v>
      </c>
    </row>
    <row r="1107" spans="1:2">
      <c r="A1107">
        <v>0</v>
      </c>
      <c r="B1107">
        <v>18004040</v>
      </c>
    </row>
    <row r="1108" spans="1:2">
      <c r="A1108">
        <v>1</v>
      </c>
      <c r="B1108">
        <v>15000000</v>
      </c>
    </row>
    <row r="1109" spans="1:2">
      <c r="A1109">
        <v>1</v>
      </c>
      <c r="B1109">
        <v>90662545</v>
      </c>
    </row>
    <row r="1110" spans="1:2">
      <c r="A1110">
        <v>0</v>
      </c>
      <c r="B1110">
        <v>39349328</v>
      </c>
    </row>
    <row r="1111" spans="1:2">
      <c r="A1111">
        <v>1</v>
      </c>
      <c r="B1111">
        <v>26927960</v>
      </c>
    </row>
    <row r="1112" spans="1:2">
      <c r="A1112">
        <v>0</v>
      </c>
      <c r="B1112">
        <v>17336945</v>
      </c>
    </row>
    <row r="1113" spans="1:2">
      <c r="A1113">
        <v>1</v>
      </c>
      <c r="B1113">
        <v>55493679</v>
      </c>
    </row>
    <row r="1114" spans="1:2">
      <c r="A1114">
        <v>1</v>
      </c>
      <c r="B1114">
        <v>118813194</v>
      </c>
    </row>
    <row r="1115" spans="1:2">
      <c r="A1115">
        <v>0</v>
      </c>
      <c r="B1115">
        <v>70000000</v>
      </c>
    </row>
    <row r="1116" spans="1:2">
      <c r="A1116">
        <v>0</v>
      </c>
      <c r="B1116">
        <v>62413003</v>
      </c>
    </row>
    <row r="1117" spans="1:2">
      <c r="A1117">
        <v>0</v>
      </c>
      <c r="B1117">
        <v>51784539</v>
      </c>
    </row>
    <row r="1118" spans="1:2">
      <c r="A1118">
        <v>0</v>
      </c>
      <c r="B1118">
        <v>41445735</v>
      </c>
    </row>
    <row r="1119" spans="1:2">
      <c r="A1119">
        <v>1</v>
      </c>
      <c r="B1119">
        <v>43429264</v>
      </c>
    </row>
    <row r="1120" spans="1:2">
      <c r="A1120">
        <v>1</v>
      </c>
      <c r="B1120">
        <v>30000000</v>
      </c>
    </row>
    <row r="1121" spans="1:2">
      <c r="A1121">
        <v>0</v>
      </c>
      <c r="B1121">
        <v>31116893</v>
      </c>
    </row>
    <row r="1122" spans="1:2">
      <c r="A1122">
        <v>1</v>
      </c>
      <c r="B1122">
        <v>78648044</v>
      </c>
    </row>
    <row r="1123" spans="1:2">
      <c r="A1123">
        <v>0</v>
      </c>
      <c r="B1123">
        <v>160234776</v>
      </c>
    </row>
    <row r="1124" spans="1:2">
      <c r="A1124">
        <v>0</v>
      </c>
      <c r="B1124">
        <v>69802752</v>
      </c>
    </row>
    <row r="1125" spans="1:2">
      <c r="A1125">
        <v>0</v>
      </c>
      <c r="B1125">
        <v>88033717</v>
      </c>
    </row>
    <row r="1126" spans="1:2">
      <c r="A1126">
        <v>1</v>
      </c>
      <c r="B1126">
        <v>35450435</v>
      </c>
    </row>
    <row r="1127" spans="1:2">
      <c r="A1127">
        <v>0</v>
      </c>
      <c r="B1127">
        <v>49327715</v>
      </c>
    </row>
    <row r="1128" spans="1:2">
      <c r="A1128">
        <v>1</v>
      </c>
      <c r="B1128">
        <v>59651656</v>
      </c>
    </row>
    <row r="1129" spans="1:2">
      <c r="A1129">
        <v>1</v>
      </c>
      <c r="B1129">
        <v>73624227</v>
      </c>
    </row>
    <row r="1130" spans="1:2">
      <c r="A1130">
        <v>1</v>
      </c>
      <c r="B1130">
        <v>25892270</v>
      </c>
    </row>
    <row r="1131" spans="1:2">
      <c r="A1131">
        <v>0</v>
      </c>
      <c r="B1131">
        <v>84654401</v>
      </c>
    </row>
    <row r="1132" spans="1:2">
      <c r="A1132">
        <v>1</v>
      </c>
      <c r="B1132">
        <v>28088587</v>
      </c>
    </row>
    <row r="1133" spans="1:2">
      <c r="A1133">
        <v>1</v>
      </c>
      <c r="B1133">
        <v>49216810</v>
      </c>
    </row>
    <row r="1134" spans="1:2">
      <c r="A1134">
        <v>0</v>
      </c>
      <c r="B1134">
        <v>89477485</v>
      </c>
    </row>
    <row r="1135" spans="1:2">
      <c r="A1135">
        <v>1</v>
      </c>
      <c r="B1135">
        <v>55008264</v>
      </c>
    </row>
    <row r="1136" spans="1:2">
      <c r="A1136">
        <v>0</v>
      </c>
      <c r="B1136">
        <v>88626087</v>
      </c>
    </row>
    <row r="1137" spans="1:2">
      <c r="A1137">
        <v>1</v>
      </c>
      <c r="B1137">
        <v>95442650</v>
      </c>
    </row>
    <row r="1138" spans="1:2">
      <c r="A1138">
        <v>0</v>
      </c>
      <c r="B1138">
        <v>60880877</v>
      </c>
    </row>
    <row r="1139" spans="1:2">
      <c r="A1139">
        <v>0</v>
      </c>
      <c r="B1139">
        <v>20000000</v>
      </c>
    </row>
    <row r="1140" spans="1:2">
      <c r="A1140">
        <v>1</v>
      </c>
      <c r="B1140">
        <v>31652174</v>
      </c>
    </row>
    <row r="1141" spans="1:2">
      <c r="A1141">
        <v>0</v>
      </c>
      <c r="B1141">
        <v>88033717</v>
      </c>
    </row>
    <row r="1142" spans="1:2">
      <c r="A1142">
        <v>1</v>
      </c>
      <c r="B1142">
        <v>61659644</v>
      </c>
    </row>
    <row r="1143" spans="1:2">
      <c r="A1143">
        <v>1</v>
      </c>
      <c r="B1143">
        <v>31070724</v>
      </c>
    </row>
    <row r="1144" spans="1:2">
      <c r="A1144">
        <v>0</v>
      </c>
      <c r="B1144">
        <v>44006612</v>
      </c>
    </row>
    <row r="1145" spans="1:2">
      <c r="A1145">
        <v>0</v>
      </c>
      <c r="B1145">
        <v>50793334</v>
      </c>
    </row>
    <row r="1146" spans="1:2">
      <c r="A1146">
        <v>0</v>
      </c>
      <c r="B1146">
        <v>59089410</v>
      </c>
    </row>
    <row r="1147" spans="1:2">
      <c r="A1147">
        <v>1</v>
      </c>
      <c r="B1147">
        <v>24226658</v>
      </c>
    </row>
    <row r="1148" spans="1:2">
      <c r="A1148">
        <v>1</v>
      </c>
      <c r="B1148">
        <v>22197472</v>
      </c>
    </row>
    <row r="1149" spans="1:2">
      <c r="A1149">
        <v>0</v>
      </c>
      <c r="B1149">
        <v>76349732</v>
      </c>
    </row>
    <row r="1150" spans="1:2">
      <c r="A1150">
        <v>0</v>
      </c>
      <c r="B1150">
        <v>5000000</v>
      </c>
    </row>
    <row r="1151" spans="1:2">
      <c r="A1151">
        <v>0</v>
      </c>
      <c r="B1151">
        <v>72498355</v>
      </c>
    </row>
    <row r="1152" spans="1:2">
      <c r="A1152">
        <v>1</v>
      </c>
      <c r="B1152">
        <v>58752751</v>
      </c>
    </row>
    <row r="1153" spans="1:2">
      <c r="A1153">
        <v>1</v>
      </c>
      <c r="B1153">
        <v>71024700</v>
      </c>
    </row>
    <row r="1154" spans="1:2">
      <c r="A1154">
        <v>0</v>
      </c>
      <c r="B1154">
        <v>44941739</v>
      </c>
    </row>
    <row r="1155" spans="1:2">
      <c r="A1155">
        <v>0</v>
      </c>
      <c r="B1155">
        <v>39524578</v>
      </c>
    </row>
    <row r="1156" spans="1:2">
      <c r="A1156">
        <v>1</v>
      </c>
      <c r="B1156">
        <v>86684726</v>
      </c>
    </row>
    <row r="1157" spans="1:2">
      <c r="A1157">
        <v>0</v>
      </c>
      <c r="B1157">
        <v>41427631</v>
      </c>
    </row>
    <row r="1158" spans="1:2">
      <c r="A1158">
        <v>1</v>
      </c>
      <c r="B1158">
        <v>68536152</v>
      </c>
    </row>
    <row r="1159" spans="1:2">
      <c r="A1159">
        <v>0</v>
      </c>
      <c r="B1159">
        <v>31453796</v>
      </c>
    </row>
    <row r="1160" spans="1:2">
      <c r="A1160">
        <v>1</v>
      </c>
      <c r="B1160">
        <v>50559457</v>
      </c>
    </row>
    <row r="1161" spans="1:2">
      <c r="A1161">
        <v>0</v>
      </c>
      <c r="B1161">
        <v>50344633</v>
      </c>
    </row>
    <row r="1162" spans="1:2">
      <c r="A1162">
        <v>1</v>
      </c>
      <c r="B1162">
        <v>94784326</v>
      </c>
    </row>
    <row r="1163" spans="1:2">
      <c r="A1163">
        <v>0</v>
      </c>
      <c r="B1163">
        <v>119430476</v>
      </c>
    </row>
    <row r="1164" spans="1:2">
      <c r="A1164">
        <v>0</v>
      </c>
      <c r="B1164">
        <v>46192690</v>
      </c>
    </row>
    <row r="1165" spans="1:2">
      <c r="A1165">
        <v>0</v>
      </c>
      <c r="B1165">
        <v>25321739</v>
      </c>
    </row>
    <row r="1166" spans="1:2">
      <c r="A1166">
        <v>0</v>
      </c>
      <c r="B1166">
        <v>46606085</v>
      </c>
    </row>
    <row r="1167" spans="1:2">
      <c r="A1167">
        <v>1</v>
      </c>
      <c r="B1167">
        <v>33483073</v>
      </c>
    </row>
    <row r="1168" spans="1:2">
      <c r="A1168">
        <v>1</v>
      </c>
      <c r="B1168">
        <v>49471994</v>
      </c>
    </row>
    <row r="1169" spans="1:2">
      <c r="A1169">
        <v>0</v>
      </c>
      <c r="B1169">
        <v>74258246</v>
      </c>
    </row>
    <row r="1170" spans="1:2">
      <c r="A1170">
        <v>1</v>
      </c>
      <c r="B1170">
        <v>100039262</v>
      </c>
    </row>
    <row r="1171" spans="1:2">
      <c r="A1171">
        <v>0</v>
      </c>
      <c r="B1171">
        <v>18859976</v>
      </c>
    </row>
    <row r="1172" spans="1:2">
      <c r="A1172">
        <v>0</v>
      </c>
      <c r="B1172">
        <v>79496532</v>
      </c>
    </row>
    <row r="1173" spans="1:2">
      <c r="A1173">
        <v>0</v>
      </c>
      <c r="B1173">
        <v>95442650</v>
      </c>
    </row>
    <row r="1174" spans="1:2">
      <c r="A1174">
        <v>1</v>
      </c>
      <c r="B1174">
        <v>33633148</v>
      </c>
    </row>
    <row r="1175" spans="1:2">
      <c r="A1175">
        <v>0</v>
      </c>
      <c r="B1175">
        <v>46606085</v>
      </c>
    </row>
    <row r="1176" spans="1:2">
      <c r="A1176">
        <v>1</v>
      </c>
      <c r="B1176">
        <v>37878971</v>
      </c>
    </row>
    <row r="1177" spans="1:2">
      <c r="A1177">
        <v>0</v>
      </c>
      <c r="B1177">
        <v>86244278</v>
      </c>
    </row>
    <row r="1178" spans="1:2">
      <c r="A1178">
        <v>0</v>
      </c>
      <c r="B1178">
        <v>25321739</v>
      </c>
    </row>
    <row r="1179" spans="1:2">
      <c r="A1179">
        <v>1</v>
      </c>
      <c r="B1179">
        <v>59651656</v>
      </c>
    </row>
    <row r="1180" spans="1:2">
      <c r="A1180">
        <v>0</v>
      </c>
      <c r="B1180">
        <v>40585543</v>
      </c>
    </row>
    <row r="1181" spans="1:2">
      <c r="A1181">
        <v>1</v>
      </c>
      <c r="B1181">
        <v>21474596</v>
      </c>
    </row>
    <row r="1182" spans="1:2">
      <c r="A1182">
        <v>1</v>
      </c>
      <c r="B1182">
        <v>17105997</v>
      </c>
    </row>
    <row r="1183" spans="1:2">
      <c r="A1183">
        <v>0</v>
      </c>
      <c r="B1183">
        <v>53507281</v>
      </c>
    </row>
    <row r="1184" spans="1:2">
      <c r="A1184">
        <v>1</v>
      </c>
      <c r="B1184">
        <v>89286146</v>
      </c>
    </row>
    <row r="1185" spans="1:2">
      <c r="A1185">
        <v>0</v>
      </c>
      <c r="B1185">
        <v>28072261</v>
      </c>
    </row>
    <row r="1186" spans="1:2">
      <c r="A1186">
        <v>1</v>
      </c>
      <c r="B1186">
        <v>130611431</v>
      </c>
    </row>
    <row r="1187" spans="1:2">
      <c r="A1187">
        <v>0</v>
      </c>
      <c r="B1187">
        <v>14345242</v>
      </c>
    </row>
    <row r="1188" spans="1:2">
      <c r="A1188">
        <v>1</v>
      </c>
      <c r="B1188">
        <v>145123812</v>
      </c>
    </row>
    <row r="1189" spans="1:2">
      <c r="A1189">
        <v>0</v>
      </c>
      <c r="B1189">
        <v>27963651</v>
      </c>
    </row>
    <row r="1190" spans="1:2">
      <c r="A1190">
        <v>0</v>
      </c>
      <c r="B1190">
        <v>36249178</v>
      </c>
    </row>
    <row r="1191" spans="1:2">
      <c r="A1191">
        <v>0</v>
      </c>
      <c r="B1191">
        <v>35000000</v>
      </c>
    </row>
    <row r="1192" spans="1:2">
      <c r="A1192">
        <v>0</v>
      </c>
      <c r="B1192">
        <v>40043484</v>
      </c>
    </row>
    <row r="1193" spans="1:2">
      <c r="A1193">
        <v>1</v>
      </c>
      <c r="B1193">
        <v>86580505</v>
      </c>
    </row>
    <row r="1194" spans="1:2">
      <c r="A1194">
        <v>0</v>
      </c>
      <c r="B1194">
        <v>53560590</v>
      </c>
    </row>
    <row r="1195" spans="1:2">
      <c r="A1195">
        <v>1</v>
      </c>
      <c r="B1195">
        <v>82295652</v>
      </c>
    </row>
    <row r="1196" spans="1:2">
      <c r="A1196">
        <v>0</v>
      </c>
      <c r="B1196">
        <v>55938481</v>
      </c>
    </row>
    <row r="1197" spans="1:2">
      <c r="A1197">
        <v>1</v>
      </c>
      <c r="B1197">
        <v>58441841</v>
      </c>
    </row>
    <row r="1198" spans="1:2">
      <c r="A1198">
        <v>0</v>
      </c>
      <c r="B1198">
        <v>101482025</v>
      </c>
    </row>
    <row r="1199" spans="1:2">
      <c r="A1199">
        <v>0</v>
      </c>
      <c r="B1199">
        <v>32571948</v>
      </c>
    </row>
    <row r="1200" spans="1:2">
      <c r="A1200">
        <v>0</v>
      </c>
      <c r="B1200">
        <v>40587251</v>
      </c>
    </row>
    <row r="1201" spans="1:2">
      <c r="A1201">
        <v>1</v>
      </c>
      <c r="B1201">
        <v>24671048</v>
      </c>
    </row>
    <row r="1202" spans="1:2">
      <c r="A1202">
        <v>0</v>
      </c>
      <c r="B1202">
        <v>10086498</v>
      </c>
    </row>
    <row r="1203" spans="1:2">
      <c r="A1203">
        <v>0</v>
      </c>
      <c r="B1203">
        <v>65951507</v>
      </c>
    </row>
    <row r="1204" spans="1:2">
      <c r="A1204">
        <v>0</v>
      </c>
      <c r="B1204">
        <v>168817598</v>
      </c>
    </row>
    <row r="1205" spans="1:2">
      <c r="A1205">
        <v>0</v>
      </c>
      <c r="B1205">
        <v>5965166</v>
      </c>
    </row>
    <row r="1206" spans="1:2">
      <c r="A1206">
        <v>0</v>
      </c>
      <c r="B1206">
        <v>106823184</v>
      </c>
    </row>
    <row r="1207" spans="1:2">
      <c r="A1207">
        <v>0</v>
      </c>
      <c r="B1207">
        <v>28088587</v>
      </c>
    </row>
    <row r="1208" spans="1:2">
      <c r="A1208">
        <v>1</v>
      </c>
      <c r="B1208">
        <v>27056408</v>
      </c>
    </row>
    <row r="1209" spans="1:2">
      <c r="A1209">
        <v>1</v>
      </c>
      <c r="B1209">
        <v>70724911</v>
      </c>
    </row>
    <row r="1210" spans="1:2">
      <c r="A1210">
        <v>1</v>
      </c>
      <c r="B1210">
        <v>42805825</v>
      </c>
    </row>
    <row r="1211" spans="1:2">
      <c r="A1211">
        <v>0</v>
      </c>
      <c r="B1211">
        <v>40587251</v>
      </c>
    </row>
    <row r="1212" spans="1:2">
      <c r="A1212">
        <v>1</v>
      </c>
      <c r="B1212">
        <v>23685227</v>
      </c>
    </row>
    <row r="1213" spans="1:2">
      <c r="A1213">
        <v>0</v>
      </c>
      <c r="B1213">
        <v>30575589</v>
      </c>
    </row>
    <row r="1214" spans="1:2">
      <c r="A1214">
        <v>0</v>
      </c>
      <c r="B1214">
        <v>78583235</v>
      </c>
    </row>
    <row r="1215" spans="1:2">
      <c r="A1215">
        <v>0</v>
      </c>
      <c r="B1215">
        <v>64310954</v>
      </c>
    </row>
    <row r="1216" spans="1:2">
      <c r="A1216">
        <v>0</v>
      </c>
      <c r="B1216">
        <v>117505503</v>
      </c>
    </row>
    <row r="1217" spans="1:2">
      <c r="A1217">
        <v>1</v>
      </c>
      <c r="B1217">
        <v>47721325</v>
      </c>
    </row>
    <row r="1218" spans="1:2">
      <c r="A1218">
        <v>1</v>
      </c>
      <c r="B1218">
        <v>3204696</v>
      </c>
    </row>
    <row r="1219" spans="1:2">
      <c r="A1219">
        <v>0</v>
      </c>
      <c r="B1219">
        <v>19662011</v>
      </c>
    </row>
    <row r="1220" spans="1:2">
      <c r="A1220">
        <v>0</v>
      </c>
      <c r="B1220">
        <v>48265360</v>
      </c>
    </row>
    <row r="1221" spans="1:2">
      <c r="A1221">
        <v>0</v>
      </c>
      <c r="B1221">
        <v>65248520</v>
      </c>
    </row>
    <row r="1222" spans="1:2">
      <c r="A1222">
        <v>0</v>
      </c>
      <c r="B1222">
        <v>186424342</v>
      </c>
    </row>
    <row r="1223" spans="1:2">
      <c r="A1223">
        <v>1</v>
      </c>
      <c r="B1223">
        <v>101407816</v>
      </c>
    </row>
    <row r="1224" spans="1:2">
      <c r="A1224">
        <v>0</v>
      </c>
      <c r="B1224">
        <v>86580505</v>
      </c>
    </row>
    <row r="1225" spans="1:2">
      <c r="A1225">
        <v>0</v>
      </c>
      <c r="B1225">
        <v>89109896</v>
      </c>
    </row>
    <row r="1226" spans="1:2">
      <c r="A1226">
        <v>1</v>
      </c>
      <c r="B1226">
        <v>59651656</v>
      </c>
    </row>
    <row r="1227" spans="1:2">
      <c r="A1227">
        <v>1</v>
      </c>
      <c r="B1227">
        <v>43429264</v>
      </c>
    </row>
    <row r="1228" spans="1:2">
      <c r="A1228">
        <v>1</v>
      </c>
      <c r="B1228">
        <v>114330585</v>
      </c>
    </row>
    <row r="1229" spans="1:2">
      <c r="A1229">
        <v>1</v>
      </c>
      <c r="B1229">
        <v>143163975</v>
      </c>
    </row>
    <row r="1230" spans="1:2">
      <c r="A1230">
        <v>0</v>
      </c>
      <c r="B1230">
        <v>40345992</v>
      </c>
    </row>
    <row r="1231" spans="1:2">
      <c r="A1231">
        <v>0</v>
      </c>
      <c r="B1231">
        <v>67825608</v>
      </c>
    </row>
    <row r="1232" spans="1:2">
      <c r="A1232">
        <v>0</v>
      </c>
      <c r="B1232">
        <v>99921804</v>
      </c>
    </row>
    <row r="1233" spans="1:2">
      <c r="A1233">
        <v>0</v>
      </c>
      <c r="B1233">
        <v>50559457</v>
      </c>
    </row>
    <row r="1234" spans="1:2">
      <c r="A1234">
        <v>0</v>
      </c>
      <c r="B1234">
        <v>56962993</v>
      </c>
    </row>
    <row r="1235" spans="1:2">
      <c r="A1235">
        <v>1</v>
      </c>
      <c r="B1235">
        <v>56973913</v>
      </c>
    </row>
    <row r="1236" spans="1:2">
      <c r="A1236">
        <v>0</v>
      </c>
      <c r="B1236">
        <v>195000000</v>
      </c>
    </row>
    <row r="1237" spans="1:2">
      <c r="A1237">
        <v>1</v>
      </c>
      <c r="B1237">
        <v>42416518</v>
      </c>
    </row>
    <row r="1238" spans="1:2">
      <c r="A1238">
        <v>0</v>
      </c>
      <c r="B1238">
        <v>115579635</v>
      </c>
    </row>
    <row r="1239" spans="1:2">
      <c r="A1239">
        <v>0</v>
      </c>
      <c r="B1239">
        <v>113947826</v>
      </c>
    </row>
    <row r="1240" spans="1:2">
      <c r="A1240">
        <v>1</v>
      </c>
      <c r="B1240">
        <v>37982609</v>
      </c>
    </row>
    <row r="1241" spans="1:2">
      <c r="A1241">
        <v>0</v>
      </c>
      <c r="B1241">
        <v>149830960</v>
      </c>
    </row>
    <row r="1242" spans="1:2">
      <c r="A1242">
        <v>0</v>
      </c>
      <c r="B1242">
        <v>69939678</v>
      </c>
    </row>
    <row r="1243" spans="1:2">
      <c r="A1243">
        <v>1</v>
      </c>
      <c r="B1243">
        <v>8866236</v>
      </c>
    </row>
    <row r="1244" spans="1:2">
      <c r="A1244">
        <v>1</v>
      </c>
      <c r="B1244">
        <v>90000000</v>
      </c>
    </row>
    <row r="1245" spans="1:2">
      <c r="A1245">
        <v>0</v>
      </c>
      <c r="B1245">
        <v>36907153</v>
      </c>
    </row>
    <row r="1246" spans="1:2">
      <c r="A1246">
        <v>0</v>
      </c>
      <c r="B1246">
        <v>126829821</v>
      </c>
    </row>
    <row r="1247" spans="1:2">
      <c r="A1247">
        <v>1</v>
      </c>
      <c r="B1247">
        <v>32475836</v>
      </c>
    </row>
    <row r="1248" spans="1:2">
      <c r="A1248">
        <v>1</v>
      </c>
      <c r="B1248">
        <v>76915621</v>
      </c>
    </row>
    <row r="1249" spans="1:2">
      <c r="A1249">
        <v>1</v>
      </c>
      <c r="B1249">
        <v>43429264</v>
      </c>
    </row>
    <row r="1250" spans="1:2">
      <c r="A1250">
        <v>1</v>
      </c>
      <c r="B1250">
        <v>32918261</v>
      </c>
    </row>
    <row r="1251" spans="1:2">
      <c r="A1251">
        <v>0</v>
      </c>
      <c r="B1251">
        <v>97403068</v>
      </c>
    </row>
    <row r="1252" spans="1:2">
      <c r="A1252">
        <v>0</v>
      </c>
      <c r="B1252">
        <v>54286580</v>
      </c>
    </row>
    <row r="1253" spans="1:2">
      <c r="A1253">
        <v>1</v>
      </c>
      <c r="B1253">
        <v>101286957</v>
      </c>
    </row>
    <row r="1254" spans="1:2">
      <c r="A1254">
        <v>0</v>
      </c>
      <c r="B1254">
        <v>172213656</v>
      </c>
    </row>
    <row r="1255" spans="1:2">
      <c r="A1255">
        <v>0</v>
      </c>
      <c r="B1255">
        <v>150000000</v>
      </c>
    </row>
    <row r="1256" spans="1:2">
      <c r="A1256">
        <v>1</v>
      </c>
      <c r="B1256">
        <v>33822710</v>
      </c>
    </row>
    <row r="1257" spans="1:2">
      <c r="A1257">
        <v>1</v>
      </c>
      <c r="B1257">
        <v>25224861</v>
      </c>
    </row>
    <row r="1258" spans="1:2">
      <c r="A1258">
        <v>1</v>
      </c>
      <c r="B1258">
        <v>36995786</v>
      </c>
    </row>
    <row r="1259" spans="1:2">
      <c r="A1259">
        <v>0</v>
      </c>
      <c r="B1259">
        <v>116099050</v>
      </c>
    </row>
    <row r="1260" spans="1:2">
      <c r="A1260">
        <v>0</v>
      </c>
      <c r="B1260">
        <v>16583160</v>
      </c>
    </row>
    <row r="1261" spans="1:2">
      <c r="A1261">
        <v>1</v>
      </c>
      <c r="B1261">
        <v>75965217</v>
      </c>
    </row>
    <row r="1262" spans="1:2">
      <c r="A1262">
        <v>0</v>
      </c>
      <c r="B1262">
        <v>64093910</v>
      </c>
    </row>
    <row r="1263" spans="1:2">
      <c r="A1263">
        <v>0</v>
      </c>
      <c r="B1263">
        <v>184927415</v>
      </c>
    </row>
    <row r="1264" spans="1:2">
      <c r="A1264">
        <v>0</v>
      </c>
      <c r="B1264">
        <v>125005366</v>
      </c>
    </row>
    <row r="1265" spans="1:2">
      <c r="A1265">
        <v>0</v>
      </c>
      <c r="B1265">
        <v>31018861</v>
      </c>
    </row>
    <row r="1266" spans="1:2">
      <c r="A1266">
        <v>1</v>
      </c>
      <c r="B1266">
        <v>71234857</v>
      </c>
    </row>
    <row r="1267" spans="1:2">
      <c r="A1267">
        <v>1</v>
      </c>
      <c r="B1267">
        <v>50643478</v>
      </c>
    </row>
    <row r="1268" spans="1:2">
      <c r="A1268">
        <v>0</v>
      </c>
      <c r="B1268">
        <v>86323501</v>
      </c>
    </row>
    <row r="1269" spans="1:2">
      <c r="A1269">
        <v>0</v>
      </c>
      <c r="B1269">
        <v>57789817</v>
      </c>
    </row>
    <row r="1270" spans="1:2">
      <c r="A1270">
        <v>1</v>
      </c>
      <c r="B1270">
        <v>5178454</v>
      </c>
    </row>
    <row r="1271" spans="1:2">
      <c r="A1271">
        <v>0</v>
      </c>
      <c r="B1271">
        <v>85458547</v>
      </c>
    </row>
    <row r="1272" spans="1:2">
      <c r="A1272">
        <v>1</v>
      </c>
      <c r="B1272">
        <v>39475379</v>
      </c>
    </row>
    <row r="1273" spans="1:2">
      <c r="A1273">
        <v>0</v>
      </c>
      <c r="B1273">
        <v>30742635</v>
      </c>
    </row>
    <row r="1274" spans="1:2">
      <c r="A1274">
        <v>0</v>
      </c>
      <c r="B1274">
        <v>505595</v>
      </c>
    </row>
    <row r="1275" spans="1:2">
      <c r="A1275">
        <v>1</v>
      </c>
      <c r="B1275">
        <v>29024763</v>
      </c>
    </row>
    <row r="1276" spans="1:2">
      <c r="A1276">
        <v>0</v>
      </c>
      <c r="B1276">
        <v>55000000</v>
      </c>
    </row>
    <row r="1277" spans="1:2">
      <c r="A1277">
        <v>1</v>
      </c>
      <c r="B1277">
        <v>54116335</v>
      </c>
    </row>
    <row r="1278" spans="1:2">
      <c r="A1278">
        <v>1</v>
      </c>
      <c r="B1278">
        <v>168531522</v>
      </c>
    </row>
    <row r="1279" spans="1:2">
      <c r="A1279">
        <v>0</v>
      </c>
      <c r="B1279">
        <v>77676809</v>
      </c>
    </row>
    <row r="1280" spans="1:2">
      <c r="A1280">
        <v>0</v>
      </c>
      <c r="B1280">
        <v>21534891</v>
      </c>
    </row>
    <row r="1281" spans="1:2">
      <c r="A1281">
        <v>0</v>
      </c>
      <c r="B1281">
        <v>98242689</v>
      </c>
    </row>
    <row r="1282" spans="1:2">
      <c r="A1282">
        <v>0</v>
      </c>
      <c r="B1282">
        <v>72498355</v>
      </c>
    </row>
    <row r="1283" spans="1:2">
      <c r="A1283">
        <v>1</v>
      </c>
      <c r="B1283">
        <v>64093910</v>
      </c>
    </row>
    <row r="1284" spans="1:2">
      <c r="A1284">
        <v>1</v>
      </c>
      <c r="B1284">
        <v>66413889</v>
      </c>
    </row>
    <row r="1285" spans="1:2">
      <c r="A1285">
        <v>0</v>
      </c>
      <c r="B1285">
        <v>96535720</v>
      </c>
    </row>
    <row r="1286" spans="1:2">
      <c r="A1286">
        <v>1</v>
      </c>
      <c r="B1286">
        <v>50899822</v>
      </c>
    </row>
    <row r="1287" spans="1:2">
      <c r="A1287">
        <v>0</v>
      </c>
      <c r="B1287">
        <v>60878314</v>
      </c>
    </row>
    <row r="1288" spans="1:2">
      <c r="A1288">
        <v>0</v>
      </c>
      <c r="B1288">
        <v>97403068</v>
      </c>
    </row>
    <row r="1289" spans="1:2">
      <c r="A1289">
        <v>1</v>
      </c>
      <c r="B1289">
        <v>25892270</v>
      </c>
    </row>
    <row r="1290" spans="1:2">
      <c r="A1290">
        <v>0</v>
      </c>
      <c r="B1290">
        <v>64758961</v>
      </c>
    </row>
    <row r="1291" spans="1:2">
      <c r="A1291">
        <v>1</v>
      </c>
      <c r="B1291">
        <v>82720573</v>
      </c>
    </row>
    <row r="1292" spans="1:2">
      <c r="A1292">
        <v>1</v>
      </c>
      <c r="B1292">
        <v>36249178</v>
      </c>
    </row>
    <row r="1293" spans="1:2">
      <c r="A1293">
        <v>1</v>
      </c>
      <c r="B1293">
        <v>36796715</v>
      </c>
    </row>
    <row r="1294" spans="1:2">
      <c r="A1294">
        <v>0</v>
      </c>
      <c r="B1294">
        <v>82855263</v>
      </c>
    </row>
    <row r="1295" spans="1:2">
      <c r="A1295">
        <v>1</v>
      </c>
      <c r="B1295">
        <v>68317587</v>
      </c>
    </row>
    <row r="1296" spans="1:2">
      <c r="A1296">
        <v>0</v>
      </c>
      <c r="B1296">
        <v>41257801</v>
      </c>
    </row>
    <row r="1297" spans="1:2">
      <c r="A1297">
        <v>0</v>
      </c>
      <c r="B1297">
        <v>75965217</v>
      </c>
    </row>
    <row r="1298" spans="1:2">
      <c r="A1298">
        <v>0</v>
      </c>
      <c r="B1298">
        <v>84186649</v>
      </c>
    </row>
    <row r="1299" spans="1:2">
      <c r="A1299">
        <v>1</v>
      </c>
      <c r="B1299">
        <v>34597961</v>
      </c>
    </row>
    <row r="1300" spans="1:2">
      <c r="A1300">
        <v>1</v>
      </c>
      <c r="B1300">
        <v>19678125</v>
      </c>
    </row>
    <row r="1301" spans="1:2">
      <c r="A1301">
        <v>0</v>
      </c>
      <c r="B1301">
        <v>63304348</v>
      </c>
    </row>
    <row r="1302" spans="1:2">
      <c r="A1302">
        <v>1</v>
      </c>
      <c r="B1302">
        <v>45151416</v>
      </c>
    </row>
    <row r="1303" spans="1:2">
      <c r="A1303">
        <v>1</v>
      </c>
      <c r="B1303">
        <v>50000000</v>
      </c>
    </row>
    <row r="1304" spans="1:2">
      <c r="A1304">
        <v>0</v>
      </c>
      <c r="B1304">
        <v>69923101</v>
      </c>
    </row>
    <row r="1305" spans="1:2">
      <c r="A1305">
        <v>0</v>
      </c>
      <c r="B1305">
        <v>69435070</v>
      </c>
    </row>
    <row r="1306" spans="1:2">
      <c r="A1306">
        <v>0</v>
      </c>
      <c r="B1306">
        <v>98754783</v>
      </c>
    </row>
    <row r="1307" spans="1:2">
      <c r="A1307">
        <v>1</v>
      </c>
      <c r="B1307">
        <v>84265761</v>
      </c>
    </row>
    <row r="1308" spans="1:2">
      <c r="A1308">
        <v>1</v>
      </c>
      <c r="B1308">
        <v>69634783</v>
      </c>
    </row>
    <row r="1309" spans="1:2">
      <c r="A1309">
        <v>1</v>
      </c>
      <c r="B1309">
        <v>71456616</v>
      </c>
    </row>
    <row r="1310" spans="1:2">
      <c r="A1310">
        <v>0</v>
      </c>
      <c r="B1310">
        <v>111287489</v>
      </c>
    </row>
    <row r="1311" spans="1:2">
      <c r="A1311">
        <v>0</v>
      </c>
      <c r="B1311">
        <v>41953861</v>
      </c>
    </row>
    <row r="1312" spans="1:2">
      <c r="A1312">
        <v>1</v>
      </c>
      <c r="B1312">
        <v>135290838</v>
      </c>
    </row>
    <row r="1313" spans="1:2">
      <c r="A1313">
        <v>0</v>
      </c>
      <c r="B1313">
        <v>170917095</v>
      </c>
    </row>
    <row r="1314" spans="1:2">
      <c r="A1314">
        <v>1</v>
      </c>
      <c r="B1314">
        <v>21307410</v>
      </c>
    </row>
    <row r="1315" spans="1:2">
      <c r="A1315">
        <v>1</v>
      </c>
      <c r="B1315">
        <v>43000000</v>
      </c>
    </row>
    <row r="1316" spans="1:2">
      <c r="A1316">
        <v>1</v>
      </c>
      <c r="B1316">
        <v>12331929</v>
      </c>
    </row>
    <row r="1317" spans="1:2">
      <c r="A1317">
        <v>0</v>
      </c>
      <c r="B1317">
        <v>101286957</v>
      </c>
    </row>
    <row r="1318" spans="1:2">
      <c r="A1318">
        <v>1</v>
      </c>
      <c r="B1318">
        <v>94740909</v>
      </c>
    </row>
    <row r="1319" spans="1:2">
      <c r="A1319">
        <v>0</v>
      </c>
      <c r="B1319">
        <v>76438973</v>
      </c>
    </row>
    <row r="1320" spans="1:2">
      <c r="A1320">
        <v>1</v>
      </c>
      <c r="B1320">
        <v>55548056</v>
      </c>
    </row>
    <row r="1321" spans="1:2">
      <c r="A1321">
        <v>0</v>
      </c>
      <c r="B1321">
        <v>140693320</v>
      </c>
    </row>
    <row r="1322" spans="1:2">
      <c r="A1322">
        <v>1</v>
      </c>
      <c r="B1322">
        <v>87074287</v>
      </c>
    </row>
    <row r="1323" spans="1:2">
      <c r="A1323">
        <v>0</v>
      </c>
      <c r="B1323">
        <v>28959216</v>
      </c>
    </row>
    <row r="1324" spans="1:2">
      <c r="A1324">
        <v>0</v>
      </c>
      <c r="B1324">
        <v>32571948</v>
      </c>
    </row>
    <row r="1325" spans="1:2">
      <c r="A1325">
        <v>0</v>
      </c>
      <c r="B1325">
        <v>60101410</v>
      </c>
    </row>
    <row r="1326" spans="1:2">
      <c r="A1326">
        <v>0</v>
      </c>
      <c r="B1326">
        <v>114330585</v>
      </c>
    </row>
    <row r="1327" spans="1:2">
      <c r="A1327">
        <v>1</v>
      </c>
      <c r="B1327">
        <v>69739836</v>
      </c>
    </row>
    <row r="1328" spans="1:2">
      <c r="A1328">
        <v>0</v>
      </c>
      <c r="B1328">
        <v>9897188</v>
      </c>
    </row>
    <row r="1329" spans="1:2">
      <c r="A1329">
        <v>0</v>
      </c>
      <c r="B1329">
        <v>113925987</v>
      </c>
    </row>
    <row r="1330" spans="1:2">
      <c r="A1330">
        <v>1</v>
      </c>
      <c r="B1330">
        <v>86580505</v>
      </c>
    </row>
    <row r="1331" spans="1:2">
      <c r="A1331">
        <v>1</v>
      </c>
      <c r="B1331">
        <v>37878971</v>
      </c>
    </row>
    <row r="1332" spans="1:2">
      <c r="A1332">
        <v>0</v>
      </c>
      <c r="B1332">
        <v>12659931</v>
      </c>
    </row>
    <row r="1333" spans="1:2">
      <c r="A1333">
        <v>1</v>
      </c>
      <c r="B1333">
        <v>98242689</v>
      </c>
    </row>
    <row r="1334" spans="1:2">
      <c r="A1334">
        <v>0</v>
      </c>
      <c r="B1334">
        <v>207138157</v>
      </c>
    </row>
    <row r="1335" spans="1:2">
      <c r="A1335">
        <v>0</v>
      </c>
      <c r="B1335">
        <v>42729274</v>
      </c>
    </row>
    <row r="1336" spans="1:2">
      <c r="A1336">
        <v>1</v>
      </c>
      <c r="B1336">
        <v>167024638</v>
      </c>
    </row>
    <row r="1337" spans="1:2">
      <c r="A1337">
        <v>1</v>
      </c>
      <c r="B1337">
        <v>130611431</v>
      </c>
    </row>
    <row r="1338" spans="1:2">
      <c r="A1338">
        <v>0</v>
      </c>
      <c r="B1338">
        <v>89286146</v>
      </c>
    </row>
    <row r="1339" spans="1:2">
      <c r="A1339">
        <v>0</v>
      </c>
      <c r="B1339">
        <v>93212171</v>
      </c>
    </row>
    <row r="1340" spans="1:2">
      <c r="A1340">
        <v>0</v>
      </c>
      <c r="B1340">
        <v>101482025</v>
      </c>
    </row>
    <row r="1341" spans="1:2">
      <c r="A1341">
        <v>0</v>
      </c>
      <c r="B1341">
        <v>92489466</v>
      </c>
    </row>
    <row r="1342" spans="1:2">
      <c r="A1342">
        <v>1</v>
      </c>
      <c r="B1342">
        <v>92287186</v>
      </c>
    </row>
    <row r="1343" spans="1:2">
      <c r="A1343">
        <v>0</v>
      </c>
      <c r="B1343">
        <v>130000000</v>
      </c>
    </row>
    <row r="1344" spans="1:2">
      <c r="A1344">
        <v>0</v>
      </c>
      <c r="B1344">
        <v>54112816</v>
      </c>
    </row>
    <row r="1345" spans="1:2">
      <c r="A1345">
        <v>0</v>
      </c>
      <c r="B1345">
        <v>118426136</v>
      </c>
    </row>
    <row r="1346" spans="1:2">
      <c r="A1346">
        <v>1</v>
      </c>
      <c r="B1346">
        <v>27056408</v>
      </c>
    </row>
    <row r="1347" spans="1:2">
      <c r="A1347">
        <v>1</v>
      </c>
      <c r="B1347">
        <v>30897446</v>
      </c>
    </row>
    <row r="1348" spans="1:2">
      <c r="A1348">
        <v>0</v>
      </c>
      <c r="B1348">
        <v>30755961</v>
      </c>
    </row>
    <row r="1349" spans="1:2">
      <c r="A1349">
        <v>0</v>
      </c>
      <c r="B1349">
        <v>125632384</v>
      </c>
    </row>
    <row r="1350" spans="1:2">
      <c r="A1350">
        <v>0</v>
      </c>
      <c r="B1350">
        <v>80000000</v>
      </c>
    </row>
    <row r="1351" spans="1:2">
      <c r="A1351">
        <v>0</v>
      </c>
      <c r="B1351">
        <v>41953861</v>
      </c>
    </row>
    <row r="1352" spans="1:2">
      <c r="A1352">
        <v>1</v>
      </c>
      <c r="B1352">
        <v>91319098</v>
      </c>
    </row>
    <row r="1353" spans="1:2">
      <c r="A1353">
        <v>1</v>
      </c>
      <c r="B1353">
        <v>123319288</v>
      </c>
    </row>
    <row r="1354" spans="1:2">
      <c r="A1354">
        <v>1</v>
      </c>
      <c r="B1354">
        <v>40000000</v>
      </c>
    </row>
    <row r="1355" spans="1:2">
      <c r="A1355">
        <v>0</v>
      </c>
      <c r="B1355">
        <v>22574425</v>
      </c>
    </row>
    <row r="1356" spans="1:2">
      <c r="A1356">
        <v>1</v>
      </c>
      <c r="B1356">
        <v>111876962</v>
      </c>
    </row>
    <row r="1357" spans="1:2">
      <c r="A1357">
        <v>1</v>
      </c>
      <c r="B1357">
        <v>86580505</v>
      </c>
    </row>
    <row r="1358" spans="1:2">
      <c r="A1358">
        <v>1</v>
      </c>
      <c r="B1358">
        <v>47149941</v>
      </c>
    </row>
    <row r="1359" spans="1:2">
      <c r="A1359">
        <v>0</v>
      </c>
      <c r="B1359">
        <v>101101360</v>
      </c>
    </row>
    <row r="1360" spans="1:2">
      <c r="A1360">
        <v>0</v>
      </c>
      <c r="B1360">
        <v>97715844</v>
      </c>
    </row>
    <row r="1361" spans="1:2">
      <c r="A1361">
        <v>1</v>
      </c>
      <c r="B1361">
        <v>79818097</v>
      </c>
    </row>
    <row r="1362" spans="1:2">
      <c r="A1362">
        <v>0</v>
      </c>
      <c r="B1362">
        <v>26655166</v>
      </c>
    </row>
    <row r="1363" spans="1:2">
      <c r="A1363">
        <v>1</v>
      </c>
      <c r="B1363">
        <v>62168602</v>
      </c>
    </row>
    <row r="1364" spans="1:2">
      <c r="A1364">
        <v>0</v>
      </c>
      <c r="B1364">
        <v>139818256</v>
      </c>
    </row>
    <row r="1365" spans="1:2">
      <c r="A1365">
        <v>1</v>
      </c>
      <c r="B1365">
        <v>22277474</v>
      </c>
    </row>
    <row r="1366" spans="1:2">
      <c r="A1366">
        <v>0</v>
      </c>
      <c r="B1366">
        <v>108573160</v>
      </c>
    </row>
    <row r="1367" spans="1:2">
      <c r="A1367">
        <v>1</v>
      </c>
      <c r="B1367">
        <v>77710753</v>
      </c>
    </row>
    <row r="1368" spans="1:2">
      <c r="A1368">
        <v>0</v>
      </c>
      <c r="B1368">
        <v>44334604</v>
      </c>
    </row>
    <row r="1369" spans="1:2">
      <c r="A1369">
        <v>0</v>
      </c>
      <c r="B1369">
        <v>116099050</v>
      </c>
    </row>
    <row r="1370" spans="1:2">
      <c r="A1370">
        <v>1</v>
      </c>
      <c r="B1370">
        <v>121761754</v>
      </c>
    </row>
    <row r="1371" spans="1:2">
      <c r="A1371">
        <v>0</v>
      </c>
      <c r="B1371">
        <v>48072054</v>
      </c>
    </row>
    <row r="1372" spans="1:2">
      <c r="A1372">
        <v>0</v>
      </c>
      <c r="B1372">
        <v>275000000</v>
      </c>
    </row>
    <row r="1373" spans="1:2">
      <c r="A1373">
        <v>1</v>
      </c>
      <c r="B1373">
        <v>7864804</v>
      </c>
    </row>
    <row r="1374" spans="1:2">
      <c r="A1374">
        <v>1</v>
      </c>
      <c r="B1374">
        <v>46054609</v>
      </c>
    </row>
    <row r="1375" spans="1:2">
      <c r="A1375">
        <v>0</v>
      </c>
      <c r="B1375">
        <v>48701534</v>
      </c>
    </row>
    <row r="1376" spans="1:2">
      <c r="A1376">
        <v>0</v>
      </c>
      <c r="B1376">
        <v>131233644</v>
      </c>
    </row>
    <row r="1377" spans="1:2">
      <c r="A1377">
        <v>1</v>
      </c>
      <c r="B1377">
        <v>88626087</v>
      </c>
    </row>
    <row r="1378" spans="1:2">
      <c r="A1378">
        <v>0</v>
      </c>
      <c r="B1378">
        <v>91319098</v>
      </c>
    </row>
    <row r="1379" spans="1:2">
      <c r="A1379">
        <v>0</v>
      </c>
      <c r="B1379">
        <v>78450540</v>
      </c>
    </row>
    <row r="1380" spans="1:2">
      <c r="A1380">
        <v>0</v>
      </c>
      <c r="B1380">
        <v>9653072</v>
      </c>
    </row>
    <row r="1381" spans="1:2">
      <c r="A1381">
        <v>0</v>
      </c>
      <c r="B1381">
        <v>135651216</v>
      </c>
    </row>
    <row r="1382" spans="1:2">
      <c r="A1382">
        <v>0</v>
      </c>
      <c r="B1382">
        <v>92109217</v>
      </c>
    </row>
    <row r="1383" spans="1:2">
      <c r="A1383">
        <v>0</v>
      </c>
      <c r="B1383">
        <v>101023979</v>
      </c>
    </row>
    <row r="1384" spans="1:2">
      <c r="A1384">
        <v>1</v>
      </c>
      <c r="B1384">
        <v>33633148</v>
      </c>
    </row>
    <row r="1385" spans="1:2">
      <c r="A1385">
        <v>1</v>
      </c>
      <c r="B1385">
        <v>100000000</v>
      </c>
    </row>
    <row r="1386" spans="1:2">
      <c r="A1386">
        <v>0</v>
      </c>
      <c r="B1386">
        <v>73991573</v>
      </c>
    </row>
    <row r="1387" spans="1:2">
      <c r="A1387">
        <v>1</v>
      </c>
      <c r="B1387">
        <v>65616822</v>
      </c>
    </row>
    <row r="1388" spans="1:2">
      <c r="A1388">
        <v>1</v>
      </c>
      <c r="B1388">
        <v>51784539</v>
      </c>
    </row>
    <row r="1389" spans="1:2">
      <c r="A1389">
        <v>1</v>
      </c>
      <c r="B1389">
        <v>37388114</v>
      </c>
    </row>
    <row r="1390" spans="1:2">
      <c r="A1390">
        <v>1</v>
      </c>
      <c r="B1390">
        <v>44554948</v>
      </c>
    </row>
    <row r="1391" spans="1:2">
      <c r="A1391">
        <v>0</v>
      </c>
      <c r="B1391">
        <v>170921739</v>
      </c>
    </row>
    <row r="1392" spans="1:2">
      <c r="A1392">
        <v>0</v>
      </c>
      <c r="B1392">
        <v>92489466</v>
      </c>
    </row>
    <row r="1393" spans="1:2">
      <c r="A1393">
        <v>1</v>
      </c>
      <c r="B1393">
        <v>37000000</v>
      </c>
    </row>
    <row r="1394" spans="1:2">
      <c r="A1394">
        <v>1</v>
      </c>
      <c r="B1394">
        <v>61408439</v>
      </c>
    </row>
    <row r="1395" spans="1:2">
      <c r="A1395">
        <v>0</v>
      </c>
      <c r="B1395">
        <v>78000000</v>
      </c>
    </row>
    <row r="1396" spans="1:2">
      <c r="A1396">
        <v>0</v>
      </c>
      <c r="B1396">
        <v>50002146</v>
      </c>
    </row>
    <row r="1397" spans="1:2">
      <c r="A1397">
        <v>1</v>
      </c>
      <c r="B1397">
        <v>55150116</v>
      </c>
    </row>
    <row r="1398" spans="1:2">
      <c r="A1398">
        <v>0</v>
      </c>
      <c r="B1398">
        <v>89477485</v>
      </c>
    </row>
    <row r="1399" spans="1:2">
      <c r="A1399">
        <v>1</v>
      </c>
      <c r="B1399">
        <v>22369381</v>
      </c>
    </row>
    <row r="1400" spans="1:2">
      <c r="A1400">
        <v>0</v>
      </c>
      <c r="B1400">
        <v>77710753</v>
      </c>
    </row>
    <row r="1401" spans="1:2">
      <c r="A1401">
        <v>0</v>
      </c>
      <c r="B1401">
        <v>53560590</v>
      </c>
    </row>
    <row r="1402" spans="1:2">
      <c r="A1402">
        <v>1</v>
      </c>
      <c r="B1402">
        <v>65951507</v>
      </c>
    </row>
    <row r="1403" spans="1:2">
      <c r="A1403">
        <v>0</v>
      </c>
      <c r="B1403">
        <v>124983125</v>
      </c>
    </row>
    <row r="1404" spans="1:2">
      <c r="A1404">
        <v>0</v>
      </c>
      <c r="B1404">
        <v>135000000</v>
      </c>
    </row>
    <row r="1405" spans="1:2">
      <c r="A1405">
        <v>0</v>
      </c>
      <c r="B1405">
        <v>202237827</v>
      </c>
    </row>
    <row r="1406" spans="1:2">
      <c r="A1406">
        <v>0</v>
      </c>
      <c r="B1406">
        <v>148810243</v>
      </c>
    </row>
    <row r="1407" spans="1:2">
      <c r="A1407">
        <v>1</v>
      </c>
      <c r="B1407">
        <v>36995786</v>
      </c>
    </row>
    <row r="1408" spans="1:2">
      <c r="A1408">
        <v>1</v>
      </c>
      <c r="B1408">
        <v>120000000</v>
      </c>
    </row>
    <row r="1409" spans="1:2">
      <c r="A1409">
        <v>0</v>
      </c>
      <c r="B1409">
        <v>87595011</v>
      </c>
    </row>
    <row r="1410" spans="1:2">
      <c r="A1410">
        <v>1</v>
      </c>
      <c r="B1410">
        <v>279025606</v>
      </c>
    </row>
    <row r="1411" spans="1:2">
      <c r="A1411">
        <v>0</v>
      </c>
      <c r="B1411">
        <v>120000000</v>
      </c>
    </row>
    <row r="1412" spans="1:2">
      <c r="A1412">
        <v>1</v>
      </c>
      <c r="B1412">
        <v>151930435</v>
      </c>
    </row>
    <row r="1413" spans="1:2">
      <c r="A1413">
        <v>0</v>
      </c>
      <c r="B1413">
        <v>115579635</v>
      </c>
    </row>
    <row r="1414" spans="1:2">
      <c r="A1414">
        <v>1</v>
      </c>
      <c r="B1414">
        <v>20293626</v>
      </c>
    </row>
    <row r="1415" spans="1:2">
      <c r="A1415">
        <v>1</v>
      </c>
      <c r="B1415">
        <v>60880877</v>
      </c>
    </row>
    <row r="1416" spans="1:2">
      <c r="A1416">
        <v>0</v>
      </c>
      <c r="B1416">
        <v>101468129</v>
      </c>
    </row>
    <row r="1417" spans="1:2">
      <c r="A1417">
        <v>1</v>
      </c>
      <c r="B1417">
        <v>97892342</v>
      </c>
    </row>
    <row r="1418" spans="1:2">
      <c r="A1418">
        <v>1</v>
      </c>
      <c r="B1418">
        <v>80117388</v>
      </c>
    </row>
    <row r="1419" spans="1:2">
      <c r="A1419">
        <v>0</v>
      </c>
      <c r="B1419">
        <v>148819922</v>
      </c>
    </row>
    <row r="1420" spans="1:2">
      <c r="A1420">
        <v>0</v>
      </c>
      <c r="B1420">
        <v>12742588</v>
      </c>
    </row>
    <row r="1421" spans="1:2">
      <c r="A1421">
        <v>0</v>
      </c>
      <c r="B1421">
        <v>78942731</v>
      </c>
    </row>
    <row r="1422" spans="1:2">
      <c r="A1422">
        <v>1</v>
      </c>
      <c r="B1422">
        <v>25821968</v>
      </c>
    </row>
    <row r="1423" spans="1:2">
      <c r="A1423">
        <v>1</v>
      </c>
      <c r="B1423">
        <v>114001818</v>
      </c>
    </row>
    <row r="1424" spans="1:2">
      <c r="A1424">
        <v>1</v>
      </c>
      <c r="B1424">
        <v>11904819</v>
      </c>
    </row>
    <row r="1425" spans="1:2">
      <c r="A1425">
        <v>0</v>
      </c>
      <c r="B1425">
        <v>27056408</v>
      </c>
    </row>
    <row r="1426" spans="1:2">
      <c r="A1426">
        <v>0</v>
      </c>
      <c r="B1426">
        <v>106823184</v>
      </c>
    </row>
    <row r="1427" spans="1:2">
      <c r="A1427">
        <v>0</v>
      </c>
      <c r="B1427">
        <v>34576623</v>
      </c>
    </row>
    <row r="1428" spans="1:2">
      <c r="A1428">
        <v>0</v>
      </c>
      <c r="B1428">
        <v>96222609</v>
      </c>
    </row>
    <row r="1429" spans="1:2">
      <c r="A1429">
        <v>1</v>
      </c>
      <c r="B1429">
        <v>33659951</v>
      </c>
    </row>
    <row r="1430" spans="1:2">
      <c r="A1430">
        <v>0</v>
      </c>
      <c r="B1430">
        <v>33785752</v>
      </c>
    </row>
    <row r="1431" spans="1:2">
      <c r="A1431">
        <v>0</v>
      </c>
      <c r="B1431">
        <v>20804334</v>
      </c>
    </row>
    <row r="1432" spans="1:2">
      <c r="A1432">
        <v>0</v>
      </c>
      <c r="B1432">
        <v>113925987</v>
      </c>
    </row>
    <row r="1433" spans="1:2">
      <c r="A1433">
        <v>0</v>
      </c>
      <c r="B1433">
        <v>33206945</v>
      </c>
    </row>
    <row r="1434" spans="1:2">
      <c r="A1434">
        <v>0</v>
      </c>
      <c r="B1434">
        <v>92000000</v>
      </c>
    </row>
    <row r="1435" spans="1:2">
      <c r="A1435">
        <v>0</v>
      </c>
      <c r="B1435">
        <v>152699465</v>
      </c>
    </row>
    <row r="1436" spans="1:2">
      <c r="A1436">
        <v>0</v>
      </c>
      <c r="B1436">
        <v>152195785</v>
      </c>
    </row>
    <row r="1437" spans="1:2">
      <c r="A1437">
        <v>1</v>
      </c>
      <c r="B1437">
        <v>56822152</v>
      </c>
    </row>
    <row r="1438" spans="1:2">
      <c r="A1438">
        <v>0</v>
      </c>
      <c r="B1438">
        <v>212059460</v>
      </c>
    </row>
    <row r="1439" spans="1:2">
      <c r="A1439">
        <v>0</v>
      </c>
      <c r="B1439">
        <v>86441558</v>
      </c>
    </row>
    <row r="1440" spans="1:2">
      <c r="A1440">
        <v>0</v>
      </c>
      <c r="B1440">
        <v>244730855</v>
      </c>
    </row>
    <row r="1441" spans="1:2">
      <c r="A1441">
        <v>0</v>
      </c>
      <c r="B1441">
        <v>118426136</v>
      </c>
    </row>
    <row r="1442" spans="1:2">
      <c r="A1442">
        <v>0</v>
      </c>
      <c r="B1442">
        <v>173453913</v>
      </c>
    </row>
    <row r="1443" spans="1:2">
      <c r="A1443">
        <v>0</v>
      </c>
      <c r="B1443">
        <v>95442650</v>
      </c>
    </row>
    <row r="1444" spans="1:2">
      <c r="A1444">
        <v>0</v>
      </c>
      <c r="B1444">
        <v>147122592</v>
      </c>
    </row>
    <row r="1445" spans="1:2">
      <c r="A1445">
        <v>0</v>
      </c>
      <c r="B1445">
        <v>162859739</v>
      </c>
    </row>
    <row r="1446" spans="1:2">
      <c r="A1446">
        <v>0</v>
      </c>
      <c r="B1446">
        <v>85747939</v>
      </c>
    </row>
    <row r="1447" spans="1:2">
      <c r="A1447">
        <v>1</v>
      </c>
      <c r="B1447">
        <v>56973913</v>
      </c>
    </row>
    <row r="1448" spans="1:2">
      <c r="A1448">
        <v>0</v>
      </c>
      <c r="B1448">
        <v>53102348</v>
      </c>
    </row>
    <row r="1449" spans="1:2">
      <c r="A1449">
        <v>0</v>
      </c>
      <c r="B1449">
        <v>139755436</v>
      </c>
    </row>
    <row r="1450" spans="1:2">
      <c r="A1450">
        <v>1</v>
      </c>
      <c r="B1450">
        <v>101482025</v>
      </c>
    </row>
    <row r="1451" spans="1:2">
      <c r="A1451">
        <v>1</v>
      </c>
      <c r="B1451">
        <v>138870139</v>
      </c>
    </row>
    <row r="1452" spans="1:2">
      <c r="A1452">
        <v>1</v>
      </c>
      <c r="B1452">
        <v>101463857</v>
      </c>
    </row>
    <row r="1453" spans="1:2">
      <c r="A1453">
        <v>0</v>
      </c>
      <c r="B1453">
        <v>85458547</v>
      </c>
    </row>
    <row r="1454" spans="1:2">
      <c r="A1454">
        <v>1</v>
      </c>
      <c r="B1454">
        <v>88398934</v>
      </c>
    </row>
    <row r="1455" spans="1:2">
      <c r="A1455">
        <v>1</v>
      </c>
      <c r="B1455">
        <v>20000000</v>
      </c>
    </row>
    <row r="1456" spans="1:2">
      <c r="A1456">
        <v>1</v>
      </c>
      <c r="B1456">
        <v>103614337</v>
      </c>
    </row>
    <row r="1457" spans="1:2">
      <c r="A1457">
        <v>0</v>
      </c>
      <c r="B1457">
        <v>110072121</v>
      </c>
    </row>
    <row r="1458" spans="1:2">
      <c r="A1458">
        <v>1</v>
      </c>
      <c r="B1458">
        <v>62168602</v>
      </c>
    </row>
    <row r="1459" spans="1:2">
      <c r="A1459">
        <v>0</v>
      </c>
      <c r="B1459">
        <v>134825218</v>
      </c>
    </row>
    <row r="1460" spans="1:2">
      <c r="A1460">
        <v>0</v>
      </c>
      <c r="B1460">
        <v>116099050</v>
      </c>
    </row>
    <row r="1461" spans="1:2">
      <c r="A1461">
        <v>1</v>
      </c>
      <c r="B1461">
        <v>61659644</v>
      </c>
    </row>
    <row r="1462" spans="1:2">
      <c r="A1462">
        <v>1</v>
      </c>
      <c r="B1462">
        <v>51325211</v>
      </c>
    </row>
    <row r="1463" spans="1:2">
      <c r="A1463">
        <v>0</v>
      </c>
      <c r="B1463">
        <v>14512381</v>
      </c>
    </row>
    <row r="1464" spans="1:2">
      <c r="A1464">
        <v>0</v>
      </c>
      <c r="B1464">
        <v>16781544</v>
      </c>
    </row>
    <row r="1465" spans="1:2">
      <c r="A1465">
        <v>0</v>
      </c>
      <c r="B1465">
        <v>190003029</v>
      </c>
    </row>
    <row r="1466" spans="1:2">
      <c r="A1466">
        <v>0</v>
      </c>
      <c r="B1466">
        <v>38000606</v>
      </c>
    </row>
    <row r="1467" spans="1:2">
      <c r="A1467">
        <v>0</v>
      </c>
      <c r="B1467">
        <v>24655884</v>
      </c>
    </row>
    <row r="1468" spans="1:2">
      <c r="A1468">
        <v>0</v>
      </c>
      <c r="B1468">
        <v>92893600</v>
      </c>
    </row>
    <row r="1469" spans="1:2">
      <c r="A1469">
        <v>1</v>
      </c>
      <c r="B1469">
        <v>12573318</v>
      </c>
    </row>
    <row r="1470" spans="1:2">
      <c r="A1470">
        <v>0</v>
      </c>
      <c r="B1470">
        <v>99091212</v>
      </c>
    </row>
    <row r="1471" spans="1:2">
      <c r="A1471">
        <v>0</v>
      </c>
      <c r="B1471">
        <v>104021671</v>
      </c>
    </row>
    <row r="1472" spans="1:2">
      <c r="A1472">
        <v>0</v>
      </c>
      <c r="B1472">
        <v>101286957</v>
      </c>
    </row>
    <row r="1473" spans="1:2">
      <c r="A1473">
        <v>1</v>
      </c>
      <c r="B1473">
        <v>162338447</v>
      </c>
    </row>
    <row r="1474" spans="1:2">
      <c r="A1474">
        <v>0</v>
      </c>
      <c r="B1474">
        <v>160234776</v>
      </c>
    </row>
    <row r="1475" spans="1:2">
      <c r="A1475">
        <v>0</v>
      </c>
      <c r="B1475">
        <v>43429264</v>
      </c>
    </row>
    <row r="1476" spans="1:2">
      <c r="A1476">
        <v>0</v>
      </c>
      <c r="B1476">
        <v>138870139</v>
      </c>
    </row>
    <row r="1477" spans="1:2">
      <c r="A1477">
        <v>1</v>
      </c>
      <c r="B1477">
        <v>51980772</v>
      </c>
    </row>
    <row r="1478" spans="1:2">
      <c r="A1478">
        <v>0</v>
      </c>
      <c r="B1478">
        <v>76001212</v>
      </c>
    </row>
    <row r="1479" spans="1:2">
      <c r="A1479">
        <v>0</v>
      </c>
      <c r="B1479">
        <v>224328687</v>
      </c>
    </row>
    <row r="1480" spans="1:2">
      <c r="A1480">
        <v>0</v>
      </c>
      <c r="B1480">
        <v>181404766</v>
      </c>
    </row>
    <row r="1481" spans="1:2">
      <c r="A1481">
        <v>0</v>
      </c>
      <c r="B1481">
        <v>90662545</v>
      </c>
    </row>
    <row r="1482" spans="1:2">
      <c r="A1482">
        <v>1</v>
      </c>
      <c r="B1482">
        <v>839077</v>
      </c>
    </row>
    <row r="1483" spans="1:2">
      <c r="A1483">
        <v>1</v>
      </c>
      <c r="B1483">
        <v>110000000</v>
      </c>
    </row>
    <row r="1484" spans="1:2">
      <c r="A1484">
        <v>1</v>
      </c>
      <c r="B1484">
        <v>67645419</v>
      </c>
    </row>
    <row r="1485" spans="1:2">
      <c r="A1485">
        <v>1</v>
      </c>
      <c r="B1485">
        <v>59376989</v>
      </c>
    </row>
    <row r="1486" spans="1:2">
      <c r="A1486">
        <v>1</v>
      </c>
      <c r="B1486">
        <v>50019631</v>
      </c>
    </row>
    <row r="1487" spans="1:2">
      <c r="A1487">
        <v>0</v>
      </c>
      <c r="B1487">
        <v>190000000</v>
      </c>
    </row>
    <row r="1488" spans="1:2">
      <c r="A1488">
        <v>1</v>
      </c>
      <c r="B1488">
        <v>121761754</v>
      </c>
    </row>
    <row r="1489" spans="1:2">
      <c r="A1489">
        <v>0</v>
      </c>
      <c r="B1489">
        <v>75000000</v>
      </c>
    </row>
    <row r="1490" spans="1:2">
      <c r="A1490">
        <v>1</v>
      </c>
      <c r="B1490">
        <v>13887014</v>
      </c>
    </row>
    <row r="1491" spans="1:2">
      <c r="A1491">
        <v>0</v>
      </c>
      <c r="B1491">
        <v>222871925</v>
      </c>
    </row>
    <row r="1492" spans="1:2">
      <c r="A1492">
        <v>0</v>
      </c>
      <c r="B1492">
        <v>85747939</v>
      </c>
    </row>
    <row r="1493" spans="1:2">
      <c r="A1493">
        <v>0</v>
      </c>
      <c r="B1493">
        <v>63568799</v>
      </c>
    </row>
    <row r="1494" spans="1:2">
      <c r="A1494">
        <v>1</v>
      </c>
      <c r="B1494">
        <v>88273555</v>
      </c>
    </row>
    <row r="1495" spans="1:2">
      <c r="A1495">
        <v>0</v>
      </c>
      <c r="B1495">
        <v>104821395</v>
      </c>
    </row>
    <row r="1496" spans="1:2">
      <c r="A1496">
        <v>0</v>
      </c>
      <c r="B1496">
        <v>173161010</v>
      </c>
    </row>
    <row r="1497" spans="1:2">
      <c r="A1497">
        <v>0</v>
      </c>
      <c r="B1497">
        <v>53489262</v>
      </c>
    </row>
    <row r="1498" spans="1:2">
      <c r="A1498">
        <v>1</v>
      </c>
      <c r="B1498">
        <v>108795054</v>
      </c>
    </row>
    <row r="1499" spans="1:2">
      <c r="A1499">
        <v>0</v>
      </c>
      <c r="B1499">
        <v>213646368</v>
      </c>
    </row>
    <row r="1500" spans="1:2">
      <c r="A1500">
        <v>0</v>
      </c>
      <c r="B1500">
        <v>121476247</v>
      </c>
    </row>
    <row r="1501" spans="1:2">
      <c r="A1501">
        <v>1</v>
      </c>
      <c r="B1501">
        <v>92893600</v>
      </c>
    </row>
    <row r="1502" spans="1:2">
      <c r="A1502">
        <v>0</v>
      </c>
      <c r="B1502">
        <v>123689520</v>
      </c>
    </row>
    <row r="1503" spans="1:2">
      <c r="A1503">
        <v>0</v>
      </c>
      <c r="B1503">
        <v>103000000</v>
      </c>
    </row>
    <row r="1504" spans="1:2">
      <c r="A1504">
        <v>1</v>
      </c>
      <c r="B1504">
        <v>101586669</v>
      </c>
    </row>
    <row r="1505" spans="1:2">
      <c r="A1505">
        <v>1</v>
      </c>
      <c r="B1505">
        <v>86244278</v>
      </c>
    </row>
    <row r="1506" spans="1:2">
      <c r="A1506">
        <v>0</v>
      </c>
      <c r="B1506">
        <v>100000000</v>
      </c>
    </row>
    <row r="1507" spans="1:2">
      <c r="A1507">
        <v>1</v>
      </c>
      <c r="B1507">
        <v>165710526</v>
      </c>
    </row>
    <row r="1508" spans="1:2">
      <c r="A1508">
        <v>0</v>
      </c>
      <c r="B1508">
        <v>99979768</v>
      </c>
    </row>
    <row r="1509" spans="1:2">
      <c r="A1509">
        <v>1</v>
      </c>
      <c r="B1509">
        <v>209642789</v>
      </c>
    </row>
    <row r="1510" spans="1:2">
      <c r="A1510">
        <v>1</v>
      </c>
      <c r="B1510">
        <v>32896149</v>
      </c>
    </row>
    <row r="1511" spans="1:2">
      <c r="A1511">
        <v>0</v>
      </c>
      <c r="B1511">
        <v>81169223</v>
      </c>
    </row>
    <row r="1512" spans="1:2">
      <c r="A1512">
        <v>0</v>
      </c>
      <c r="B1512">
        <v>118813194</v>
      </c>
    </row>
    <row r="1513" spans="1:2">
      <c r="A1513">
        <v>1</v>
      </c>
      <c r="B1513">
        <v>140000000</v>
      </c>
    </row>
    <row r="1514" spans="1:2">
      <c r="A1514">
        <v>1</v>
      </c>
      <c r="B1514">
        <v>40452872</v>
      </c>
    </row>
    <row r="1515" spans="1:2">
      <c r="A1515">
        <v>0</v>
      </c>
      <c r="B1515">
        <v>81596291</v>
      </c>
    </row>
    <row r="1516" spans="1:2">
      <c r="A1516">
        <v>1</v>
      </c>
      <c r="B1516">
        <v>95501196</v>
      </c>
    </row>
    <row r="1517" spans="1:2">
      <c r="A1517">
        <v>0</v>
      </c>
      <c r="B1517">
        <v>137867622</v>
      </c>
    </row>
    <row r="1518" spans="1:2">
      <c r="A1518">
        <v>0</v>
      </c>
      <c r="B1518">
        <v>42729274</v>
      </c>
    </row>
    <row r="1519" spans="1:2">
      <c r="A1519">
        <v>0</v>
      </c>
      <c r="B1519">
        <v>144996710</v>
      </c>
    </row>
    <row r="1520" spans="1:2">
      <c r="A1520">
        <v>0</v>
      </c>
      <c r="B1520">
        <v>25146635</v>
      </c>
    </row>
    <row r="1521" spans="1:2">
      <c r="A1521">
        <v>0</v>
      </c>
      <c r="B1521">
        <v>134639802</v>
      </c>
    </row>
    <row r="1522" spans="1:2">
      <c r="A1522">
        <v>1</v>
      </c>
      <c r="B1522">
        <v>36104000</v>
      </c>
    </row>
    <row r="1523" spans="1:2">
      <c r="A1523">
        <v>1</v>
      </c>
      <c r="B1523">
        <v>121761754</v>
      </c>
    </row>
    <row r="1524" spans="1:2">
      <c r="A1524">
        <v>0</v>
      </c>
      <c r="B1524">
        <v>54791459</v>
      </c>
    </row>
    <row r="1525" spans="1:2">
      <c r="A1525">
        <v>0</v>
      </c>
      <c r="B1525">
        <v>209642789</v>
      </c>
    </row>
    <row r="1526" spans="1:2">
      <c r="A1526">
        <v>0</v>
      </c>
      <c r="B1526">
        <v>92287186</v>
      </c>
    </row>
    <row r="1527" spans="1:2">
      <c r="A1527">
        <v>0</v>
      </c>
      <c r="B1527">
        <v>104390399</v>
      </c>
    </row>
    <row r="1528" spans="1:2">
      <c r="A1528">
        <v>1</v>
      </c>
      <c r="B1528">
        <v>38855376</v>
      </c>
    </row>
    <row r="1529" spans="1:2">
      <c r="A1529">
        <v>1</v>
      </c>
      <c r="B1529">
        <v>37157440</v>
      </c>
    </row>
    <row r="1530" spans="1:2">
      <c r="A1530">
        <v>0</v>
      </c>
      <c r="B1530">
        <v>101468129</v>
      </c>
    </row>
    <row r="1531" spans="1:2">
      <c r="A1531">
        <v>1</v>
      </c>
      <c r="B1531">
        <v>99370665</v>
      </c>
    </row>
    <row r="1532" spans="1:2">
      <c r="A1532">
        <v>0</v>
      </c>
      <c r="B1532">
        <v>217146319</v>
      </c>
    </row>
    <row r="1533" spans="1:2">
      <c r="A1533">
        <v>0</v>
      </c>
      <c r="B1533">
        <v>267536405</v>
      </c>
    </row>
    <row r="1534" spans="1:2">
      <c r="A1534">
        <v>0</v>
      </c>
      <c r="B1534">
        <v>83907722</v>
      </c>
    </row>
    <row r="1535" spans="1:2">
      <c r="A1535">
        <v>1</v>
      </c>
      <c r="B1535">
        <v>172488556</v>
      </c>
    </row>
    <row r="1536" spans="1:2">
      <c r="A1536">
        <v>0</v>
      </c>
      <c r="B1536">
        <v>162859739</v>
      </c>
    </row>
    <row r="1537" spans="1:2">
      <c r="A1537">
        <v>0</v>
      </c>
      <c r="B1537">
        <v>13226433</v>
      </c>
    </row>
    <row r="1538" spans="1:2">
      <c r="A1538">
        <v>0</v>
      </c>
      <c r="B1538">
        <v>190000000</v>
      </c>
    </row>
    <row r="1539" spans="1:2">
      <c r="A1539">
        <v>0</v>
      </c>
      <c r="B1539">
        <v>104809829</v>
      </c>
    </row>
    <row r="1540" spans="1:2">
      <c r="A1540">
        <v>0</v>
      </c>
      <c r="B1540">
        <v>74409961</v>
      </c>
    </row>
    <row r="1541" spans="1:2">
      <c r="A1541">
        <v>0</v>
      </c>
      <c r="B1541">
        <v>190003029</v>
      </c>
    </row>
    <row r="1542" spans="1:2">
      <c r="A1542">
        <v>0</v>
      </c>
      <c r="B1542">
        <v>15151588</v>
      </c>
    </row>
    <row r="1543" spans="1:2">
      <c r="A1543">
        <v>1</v>
      </c>
      <c r="B1543">
        <v>115000000</v>
      </c>
    </row>
    <row r="1544" spans="1:2">
      <c r="A1544">
        <v>0</v>
      </c>
      <c r="B1544">
        <v>146838513</v>
      </c>
    </row>
    <row r="1545" spans="1:2">
      <c r="A1545">
        <v>0</v>
      </c>
      <c r="B1545">
        <v>102635985</v>
      </c>
    </row>
    <row r="1546" spans="1:2">
      <c r="A1546">
        <v>1</v>
      </c>
      <c r="B1546">
        <v>230326414</v>
      </c>
    </row>
    <row r="1547" spans="1:2">
      <c r="A1547">
        <v>1</v>
      </c>
      <c r="B1547">
        <v>152002424</v>
      </c>
    </row>
    <row r="1548" spans="1:2">
      <c r="A1548">
        <v>0</v>
      </c>
      <c r="B1548">
        <v>213646368</v>
      </c>
    </row>
    <row r="1549" spans="1:2">
      <c r="A1549">
        <v>0</v>
      </c>
      <c r="B1549">
        <v>29544705</v>
      </c>
    </row>
    <row r="1550" spans="1:2">
      <c r="A1550">
        <v>0</v>
      </c>
      <c r="B1550">
        <v>124808278</v>
      </c>
    </row>
    <row r="1551" spans="1:2">
      <c r="A1551">
        <v>0</v>
      </c>
      <c r="B1551">
        <v>36199020</v>
      </c>
    </row>
    <row r="1552" spans="1:2">
      <c r="A1552">
        <v>0</v>
      </c>
      <c r="B1552">
        <v>129485252</v>
      </c>
    </row>
    <row r="1553" spans="1:2">
      <c r="A1553">
        <v>1</v>
      </c>
      <c r="B1553">
        <v>40043484</v>
      </c>
    </row>
    <row r="1554" spans="1:2">
      <c r="A1554">
        <v>0</v>
      </c>
      <c r="B1554">
        <v>123589783</v>
      </c>
    </row>
    <row r="1555" spans="1:2">
      <c r="A1555">
        <v>1</v>
      </c>
      <c r="B1555">
        <v>84082870</v>
      </c>
    </row>
    <row r="1556" spans="1:2">
      <c r="A1556">
        <v>0</v>
      </c>
      <c r="B1556">
        <v>101463857</v>
      </c>
    </row>
    <row r="1557" spans="1:2">
      <c r="A1557">
        <v>0</v>
      </c>
      <c r="B1557">
        <v>128621908</v>
      </c>
    </row>
    <row r="1558" spans="1:2">
      <c r="A1558">
        <v>0</v>
      </c>
      <c r="B1558">
        <v>66756954</v>
      </c>
    </row>
    <row r="1559" spans="1:2">
      <c r="A1559">
        <v>0</v>
      </c>
      <c r="B1559">
        <v>48946171</v>
      </c>
    </row>
    <row r="1560" spans="1:2">
      <c r="A1560">
        <v>0</v>
      </c>
      <c r="B1560">
        <v>71319016</v>
      </c>
    </row>
    <row r="1561" spans="1:2">
      <c r="A1561">
        <v>0</v>
      </c>
      <c r="B1561">
        <v>65616822</v>
      </c>
    </row>
    <row r="1562" spans="1:2">
      <c r="A1562">
        <v>0</v>
      </c>
      <c r="B1562">
        <v>65305716</v>
      </c>
    </row>
    <row r="1563" spans="1:2">
      <c r="A1563">
        <v>0</v>
      </c>
      <c r="B1563">
        <v>132827779</v>
      </c>
    </row>
    <row r="1564" spans="1:2">
      <c r="A1564">
        <v>1</v>
      </c>
      <c r="B1564">
        <v>47149941</v>
      </c>
    </row>
    <row r="1565" spans="1:2">
      <c r="A1565">
        <v>0</v>
      </c>
      <c r="B1565">
        <v>178954969</v>
      </c>
    </row>
    <row r="1566" spans="1:2">
      <c r="A1566">
        <v>0</v>
      </c>
      <c r="B1566">
        <v>112334844</v>
      </c>
    </row>
    <row r="1567" spans="1:2">
      <c r="A1567">
        <v>1</v>
      </c>
      <c r="B1567">
        <v>165575935</v>
      </c>
    </row>
    <row r="1568" spans="1:2">
      <c r="A1568">
        <v>1</v>
      </c>
      <c r="B1568">
        <v>65951507</v>
      </c>
    </row>
    <row r="1569" spans="1:2">
      <c r="A1569">
        <v>1</v>
      </c>
      <c r="B1569">
        <v>62229738</v>
      </c>
    </row>
    <row r="1570" spans="1:2">
      <c r="A1570">
        <v>0</v>
      </c>
      <c r="B1570">
        <v>30825257</v>
      </c>
    </row>
    <row r="1571" spans="1:2">
      <c r="A1571">
        <v>0</v>
      </c>
      <c r="B1571">
        <v>268144752</v>
      </c>
    </row>
    <row r="1572" spans="1:2">
      <c r="A1572">
        <v>0</v>
      </c>
      <c r="B1572">
        <v>92489466</v>
      </c>
    </row>
    <row r="1573" spans="1:2">
      <c r="A1573">
        <v>1</v>
      </c>
      <c r="B1573">
        <v>243507670</v>
      </c>
    </row>
    <row r="1574" spans="1:2">
      <c r="A1574">
        <v>0</v>
      </c>
      <c r="B1574">
        <v>246047687</v>
      </c>
    </row>
    <row r="1575" spans="1:2">
      <c r="A1575">
        <v>0</v>
      </c>
      <c r="B1575">
        <v>67349319</v>
      </c>
    </row>
    <row r="1576" spans="1:2">
      <c r="A1576">
        <v>1</v>
      </c>
      <c r="B1576">
        <v>72561906</v>
      </c>
    </row>
    <row r="1577" spans="1:2">
      <c r="A1577">
        <v>1</v>
      </c>
      <c r="B1577">
        <v>6475896</v>
      </c>
    </row>
    <row r="1578" spans="1:2">
      <c r="A1578">
        <v>0</v>
      </c>
      <c r="B1578">
        <v>123355241</v>
      </c>
    </row>
    <row r="1579" spans="1:2">
      <c r="A1579">
        <v>1</v>
      </c>
      <c r="B1579">
        <v>16023478</v>
      </c>
    </row>
    <row r="1580" spans="1:2">
      <c r="A1580">
        <v>1</v>
      </c>
      <c r="B1580">
        <v>114478598</v>
      </c>
    </row>
    <row r="1581" spans="1:2">
      <c r="A1581">
        <v>0</v>
      </c>
      <c r="B1581">
        <v>132108280</v>
      </c>
    </row>
    <row r="1582" spans="1:2">
      <c r="A1582">
        <v>1</v>
      </c>
      <c r="B1582">
        <v>155353618</v>
      </c>
    </row>
    <row r="1583" spans="1:2">
      <c r="A1583">
        <v>0</v>
      </c>
      <c r="B1583">
        <v>190000000</v>
      </c>
    </row>
    <row r="1584" spans="1:2">
      <c r="A1584">
        <v>1</v>
      </c>
      <c r="B1584">
        <v>16375486</v>
      </c>
    </row>
    <row r="1585" spans="1:2">
      <c r="A1585">
        <v>0</v>
      </c>
      <c r="B1585">
        <v>19043641</v>
      </c>
    </row>
    <row r="1586" spans="1:2">
      <c r="A1586">
        <v>1</v>
      </c>
      <c r="B1586">
        <v>34216807</v>
      </c>
    </row>
    <row r="1587" spans="1:2">
      <c r="A1587">
        <v>1</v>
      </c>
      <c r="B1587">
        <v>167415363</v>
      </c>
    </row>
    <row r="1588" spans="1:2">
      <c r="A1588">
        <v>0</v>
      </c>
      <c r="B1588">
        <v>148516493</v>
      </c>
    </row>
    <row r="1589" spans="1:2">
      <c r="A1589">
        <v>1</v>
      </c>
      <c r="B1589">
        <v>200000000</v>
      </c>
    </row>
    <row r="1590" spans="1:2">
      <c r="A1590">
        <v>1</v>
      </c>
      <c r="B1590">
        <v>20976930</v>
      </c>
    </row>
    <row r="1591" spans="1:2">
      <c r="A1591">
        <v>0</v>
      </c>
      <c r="B1591">
        <v>111387369</v>
      </c>
    </row>
    <row r="1592" spans="1:2">
      <c r="A1592">
        <v>1</v>
      </c>
      <c r="B1592">
        <v>114330585</v>
      </c>
    </row>
    <row r="1593" spans="1:2">
      <c r="A1593">
        <v>0</v>
      </c>
      <c r="B1593">
        <v>84186649</v>
      </c>
    </row>
    <row r="1594" spans="1:2">
      <c r="A1594">
        <v>0</v>
      </c>
      <c r="B1594">
        <v>96319243</v>
      </c>
    </row>
    <row r="1595" spans="1:2">
      <c r="A1595">
        <v>0</v>
      </c>
      <c r="B1595">
        <v>45863384</v>
      </c>
    </row>
    <row r="1596" spans="1:2">
      <c r="A1596">
        <v>0</v>
      </c>
      <c r="B1596">
        <v>87939045</v>
      </c>
    </row>
    <row r="1597" spans="1:2">
      <c r="A1597">
        <v>0</v>
      </c>
      <c r="B1597">
        <v>93212171</v>
      </c>
    </row>
    <row r="1598" spans="1:2">
      <c r="A1598">
        <v>0</v>
      </c>
      <c r="B1598">
        <v>10712118</v>
      </c>
    </row>
    <row r="1599" spans="1:2">
      <c r="A1599">
        <v>1</v>
      </c>
      <c r="B1599">
        <v>58735405</v>
      </c>
    </row>
    <row r="1600" spans="1:2">
      <c r="A1600">
        <v>0</v>
      </c>
      <c r="B1600">
        <v>38000606</v>
      </c>
    </row>
    <row r="1601" spans="1:2">
      <c r="A1601">
        <v>1</v>
      </c>
      <c r="B1601">
        <v>99370665</v>
      </c>
    </row>
    <row r="1602" spans="1:2">
      <c r="A1602">
        <v>0</v>
      </c>
      <c r="B1602">
        <v>152877946</v>
      </c>
    </row>
    <row r="1603" spans="1:2">
      <c r="A1603">
        <v>1</v>
      </c>
      <c r="B1603">
        <v>31440911</v>
      </c>
    </row>
    <row r="1604" spans="1:2">
      <c r="A1604">
        <v>0</v>
      </c>
      <c r="B1604">
        <v>119758826</v>
      </c>
    </row>
    <row r="1605" spans="1:2">
      <c r="A1605">
        <v>1</v>
      </c>
      <c r="B1605">
        <v>158260870</v>
      </c>
    </row>
    <row r="1606" spans="1:2">
      <c r="A1606">
        <v>1</v>
      </c>
      <c r="B1606">
        <v>40311473</v>
      </c>
    </row>
    <row r="1607" spans="1:2">
      <c r="A1607">
        <v>1</v>
      </c>
      <c r="B1607">
        <v>64310954</v>
      </c>
    </row>
    <row r="1608" spans="1:2">
      <c r="A1608">
        <v>0</v>
      </c>
      <c r="B1608">
        <v>69347781</v>
      </c>
    </row>
    <row r="1609" spans="1:2">
      <c r="A1609">
        <v>0</v>
      </c>
      <c r="B1609">
        <v>133528980</v>
      </c>
    </row>
    <row r="1610" spans="1:2">
      <c r="A1610">
        <v>1</v>
      </c>
      <c r="B1610">
        <v>176258254</v>
      </c>
    </row>
    <row r="1611" spans="1:2">
      <c r="A1611">
        <v>0</v>
      </c>
      <c r="B1611">
        <v>91572563</v>
      </c>
    </row>
    <row r="1612" spans="1:2">
      <c r="A1612">
        <v>1</v>
      </c>
      <c r="B1612">
        <v>84082870</v>
      </c>
    </row>
    <row r="1613" spans="1:2">
      <c r="A1613">
        <v>1</v>
      </c>
      <c r="B1613">
        <v>242717233</v>
      </c>
    </row>
    <row r="1614" spans="1:2">
      <c r="A1614">
        <v>0</v>
      </c>
      <c r="B1614">
        <v>162859739</v>
      </c>
    </row>
    <row r="1615" spans="1:2">
      <c r="A1615">
        <v>0</v>
      </c>
      <c r="B1615">
        <v>80905744</v>
      </c>
    </row>
    <row r="1616" spans="1:2">
      <c r="A1616">
        <v>1</v>
      </c>
      <c r="B1616">
        <v>139269565</v>
      </c>
    </row>
    <row r="1617" spans="1:2">
      <c r="A1617">
        <v>0</v>
      </c>
      <c r="B1617">
        <v>178641539</v>
      </c>
    </row>
    <row r="1618" spans="1:2">
      <c r="A1618">
        <v>0</v>
      </c>
      <c r="B1618">
        <v>190000000</v>
      </c>
    </row>
    <row r="1619" spans="1:2">
      <c r="A1619">
        <v>0</v>
      </c>
      <c r="B1619">
        <v>97715844</v>
      </c>
    </row>
    <row r="1620" spans="1:2">
      <c r="A1620">
        <v>1</v>
      </c>
      <c r="B1620">
        <v>215234783</v>
      </c>
    </row>
    <row r="1621" spans="1:2">
      <c r="A1621">
        <v>0</v>
      </c>
      <c r="B1621">
        <v>28289965</v>
      </c>
    </row>
    <row r="1622" spans="1:2">
      <c r="A1622">
        <v>0</v>
      </c>
      <c r="B1622">
        <v>137590151</v>
      </c>
    </row>
    <row r="1623" spans="1:2">
      <c r="A1623">
        <v>0</v>
      </c>
      <c r="B1623">
        <v>45863384</v>
      </c>
    </row>
    <row r="1624" spans="1:2">
      <c r="A1624">
        <v>0</v>
      </c>
      <c r="B1624">
        <v>50731928</v>
      </c>
    </row>
    <row r="1625" spans="1:2">
      <c r="A1625">
        <v>0</v>
      </c>
      <c r="B1625">
        <v>183915449</v>
      </c>
    </row>
    <row r="1626" spans="1:2">
      <c r="A1626">
        <v>1</v>
      </c>
      <c r="B1626">
        <v>187708135</v>
      </c>
    </row>
    <row r="1627" spans="1:2">
      <c r="A1627">
        <v>0</v>
      </c>
      <c r="B1627">
        <v>12281688</v>
      </c>
    </row>
    <row r="1628" spans="1:2">
      <c r="A1628">
        <v>1</v>
      </c>
      <c r="B1628">
        <v>178954969</v>
      </c>
    </row>
    <row r="1629" spans="1:2">
      <c r="A1629">
        <v>0</v>
      </c>
      <c r="B1629">
        <v>41007948</v>
      </c>
    </row>
    <row r="1630" spans="1:2">
      <c r="A1630">
        <v>0</v>
      </c>
      <c r="B1630">
        <v>70948192</v>
      </c>
    </row>
    <row r="1631" spans="1:2">
      <c r="A1631">
        <v>0</v>
      </c>
      <c r="B1631">
        <v>131233644</v>
      </c>
    </row>
    <row r="1632" spans="1:2">
      <c r="A1632">
        <v>0</v>
      </c>
      <c r="B1632">
        <v>181325090</v>
      </c>
    </row>
    <row r="1633" spans="1:2">
      <c r="A1633">
        <v>0</v>
      </c>
      <c r="B1633">
        <v>135000000</v>
      </c>
    </row>
    <row r="1634" spans="1:2">
      <c r="A1634">
        <v>0</v>
      </c>
      <c r="B1634">
        <v>157166470</v>
      </c>
    </row>
    <row r="1635" spans="1:2">
      <c r="A1635">
        <v>0</v>
      </c>
      <c r="B1635">
        <v>134639802</v>
      </c>
    </row>
    <row r="1636" spans="1:2">
      <c r="A1636">
        <v>0</v>
      </c>
      <c r="B1636">
        <v>194806136</v>
      </c>
    </row>
    <row r="1637" spans="1:2">
      <c r="A1637">
        <v>0</v>
      </c>
      <c r="B1637">
        <v>114997212</v>
      </c>
    </row>
    <row r="1638" spans="1:2">
      <c r="A1638">
        <v>0</v>
      </c>
      <c r="B1638">
        <v>177252174</v>
      </c>
    </row>
    <row r="1639" spans="1:2">
      <c r="A1639">
        <v>0</v>
      </c>
      <c r="B1639">
        <v>207138157</v>
      </c>
    </row>
    <row r="1640" spans="1:2">
      <c r="A1640">
        <v>1</v>
      </c>
      <c r="B1640">
        <v>73707997</v>
      </c>
    </row>
    <row r="1641" spans="1:2">
      <c r="A1641">
        <v>0</v>
      </c>
      <c r="B1641">
        <v>111876962</v>
      </c>
    </row>
    <row r="1642" spans="1:2">
      <c r="A1642">
        <v>1</v>
      </c>
      <c r="B1642">
        <v>113925987</v>
      </c>
    </row>
    <row r="1643" spans="1:2">
      <c r="A1643">
        <v>0</v>
      </c>
      <c r="B1643">
        <v>199350663</v>
      </c>
    </row>
    <row r="1644" spans="1:2">
      <c r="A1644">
        <v>1</v>
      </c>
      <c r="B1644">
        <v>81456903</v>
      </c>
    </row>
    <row r="1645" spans="1:2">
      <c r="A1645">
        <v>0</v>
      </c>
      <c r="B1645">
        <v>111846906</v>
      </c>
    </row>
    <row r="1646" spans="1:2">
      <c r="A1646">
        <v>0</v>
      </c>
      <c r="B1646">
        <v>33206945</v>
      </c>
    </row>
    <row r="1647" spans="1:2">
      <c r="A1647">
        <v>0</v>
      </c>
      <c r="B1647">
        <v>184978932</v>
      </c>
    </row>
    <row r="1648" spans="1:2">
      <c r="A1648">
        <v>0</v>
      </c>
      <c r="B1648">
        <v>5193720</v>
      </c>
    </row>
    <row r="1649" spans="1:2">
      <c r="A1649">
        <v>1</v>
      </c>
      <c r="B1649">
        <v>102553043</v>
      </c>
    </row>
    <row r="1650" spans="1:2">
      <c r="A1650">
        <v>0</v>
      </c>
      <c r="B1650">
        <v>305063707</v>
      </c>
    </row>
    <row r="1651" spans="1:2">
      <c r="A1651">
        <v>0</v>
      </c>
      <c r="B1651">
        <v>121756628</v>
      </c>
    </row>
    <row r="1652" spans="1:2">
      <c r="A1652">
        <v>0</v>
      </c>
      <c r="B1652">
        <v>139349563</v>
      </c>
    </row>
    <row r="1653" spans="1:2">
      <c r="A1653">
        <v>1</v>
      </c>
      <c r="B1653">
        <v>75183554</v>
      </c>
    </row>
    <row r="1654" spans="1:2">
      <c r="A1654">
        <v>1</v>
      </c>
      <c r="B1654">
        <v>277740279</v>
      </c>
    </row>
    <row r="1655" spans="1:2">
      <c r="A1655">
        <v>0</v>
      </c>
      <c r="B1655">
        <v>202776994</v>
      </c>
    </row>
    <row r="1656" spans="1:2">
      <c r="A1656">
        <v>0</v>
      </c>
      <c r="B1656">
        <v>201299674</v>
      </c>
    </row>
    <row r="1657" spans="1:2">
      <c r="A1657">
        <v>0</v>
      </c>
      <c r="B1657">
        <v>170000000</v>
      </c>
    </row>
    <row r="1658" spans="1:2">
      <c r="A1658">
        <v>0</v>
      </c>
      <c r="B1658">
        <v>218147292</v>
      </c>
    </row>
    <row r="1659" spans="1:2">
      <c r="A1659">
        <v>0</v>
      </c>
      <c r="B1659">
        <v>248918952</v>
      </c>
    </row>
    <row r="1660" spans="1:2">
      <c r="A1660">
        <v>1</v>
      </c>
      <c r="B1660">
        <v>90900032</v>
      </c>
    </row>
    <row r="1661" spans="1:2">
      <c r="A1661">
        <v>0</v>
      </c>
      <c r="B1661">
        <v>65792298</v>
      </c>
    </row>
    <row r="1662" spans="1:2">
      <c r="A1662">
        <v>1</v>
      </c>
      <c r="B1662">
        <v>129461348</v>
      </c>
    </row>
    <row r="1663" spans="1:2">
      <c r="A1663">
        <v>1</v>
      </c>
      <c r="B1663">
        <v>28886103</v>
      </c>
    </row>
    <row r="1664" spans="1:2">
      <c r="A1664">
        <v>0</v>
      </c>
      <c r="B1664">
        <v>67243320</v>
      </c>
    </row>
    <row r="1665" spans="1:2">
      <c r="A1665">
        <v>0</v>
      </c>
      <c r="B1665">
        <v>28705563</v>
      </c>
    </row>
    <row r="1666" spans="1:2">
      <c r="A1666">
        <v>0</v>
      </c>
      <c r="B1666">
        <v>246957858</v>
      </c>
    </row>
    <row r="1667" spans="1:2">
      <c r="A1667">
        <v>1</v>
      </c>
      <c r="B1667">
        <v>168531522</v>
      </c>
    </row>
    <row r="1668" spans="1:2">
      <c r="A1668">
        <v>1</v>
      </c>
      <c r="B1668">
        <v>127137598</v>
      </c>
    </row>
    <row r="1669" spans="1:2">
      <c r="A1669">
        <v>0</v>
      </c>
      <c r="B1669">
        <v>89477485</v>
      </c>
    </row>
    <row r="1670" spans="1:2">
      <c r="A1670">
        <v>1</v>
      </c>
      <c r="B1670">
        <v>181599413</v>
      </c>
    </row>
    <row r="1671" spans="1:2">
      <c r="A1671">
        <v>0</v>
      </c>
      <c r="B1671">
        <v>85542018</v>
      </c>
    </row>
    <row r="1672" spans="1:2">
      <c r="A1672">
        <v>0</v>
      </c>
      <c r="B1672">
        <v>99496576</v>
      </c>
    </row>
    <row r="1673" spans="1:2">
      <c r="A1673">
        <v>0</v>
      </c>
      <c r="B1673">
        <v>162338447</v>
      </c>
    </row>
    <row r="1674" spans="1:2">
      <c r="A1674">
        <v>0</v>
      </c>
      <c r="B1674">
        <v>118813194</v>
      </c>
    </row>
    <row r="1675" spans="1:2">
      <c r="A1675">
        <v>0</v>
      </c>
      <c r="B1675">
        <v>140693320</v>
      </c>
    </row>
    <row r="1676" spans="1:2">
      <c r="A1676">
        <v>1</v>
      </c>
      <c r="B1676">
        <v>154149110</v>
      </c>
    </row>
    <row r="1677" spans="1:2">
      <c r="A1677">
        <v>1</v>
      </c>
      <c r="B1677">
        <v>225000000</v>
      </c>
    </row>
    <row r="1678" spans="1:2">
      <c r="A1678">
        <v>1</v>
      </c>
      <c r="B1678">
        <v>155353618</v>
      </c>
    </row>
    <row r="1679" spans="1:2">
      <c r="A1679">
        <v>0</v>
      </c>
      <c r="B1679">
        <v>117891227</v>
      </c>
    </row>
    <row r="1680" spans="1:2">
      <c r="A1680">
        <v>0</v>
      </c>
      <c r="B1680">
        <v>137875291</v>
      </c>
    </row>
    <row r="1681" spans="1:2">
      <c r="A1681">
        <v>0</v>
      </c>
      <c r="B1681">
        <v>92893600</v>
      </c>
    </row>
    <row r="1682" spans="1:2">
      <c r="A1682">
        <v>1</v>
      </c>
      <c r="B1682">
        <v>81171085</v>
      </c>
    </row>
    <row r="1683" spans="1:2">
      <c r="A1683">
        <v>0</v>
      </c>
      <c r="B1683">
        <v>10618824</v>
      </c>
    </row>
    <row r="1684" spans="1:2">
      <c r="A1684">
        <v>0</v>
      </c>
      <c r="B1684">
        <v>168531522</v>
      </c>
    </row>
    <row r="1685" spans="1:2">
      <c r="A1685">
        <v>0</v>
      </c>
      <c r="B1685">
        <v>110000000</v>
      </c>
    </row>
    <row r="1686" spans="1:2">
      <c r="A1686">
        <v>0</v>
      </c>
      <c r="B1686">
        <v>33621660</v>
      </c>
    </row>
    <row r="1687" spans="1:2">
      <c r="A1687">
        <v>1</v>
      </c>
      <c r="B1687">
        <v>40311473</v>
      </c>
    </row>
    <row r="1688" spans="1:2">
      <c r="A1688">
        <v>0</v>
      </c>
      <c r="B1688">
        <v>125861583</v>
      </c>
    </row>
    <row r="1689" spans="1:2">
      <c r="A1689">
        <v>0</v>
      </c>
      <c r="B1689">
        <v>150175164</v>
      </c>
    </row>
    <row r="1690" spans="1:2">
      <c r="A1690">
        <v>0</v>
      </c>
      <c r="B1690">
        <v>157480373</v>
      </c>
    </row>
    <row r="1691" spans="1:2">
      <c r="A1691">
        <v>0</v>
      </c>
      <c r="B1691">
        <v>4074506</v>
      </c>
    </row>
    <row r="1692" spans="1:2">
      <c r="A1692">
        <v>1</v>
      </c>
      <c r="B1692">
        <v>132050575</v>
      </c>
    </row>
    <row r="1693" spans="1:2">
      <c r="A1693">
        <v>1</v>
      </c>
      <c r="B1693">
        <v>130694514</v>
      </c>
    </row>
    <row r="1694" spans="1:2">
      <c r="A1694">
        <v>0</v>
      </c>
      <c r="B1694">
        <v>151322285</v>
      </c>
    </row>
    <row r="1695" spans="1:2">
      <c r="A1695">
        <v>0</v>
      </c>
      <c r="B1695">
        <v>62760432</v>
      </c>
    </row>
    <row r="1696" spans="1:2">
      <c r="A1696">
        <v>1</v>
      </c>
      <c r="B1696">
        <v>72639765</v>
      </c>
    </row>
    <row r="1697" spans="1:2">
      <c r="A1697">
        <v>0</v>
      </c>
      <c r="B1697">
        <v>86684726</v>
      </c>
    </row>
    <row r="1698" spans="1:2">
      <c r="A1698">
        <v>0</v>
      </c>
      <c r="B1698">
        <v>31856471</v>
      </c>
    </row>
    <row r="1699" spans="1:2">
      <c r="A1699">
        <v>0</v>
      </c>
      <c r="B1699">
        <v>147122592</v>
      </c>
    </row>
    <row r="1700" spans="1:2">
      <c r="A1700">
        <v>0</v>
      </c>
      <c r="B1700">
        <v>223220484</v>
      </c>
    </row>
    <row r="1701" spans="1:2">
      <c r="A1701">
        <v>1</v>
      </c>
      <c r="B1701">
        <v>24961656</v>
      </c>
    </row>
    <row r="1702" spans="1:2">
      <c r="A1702">
        <v>1</v>
      </c>
      <c r="B1702">
        <v>34216807</v>
      </c>
    </row>
    <row r="1703" spans="1:2">
      <c r="A1703">
        <v>0</v>
      </c>
      <c r="B1703">
        <v>65785609</v>
      </c>
    </row>
    <row r="1704" spans="1:2">
      <c r="A1704">
        <v>1</v>
      </c>
      <c r="B1704">
        <v>113453745</v>
      </c>
    </row>
    <row r="1705" spans="1:2">
      <c r="A1705">
        <v>1</v>
      </c>
      <c r="B1705">
        <v>160000000</v>
      </c>
    </row>
    <row r="1706" spans="1:2">
      <c r="A1706">
        <v>0</v>
      </c>
      <c r="B1706">
        <v>200078524</v>
      </c>
    </row>
    <row r="1707" spans="1:2">
      <c r="A1707">
        <v>0</v>
      </c>
      <c r="B1707">
        <v>190003029</v>
      </c>
    </row>
    <row r="1708" spans="1:2">
      <c r="A1708">
        <v>0</v>
      </c>
      <c r="B1708">
        <v>169655066</v>
      </c>
    </row>
    <row r="1709" spans="1:2">
      <c r="A1709">
        <v>0</v>
      </c>
      <c r="B1709">
        <v>158260870</v>
      </c>
    </row>
    <row r="1710" spans="1:2">
      <c r="A1710">
        <v>1</v>
      </c>
      <c r="B1710">
        <v>89657760</v>
      </c>
    </row>
    <row r="1711" spans="1:2">
      <c r="A1711">
        <v>0</v>
      </c>
      <c r="B1711">
        <v>176258254</v>
      </c>
    </row>
    <row r="1712" spans="1:2">
      <c r="A1712">
        <v>0</v>
      </c>
      <c r="B1712">
        <v>49241175</v>
      </c>
    </row>
    <row r="1713" spans="1:2">
      <c r="A1713">
        <v>0</v>
      </c>
      <c r="B1713">
        <v>41136059</v>
      </c>
    </row>
    <row r="1714" spans="1:2">
      <c r="A1714">
        <v>0</v>
      </c>
      <c r="B1714">
        <v>46489723</v>
      </c>
    </row>
    <row r="1715" spans="1:2">
      <c r="A1715">
        <v>0</v>
      </c>
      <c r="B1715">
        <v>28841418</v>
      </c>
    </row>
    <row r="1716" spans="1:2">
      <c r="A1716">
        <v>0</v>
      </c>
      <c r="B1716">
        <v>138193773</v>
      </c>
    </row>
    <row r="1717" spans="1:2">
      <c r="A1717">
        <v>0</v>
      </c>
      <c r="B1717">
        <v>26744631</v>
      </c>
    </row>
    <row r="1718" spans="1:2">
      <c r="A1718">
        <v>0</v>
      </c>
      <c r="B1718">
        <v>148945610</v>
      </c>
    </row>
    <row r="1719" spans="1:2">
      <c r="A1719">
        <v>0</v>
      </c>
      <c r="B1719">
        <v>200217418</v>
      </c>
    </row>
    <row r="1720" spans="1:2">
      <c r="A1720">
        <v>0</v>
      </c>
      <c r="B1720">
        <v>130611431</v>
      </c>
    </row>
    <row r="1721" spans="1:2">
      <c r="A1721">
        <v>0</v>
      </c>
      <c r="B1721">
        <v>217146319</v>
      </c>
    </row>
    <row r="1722" spans="1:2">
      <c r="A1722">
        <v>1</v>
      </c>
      <c r="B1722">
        <v>130000000</v>
      </c>
    </row>
    <row r="1723" spans="1:2">
      <c r="A1723">
        <v>0</v>
      </c>
      <c r="B1723">
        <v>171084037</v>
      </c>
    </row>
    <row r="1724" spans="1:2">
      <c r="A1724">
        <v>0</v>
      </c>
      <c r="B1724">
        <v>144474543</v>
      </c>
    </row>
    <row r="1725" spans="1:2">
      <c r="A1725">
        <v>0</v>
      </c>
      <c r="B1725">
        <v>170917095</v>
      </c>
    </row>
    <row r="1726" spans="1:2">
      <c r="A1726">
        <v>0</v>
      </c>
      <c r="B1726">
        <v>90220264</v>
      </c>
    </row>
    <row r="1727" spans="1:2">
      <c r="A1727">
        <v>1</v>
      </c>
      <c r="B1727">
        <v>214745963</v>
      </c>
    </row>
    <row r="1728" spans="1:2">
      <c r="A1728">
        <v>1</v>
      </c>
      <c r="B1728">
        <v>179766957</v>
      </c>
    </row>
    <row r="1729" spans="1:2">
      <c r="A1729">
        <v>1</v>
      </c>
      <c r="B1729">
        <v>228003635</v>
      </c>
    </row>
    <row r="1730" spans="1:2">
      <c r="A1730">
        <v>0</v>
      </c>
      <c r="B1730">
        <v>4091827</v>
      </c>
    </row>
    <row r="1731" spans="1:2">
      <c r="A1731">
        <v>0</v>
      </c>
      <c r="B1731">
        <v>39225459</v>
      </c>
    </row>
    <row r="1732" spans="1:2">
      <c r="A1732">
        <v>1</v>
      </c>
      <c r="B1732">
        <v>160793043</v>
      </c>
    </row>
    <row r="1733" spans="1:2">
      <c r="A1733">
        <v>0</v>
      </c>
      <c r="B1733">
        <v>250000000</v>
      </c>
    </row>
    <row r="1734" spans="1:2">
      <c r="A1734">
        <v>0</v>
      </c>
      <c r="B1734">
        <v>55938481</v>
      </c>
    </row>
    <row r="1735" spans="1:2">
      <c r="A1735">
        <v>0</v>
      </c>
      <c r="B1735">
        <v>97715844</v>
      </c>
    </row>
    <row r="1736" spans="1:2">
      <c r="A1736">
        <v>0</v>
      </c>
      <c r="B1736">
        <v>246638575</v>
      </c>
    </row>
    <row r="1737" spans="1:2">
      <c r="A1737">
        <v>1</v>
      </c>
      <c r="B1737">
        <v>76000000</v>
      </c>
    </row>
    <row r="1738" spans="1:2">
      <c r="A1738">
        <v>1</v>
      </c>
      <c r="B1738">
        <v>160315074</v>
      </c>
    </row>
    <row r="1739" spans="1:2">
      <c r="A1739">
        <v>0</v>
      </c>
      <c r="B1739">
        <v>51237724</v>
      </c>
    </row>
    <row r="1740" spans="1:2">
      <c r="A1740">
        <v>1</v>
      </c>
      <c r="B1740">
        <v>150000000</v>
      </c>
    </row>
    <row r="1741" spans="1:2">
      <c r="A1741">
        <v>0</v>
      </c>
      <c r="B1741">
        <v>137198810</v>
      </c>
    </row>
    <row r="1742" spans="1:2">
      <c r="A1742">
        <v>1</v>
      </c>
      <c r="B1742">
        <v>271432899</v>
      </c>
    </row>
    <row r="1743" spans="1:2">
      <c r="A1743">
        <v>1</v>
      </c>
      <c r="B1743">
        <v>133528980</v>
      </c>
    </row>
    <row r="1744" spans="1:2">
      <c r="A1744">
        <v>0</v>
      </c>
      <c r="B1744">
        <v>253659641</v>
      </c>
    </row>
    <row r="1745" spans="1:2">
      <c r="A1745">
        <v>1</v>
      </c>
      <c r="B1745">
        <v>168531522</v>
      </c>
    </row>
    <row r="1746" spans="1:2">
      <c r="A1746">
        <v>0</v>
      </c>
      <c r="B1746">
        <v>180029911</v>
      </c>
    </row>
    <row r="1747" spans="1:2">
      <c r="A1747">
        <v>0</v>
      </c>
      <c r="B1747">
        <v>86441558</v>
      </c>
    </row>
    <row r="1748" spans="1:2">
      <c r="A1748">
        <v>0</v>
      </c>
      <c r="B1748">
        <v>178954969</v>
      </c>
    </row>
    <row r="1749" spans="1:2">
      <c r="A1749">
        <v>0</v>
      </c>
      <c r="B1749">
        <v>196388829</v>
      </c>
    </row>
    <row r="1750" spans="1:2">
      <c r="A1750">
        <v>0</v>
      </c>
      <c r="B1750">
        <v>160234776</v>
      </c>
    </row>
    <row r="1751" spans="1:2">
      <c r="A1751">
        <v>1</v>
      </c>
      <c r="B1751">
        <v>337063045</v>
      </c>
    </row>
    <row r="1752" spans="1:2">
      <c r="A1752">
        <v>0</v>
      </c>
      <c r="B1752">
        <v>258922697</v>
      </c>
    </row>
    <row r="1753" spans="1:2">
      <c r="A1753">
        <v>0</v>
      </c>
      <c r="B1753">
        <v>200217418</v>
      </c>
    </row>
    <row r="1754" spans="1:2">
      <c r="A1754">
        <v>1</v>
      </c>
      <c r="B1754">
        <v>213646368</v>
      </c>
    </row>
    <row r="1755" spans="1:2">
      <c r="A1755">
        <v>0</v>
      </c>
      <c r="B1755">
        <v>279025606</v>
      </c>
    </row>
    <row r="1756" spans="1:2">
      <c r="A1756">
        <v>0</v>
      </c>
      <c r="B1756">
        <v>202927713</v>
      </c>
    </row>
    <row r="1757" spans="1:2">
      <c r="A1757">
        <v>0</v>
      </c>
      <c r="B1757">
        <v>213646368</v>
      </c>
    </row>
    <row r="1758" spans="1:2">
      <c r="A1758">
        <v>1</v>
      </c>
      <c r="B1758">
        <v>129517922</v>
      </c>
    </row>
    <row r="1759" spans="1:2">
      <c r="A1759">
        <v>0</v>
      </c>
      <c r="B1759">
        <v>108842859</v>
      </c>
    </row>
    <row r="1760" spans="1:2">
      <c r="A1760">
        <v>0</v>
      </c>
      <c r="B1760">
        <v>119012174</v>
      </c>
    </row>
    <row r="1761" spans="1:2">
      <c r="A1761">
        <v>1</v>
      </c>
      <c r="B1761">
        <v>86323501</v>
      </c>
    </row>
    <row r="1762" spans="1:2">
      <c r="A1762">
        <v>1</v>
      </c>
      <c r="B1762">
        <v>201959703</v>
      </c>
    </row>
    <row r="1763" spans="1:2">
      <c r="A1763">
        <v>0</v>
      </c>
      <c r="B1763">
        <v>143427209</v>
      </c>
    </row>
    <row r="1764" spans="1:2">
      <c r="A1764">
        <v>0</v>
      </c>
      <c r="B1764">
        <v>121746846</v>
      </c>
    </row>
    <row r="1765" spans="1:2">
      <c r="A1765">
        <v>0</v>
      </c>
      <c r="B1765">
        <v>200000000</v>
      </c>
    </row>
    <row r="1766" spans="1:2">
      <c r="A1766">
        <v>1</v>
      </c>
      <c r="B1766">
        <v>111387369</v>
      </c>
    </row>
    <row r="1767" spans="1:2">
      <c r="A1767">
        <v>0</v>
      </c>
      <c r="B1767">
        <v>260054178</v>
      </c>
    </row>
    <row r="1768" spans="1:2">
      <c r="A1768">
        <v>1</v>
      </c>
      <c r="B1768">
        <v>164480745</v>
      </c>
    </row>
    <row r="1769" spans="1:2">
      <c r="A1769">
        <v>0</v>
      </c>
      <c r="B1769">
        <v>76862926</v>
      </c>
    </row>
    <row r="1770" spans="1:2">
      <c r="A1770">
        <v>0</v>
      </c>
      <c r="B1770">
        <v>76029041</v>
      </c>
    </row>
    <row r="1771" spans="1:2">
      <c r="A1771">
        <v>0</v>
      </c>
      <c r="B1771">
        <v>129461348</v>
      </c>
    </row>
    <row r="1772" spans="1:2">
      <c r="A1772">
        <v>1</v>
      </c>
      <c r="B1772">
        <v>21424236</v>
      </c>
    </row>
    <row r="1773" spans="1:2">
      <c r="A1773">
        <v>1</v>
      </c>
      <c r="B1773">
        <v>160823133</v>
      </c>
    </row>
    <row r="1774" spans="1:2">
      <c r="A1774">
        <v>0</v>
      </c>
      <c r="B1774">
        <v>119012174</v>
      </c>
    </row>
    <row r="1775" spans="1:2">
      <c r="A1775">
        <v>0</v>
      </c>
      <c r="B1775">
        <v>39004975</v>
      </c>
    </row>
    <row r="1776" spans="1:2">
      <c r="A1776">
        <v>0</v>
      </c>
      <c r="B1776">
        <v>124633011</v>
      </c>
    </row>
    <row r="1777" spans="1:2">
      <c r="A1777">
        <v>0</v>
      </c>
      <c r="B1777">
        <v>65038661</v>
      </c>
    </row>
    <row r="1778" spans="1:2">
      <c r="A1778">
        <v>1</v>
      </c>
      <c r="B1778">
        <v>101584911</v>
      </c>
    </row>
    <row r="1779" spans="1:2">
      <c r="A1779">
        <v>0</v>
      </c>
      <c r="B1779">
        <v>25339314</v>
      </c>
    </row>
    <row r="1780" spans="1:2">
      <c r="A1780">
        <v>0</v>
      </c>
      <c r="B1780">
        <v>51937204</v>
      </c>
    </row>
    <row r="1781" spans="1:2">
      <c r="A1781">
        <v>1</v>
      </c>
      <c r="B1781">
        <v>62926730</v>
      </c>
    </row>
    <row r="1782" spans="1:2">
      <c r="A1782">
        <v>0</v>
      </c>
      <c r="B1782">
        <v>461435929</v>
      </c>
    </row>
    <row r="1783" spans="1:2">
      <c r="A1783">
        <v>0</v>
      </c>
      <c r="B1783">
        <v>42274609</v>
      </c>
    </row>
    <row r="1784" spans="1:2">
      <c r="A1784">
        <v>1</v>
      </c>
      <c r="B1784">
        <v>290247625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086A-EF2F-5B40-9CCE-55228AA61FEC}">
  <sheetPr codeName="Sheet13"/>
  <dimension ref="A1:O38"/>
  <sheetViews>
    <sheetView workbookViewId="0">
      <selection activeCell="B6" sqref="B6"/>
    </sheetView>
  </sheetViews>
  <sheetFormatPr baseColWidth="10" defaultColWidth="9.1640625" defaultRowHeight="15"/>
  <cols>
    <col min="1" max="1" width="14.6640625" style="4" bestFit="1" customWidth="1"/>
    <col min="2" max="2" width="14.1640625" style="4" bestFit="1" customWidth="1"/>
    <col min="3" max="3" width="25" style="4" bestFit="1" customWidth="1"/>
    <col min="4" max="4" width="24" style="4" bestFit="1" customWidth="1"/>
    <col min="5" max="5" width="7.6640625" style="4" bestFit="1" customWidth="1"/>
    <col min="6" max="7" width="14.1640625" style="4" bestFit="1" customWidth="1"/>
    <col min="8" max="8" width="12.6640625" style="4" bestFit="1" customWidth="1"/>
    <col min="9" max="9" width="12.5" style="4" bestFit="1" customWidth="1"/>
    <col min="10" max="10" width="2.83203125" style="4" customWidth="1"/>
    <col min="11" max="11" width="25.5" style="4" customWidth="1"/>
    <col min="12" max="12" width="12.5" style="4" customWidth="1"/>
    <col min="13" max="14" width="9.1640625" style="4"/>
    <col min="15" max="15" width="22.6640625" style="4" customWidth="1"/>
    <col min="16" max="16384" width="9.1640625" style="4"/>
  </cols>
  <sheetData>
    <row r="1" spans="1:15" ht="15" customHeight="1" thickBot="1">
      <c r="A1" s="2" t="s">
        <v>3697</v>
      </c>
      <c r="B1" s="2"/>
      <c r="C1" s="2"/>
      <c r="D1" s="2"/>
      <c r="E1" s="2"/>
      <c r="F1" s="2"/>
      <c r="G1" s="2"/>
      <c r="H1" s="2"/>
      <c r="I1" s="2"/>
      <c r="J1" s="2"/>
      <c r="K1" s="49" t="s">
        <v>3668</v>
      </c>
      <c r="L1" s="50"/>
      <c r="M1" s="50"/>
      <c r="N1" s="3"/>
    </row>
    <row r="2" spans="1:15" ht="1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5" t="s">
        <v>3669</v>
      </c>
      <c r="L2" s="6">
        <f t="array" ref="L2:M6">LINEST(SLRData2!$B$2:$B$1784, SLRData2!$A$2:$A$1784,TRUE,TRUE)</f>
        <v>-16707493.888806554</v>
      </c>
      <c r="M2" s="7">
        <v>63204289.586801812</v>
      </c>
      <c r="N2" s="2"/>
    </row>
    <row r="3" spans="1:15" ht="15" customHeight="1">
      <c r="A3" s="8" t="s">
        <v>3670</v>
      </c>
      <c r="B3" s="8"/>
      <c r="C3" s="2"/>
      <c r="D3" s="2"/>
      <c r="E3" s="2"/>
      <c r="F3" s="2"/>
      <c r="G3" s="2"/>
      <c r="H3" s="2"/>
      <c r="I3" s="2"/>
      <c r="J3" s="2"/>
      <c r="K3" s="5" t="s">
        <v>3671</v>
      </c>
      <c r="L3" s="9">
        <v>2589149.9651000481</v>
      </c>
      <c r="M3" s="10">
        <v>1732139.9559176737</v>
      </c>
      <c r="N3" s="2"/>
    </row>
    <row r="4" spans="1:15" ht="15" customHeight="1">
      <c r="A4" s="4" t="s">
        <v>3672</v>
      </c>
      <c r="B4" s="11">
        <f>SQRT(C12/C14)</f>
        <v>0.15114844560114948</v>
      </c>
      <c r="C4" s="2"/>
      <c r="D4" s="2"/>
      <c r="E4" s="2"/>
      <c r="F4" s="12"/>
      <c r="G4" s="2"/>
      <c r="H4" s="2"/>
      <c r="I4" s="2"/>
      <c r="J4" s="2"/>
      <c r="K4" s="13" t="s">
        <v>3673</v>
      </c>
      <c r="L4" s="9">
        <v>2.2845852607643647E-2</v>
      </c>
      <c r="M4" s="10">
        <v>54362709.594750941</v>
      </c>
      <c r="N4" s="2"/>
      <c r="O4" s="3"/>
    </row>
    <row r="5" spans="1:15" ht="15" customHeight="1">
      <c r="A5" s="4" t="s">
        <v>3674</v>
      </c>
      <c r="B5" s="11">
        <f>L4</f>
        <v>2.2845852607643647E-2</v>
      </c>
      <c r="C5" s="2"/>
      <c r="D5" s="2"/>
      <c r="E5" s="2"/>
      <c r="F5" s="12"/>
      <c r="G5" s="2"/>
      <c r="H5" s="2"/>
      <c r="I5" s="2"/>
      <c r="J5" s="2"/>
      <c r="K5" s="5" t="s">
        <v>3675</v>
      </c>
      <c r="L5" s="9">
        <v>41.639759297747432</v>
      </c>
      <c r="M5" s="10">
        <v>1781</v>
      </c>
      <c r="N5" s="2"/>
    </row>
    <row r="6" spans="1:15" ht="15" customHeight="1" thickBot="1">
      <c r="A6" s="4" t="s">
        <v>3676</v>
      </c>
      <c r="B6" s="11">
        <f>1-(B14/B13)*(C13/C14)</f>
        <v>2.2297197836508076E-2</v>
      </c>
      <c r="C6" s="2"/>
      <c r="D6" s="2"/>
      <c r="E6" s="2"/>
      <c r="F6" s="2"/>
      <c r="G6" s="2"/>
      <c r="H6" s="2"/>
      <c r="I6" s="2"/>
      <c r="J6" s="2"/>
      <c r="K6" s="13" t="s">
        <v>3677</v>
      </c>
      <c r="L6" s="14">
        <v>1.230581553099049E+17</v>
      </c>
      <c r="M6" s="15">
        <v>5.2633967703746253E+18</v>
      </c>
      <c r="N6" s="2"/>
    </row>
    <row r="7" spans="1:15" ht="15" customHeight="1">
      <c r="A7" s="4" t="s">
        <v>3678</v>
      </c>
      <c r="B7" s="11">
        <f>M4</f>
        <v>54362709.594750941</v>
      </c>
      <c r="C7" s="2"/>
      <c r="D7" s="2"/>
      <c r="E7" s="2"/>
      <c r="F7" s="2"/>
      <c r="G7" s="2"/>
      <c r="H7" s="2"/>
      <c r="I7" s="2"/>
      <c r="J7" s="2"/>
    </row>
    <row r="8" spans="1:15" ht="15" customHeight="1" thickBot="1">
      <c r="A8" s="16" t="s">
        <v>3679</v>
      </c>
      <c r="B8" s="16">
        <f>COUNT(SLRData2!$A:$A)</f>
        <v>1783</v>
      </c>
      <c r="C8" s="2"/>
      <c r="D8" s="2"/>
      <c r="E8" s="2"/>
      <c r="F8" s="2"/>
      <c r="G8" s="2"/>
      <c r="H8" s="2"/>
      <c r="I8" s="2"/>
      <c r="J8" s="2"/>
      <c r="K8" s="13" t="s">
        <v>3680</v>
      </c>
      <c r="L8" s="17">
        <v>0.95</v>
      </c>
    </row>
    <row r="9" spans="1:1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5" t="s">
        <v>3681</v>
      </c>
      <c r="L9" s="18">
        <f>_xlfn.T.INV.2T(1-L8,B13)</f>
        <v>1.9612968631584231</v>
      </c>
    </row>
    <row r="10" spans="1:15" ht="15" customHeight="1" thickBot="1">
      <c r="A10" s="2" t="s">
        <v>3682</v>
      </c>
      <c r="B10" s="2"/>
      <c r="C10" s="2"/>
      <c r="D10" s="2"/>
      <c r="E10" s="2"/>
      <c r="F10" s="2"/>
      <c r="G10" s="2"/>
      <c r="H10" s="2"/>
      <c r="I10" s="2"/>
      <c r="J10" s="2"/>
      <c r="K10" s="13" t="s">
        <v>3683</v>
      </c>
      <c r="L10" s="18">
        <f>L9*C17</f>
        <v>3397240.6620927025</v>
      </c>
    </row>
    <row r="11" spans="1:15" ht="15" customHeight="1">
      <c r="A11" s="19"/>
      <c r="B11" s="19" t="s">
        <v>3684</v>
      </c>
      <c r="C11" s="19" t="s">
        <v>3685</v>
      </c>
      <c r="D11" s="19" t="s">
        <v>3686</v>
      </c>
      <c r="E11" s="19" t="s">
        <v>3687</v>
      </c>
      <c r="F11" s="19" t="s">
        <v>3688</v>
      </c>
      <c r="K11" s="13" t="s">
        <v>3689</v>
      </c>
      <c r="L11" s="18">
        <f>L9*C18</f>
        <v>5078091.7047974654</v>
      </c>
    </row>
    <row r="12" spans="1:15" ht="15" customHeight="1">
      <c r="A12" s="4" t="s">
        <v>3690</v>
      </c>
      <c r="B12" s="4">
        <v>1</v>
      </c>
      <c r="C12" s="11">
        <f>L6</f>
        <v>1.230581553099049E+17</v>
      </c>
      <c r="D12" s="11">
        <f>L6</f>
        <v>1.230581553099049E+17</v>
      </c>
      <c r="E12" s="11">
        <f>L5</f>
        <v>41.639759297747432</v>
      </c>
      <c r="F12" s="11">
        <f>_xlfn.F.DIST.RT(E12,B12,B13)</f>
        <v>1.4106149222222464E-10</v>
      </c>
    </row>
    <row r="13" spans="1:15" ht="15" customHeight="1">
      <c r="A13" s="4" t="s">
        <v>3691</v>
      </c>
      <c r="B13" s="4">
        <f>M5</f>
        <v>1781</v>
      </c>
      <c r="C13" s="11">
        <f>M6</f>
        <v>5.2633967703746253E+18</v>
      </c>
      <c r="D13" s="11">
        <f>C13/B13</f>
        <v>2955304194483226</v>
      </c>
      <c r="E13" s="11"/>
      <c r="F13" s="11"/>
    </row>
    <row r="14" spans="1:15" ht="15" customHeight="1" thickBot="1">
      <c r="A14" s="16" t="s">
        <v>3692</v>
      </c>
      <c r="B14" s="20">
        <f>B12+B13</f>
        <v>1782</v>
      </c>
      <c r="C14" s="21">
        <f>C12+C13</f>
        <v>5.3864549256845302E+18</v>
      </c>
      <c r="D14" s="16"/>
      <c r="E14" s="16"/>
      <c r="F14" s="16"/>
    </row>
    <row r="15" spans="1:15" ht="15" customHeight="1" thickBo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5" ht="15" customHeight="1">
      <c r="A16" s="22"/>
      <c r="B16" s="22" t="s">
        <v>3693</v>
      </c>
      <c r="C16" s="22" t="s">
        <v>3678</v>
      </c>
      <c r="D16" s="22" t="s">
        <v>3694</v>
      </c>
      <c r="E16" s="22" t="s">
        <v>3695</v>
      </c>
      <c r="F16" s="22" t="str">
        <f>"Lower " &amp; L8*100 &amp; "%"</f>
        <v>Lower 95%</v>
      </c>
      <c r="G16" s="22" t="str">
        <f>"Upper " &amp; L8*100 &amp; "%"</f>
        <v>Upper 95%</v>
      </c>
      <c r="H16" s="22" t="str">
        <f t="shared" ref="H16:I18" si="0">F16</f>
        <v>Lower 95%</v>
      </c>
      <c r="I16" s="22" t="str">
        <f t="shared" si="0"/>
        <v>Upper 95%</v>
      </c>
      <c r="J16" s="23"/>
    </row>
    <row r="17" spans="1:10" ht="15" customHeight="1">
      <c r="A17" s="13" t="s">
        <v>3696</v>
      </c>
      <c r="B17" s="18">
        <f>M2</f>
        <v>63204289.586801812</v>
      </c>
      <c r="C17" s="18">
        <f>M3</f>
        <v>1732139.9559176737</v>
      </c>
      <c r="D17" s="18">
        <f>B17/C17</f>
        <v>36.489135517526179</v>
      </c>
      <c r="E17" s="18">
        <f>_xlfn.T.DIST.2T(ABS(D17), B13)</f>
        <v>3.7007244212436827E-218</v>
      </c>
      <c r="F17" s="18">
        <f>B17-L10</f>
        <v>59807048.924709111</v>
      </c>
      <c r="G17" s="18">
        <f>B17+L10</f>
        <v>66601530.248894513</v>
      </c>
      <c r="H17" s="18">
        <f t="shared" si="0"/>
        <v>59807048.924709111</v>
      </c>
      <c r="I17" s="24">
        <f t="shared" si="0"/>
        <v>66601530.248894513</v>
      </c>
      <c r="J17" s="25"/>
    </row>
    <row r="18" spans="1:10" ht="15" customHeight="1" thickBot="1">
      <c r="A18" s="26" t="str">
        <f>SLRData2!$A$1</f>
        <v>Bechdel</v>
      </c>
      <c r="B18" s="27">
        <f>L2</f>
        <v>-16707493.888806554</v>
      </c>
      <c r="C18" s="27">
        <f>L3</f>
        <v>2589149.9651000481</v>
      </c>
      <c r="D18" s="27">
        <f>B18/C18</f>
        <v>-6.452887671248102</v>
      </c>
      <c r="E18" s="27">
        <f>_xlfn.T.DIST.2T(ABS(D18), B13)</f>
        <v>1.4106149222234207E-10</v>
      </c>
      <c r="F18" s="27">
        <f>B18-L11</f>
        <v>-21785585.593604021</v>
      </c>
      <c r="G18" s="27">
        <f>B18+L11</f>
        <v>-11629402.184009088</v>
      </c>
      <c r="H18" s="27">
        <f t="shared" si="0"/>
        <v>-21785585.593604021</v>
      </c>
      <c r="I18" s="28">
        <f t="shared" si="0"/>
        <v>-11629402.184009088</v>
      </c>
      <c r="J18" s="25"/>
    </row>
    <row r="19" spans="1:10">
      <c r="J19" s="2"/>
    </row>
    <row r="20" spans="1:10">
      <c r="J20" s="2"/>
    </row>
    <row r="21" spans="1:10">
      <c r="J21" s="2"/>
    </row>
    <row r="22" spans="1:10">
      <c r="J22" s="2"/>
    </row>
    <row r="23" spans="1:10">
      <c r="F23" s="11"/>
      <c r="G23" s="11"/>
      <c r="J23" s="2"/>
    </row>
    <row r="24" spans="1:10">
      <c r="J24" s="2"/>
    </row>
    <row r="25" spans="1:10">
      <c r="J25" s="2"/>
    </row>
    <row r="26" spans="1:10">
      <c r="J26" s="2"/>
    </row>
    <row r="27" spans="1:10">
      <c r="J27" s="2"/>
    </row>
    <row r="28" spans="1:10">
      <c r="J28" s="2"/>
    </row>
    <row r="29" spans="1:10">
      <c r="J29" s="2"/>
    </row>
    <row r="30" spans="1:10">
      <c r="J30" s="2"/>
    </row>
    <row r="31" spans="1:10">
      <c r="J31" s="2"/>
    </row>
    <row r="32" spans="1:10">
      <c r="J32" s="2"/>
    </row>
    <row r="33" spans="10:10">
      <c r="J33" s="2"/>
    </row>
    <row r="34" spans="10:10">
      <c r="J34" s="2"/>
    </row>
    <row r="35" spans="10:10">
      <c r="J35" s="2"/>
    </row>
    <row r="36" spans="10:10">
      <c r="J36" s="23"/>
    </row>
    <row r="37" spans="10:10">
      <c r="J37" s="25"/>
    </row>
    <row r="38" spans="10:10">
      <c r="J38" s="25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0347-62E3-5E47-AEC6-9E5F69A9DA91}">
  <dimension ref="A1:B1784"/>
  <sheetViews>
    <sheetView workbookViewId="0"/>
  </sheetViews>
  <sheetFormatPr baseColWidth="10" defaultRowHeight="15"/>
  <sheetData>
    <row r="1" spans="1:2">
      <c r="A1" t="s">
        <v>3571</v>
      </c>
      <c r="B1" t="s">
        <v>3667</v>
      </c>
    </row>
    <row r="2" spans="1:2">
      <c r="A2">
        <v>0</v>
      </c>
      <c r="B2">
        <v>899</v>
      </c>
    </row>
    <row r="3" spans="1:2">
      <c r="A3">
        <v>0</v>
      </c>
      <c r="B3">
        <v>4989</v>
      </c>
    </row>
    <row r="4" spans="1:2">
      <c r="A4">
        <v>1</v>
      </c>
      <c r="B4">
        <v>18642</v>
      </c>
    </row>
    <row r="5" spans="1:2">
      <c r="A5">
        <v>0</v>
      </c>
      <c r="B5">
        <v>18767</v>
      </c>
    </row>
    <row r="6" spans="1:2">
      <c r="A6">
        <v>1</v>
      </c>
      <c r="B6">
        <v>22971</v>
      </c>
    </row>
    <row r="7" spans="1:2">
      <c r="A7">
        <v>0</v>
      </c>
      <c r="B7">
        <v>30312</v>
      </c>
    </row>
    <row r="8" spans="1:2">
      <c r="A8">
        <v>0</v>
      </c>
      <c r="B8">
        <v>34541</v>
      </c>
    </row>
    <row r="9" spans="1:2">
      <c r="A9">
        <v>0</v>
      </c>
      <c r="B9">
        <v>38576</v>
      </c>
    </row>
    <row r="10" spans="1:2">
      <c r="A10">
        <v>1</v>
      </c>
      <c r="B10">
        <v>39742</v>
      </c>
    </row>
    <row r="11" spans="1:2">
      <c r="A11">
        <v>1</v>
      </c>
      <c r="B11">
        <v>48869</v>
      </c>
    </row>
    <row r="12" spans="1:2">
      <c r="A12">
        <v>1</v>
      </c>
      <c r="B12">
        <v>86973</v>
      </c>
    </row>
    <row r="13" spans="1:2">
      <c r="A13">
        <v>1</v>
      </c>
      <c r="B13">
        <v>99819</v>
      </c>
    </row>
    <row r="14" spans="1:2">
      <c r="A14">
        <v>1</v>
      </c>
      <c r="B14">
        <v>109320</v>
      </c>
    </row>
    <row r="15" spans="1:2">
      <c r="A15">
        <v>0</v>
      </c>
      <c r="B15">
        <v>116798</v>
      </c>
    </row>
    <row r="16" spans="1:2">
      <c r="A16">
        <v>1</v>
      </c>
      <c r="B16">
        <v>119364</v>
      </c>
    </row>
    <row r="17" spans="1:2">
      <c r="A17">
        <v>0</v>
      </c>
      <c r="B17">
        <v>198418</v>
      </c>
    </row>
    <row r="18" spans="1:2">
      <c r="A18">
        <v>1</v>
      </c>
      <c r="B18">
        <v>238643</v>
      </c>
    </row>
    <row r="19" spans="1:2">
      <c r="A19">
        <v>1</v>
      </c>
      <c r="B19">
        <v>288927</v>
      </c>
    </row>
    <row r="20" spans="1:2">
      <c r="A20">
        <v>1</v>
      </c>
      <c r="B20">
        <v>290250</v>
      </c>
    </row>
    <row r="21" spans="1:2">
      <c r="A21">
        <v>1</v>
      </c>
      <c r="B21">
        <v>296908</v>
      </c>
    </row>
    <row r="22" spans="1:2">
      <c r="A22">
        <v>1</v>
      </c>
      <c r="B22">
        <v>298423</v>
      </c>
    </row>
    <row r="23" spans="1:2">
      <c r="A23">
        <v>1</v>
      </c>
      <c r="B23">
        <v>305576</v>
      </c>
    </row>
    <row r="24" spans="1:2">
      <c r="A24">
        <v>0</v>
      </c>
      <c r="B24">
        <v>329860</v>
      </c>
    </row>
    <row r="25" spans="1:2">
      <c r="A25">
        <v>1</v>
      </c>
      <c r="B25">
        <v>334204</v>
      </c>
    </row>
    <row r="26" spans="1:2">
      <c r="A26">
        <v>0</v>
      </c>
      <c r="B26">
        <v>366974</v>
      </c>
    </row>
    <row r="27" spans="1:2">
      <c r="A27">
        <v>0</v>
      </c>
      <c r="B27">
        <v>396614</v>
      </c>
    </row>
    <row r="28" spans="1:2">
      <c r="A28">
        <v>1</v>
      </c>
      <c r="B28">
        <v>421411</v>
      </c>
    </row>
    <row r="29" spans="1:2">
      <c r="A29">
        <v>1</v>
      </c>
      <c r="B29">
        <v>438856</v>
      </c>
    </row>
    <row r="30" spans="1:2">
      <c r="A30">
        <v>1</v>
      </c>
      <c r="B30">
        <v>453089</v>
      </c>
    </row>
    <row r="31" spans="1:2">
      <c r="A31">
        <v>0</v>
      </c>
      <c r="B31">
        <v>456495</v>
      </c>
    </row>
    <row r="32" spans="1:2">
      <c r="A32">
        <v>1</v>
      </c>
      <c r="B32">
        <v>458345</v>
      </c>
    </row>
    <row r="33" spans="1:2">
      <c r="A33">
        <v>1</v>
      </c>
      <c r="B33">
        <v>470329</v>
      </c>
    </row>
    <row r="34" spans="1:2">
      <c r="A34">
        <v>0</v>
      </c>
      <c r="B34">
        <v>478703</v>
      </c>
    </row>
    <row r="35" spans="1:2">
      <c r="A35">
        <v>0</v>
      </c>
      <c r="B35">
        <v>485204</v>
      </c>
    </row>
    <row r="36" spans="1:2">
      <c r="A36">
        <v>0</v>
      </c>
      <c r="B36">
        <v>489308</v>
      </c>
    </row>
    <row r="37" spans="1:2">
      <c r="A37">
        <v>1</v>
      </c>
      <c r="B37">
        <v>514844</v>
      </c>
    </row>
    <row r="38" spans="1:2">
      <c r="A38">
        <v>0</v>
      </c>
      <c r="B38">
        <v>531824</v>
      </c>
    </row>
    <row r="39" spans="1:2">
      <c r="A39">
        <v>0</v>
      </c>
      <c r="B39">
        <v>532615</v>
      </c>
    </row>
    <row r="40" spans="1:2">
      <c r="A40">
        <v>0</v>
      </c>
      <c r="B40">
        <v>553731</v>
      </c>
    </row>
    <row r="41" spans="1:2">
      <c r="A41">
        <v>0</v>
      </c>
      <c r="B41">
        <v>575990</v>
      </c>
    </row>
    <row r="42" spans="1:2">
      <c r="A42">
        <v>1</v>
      </c>
      <c r="B42">
        <v>588958</v>
      </c>
    </row>
    <row r="43" spans="1:2">
      <c r="A43">
        <v>1</v>
      </c>
      <c r="B43">
        <v>597665</v>
      </c>
    </row>
    <row r="44" spans="1:2">
      <c r="A44">
        <v>1</v>
      </c>
      <c r="B44">
        <v>597730</v>
      </c>
    </row>
    <row r="45" spans="1:2">
      <c r="A45">
        <v>1</v>
      </c>
      <c r="B45">
        <v>603728</v>
      </c>
    </row>
    <row r="46" spans="1:2">
      <c r="A46">
        <v>1</v>
      </c>
      <c r="B46">
        <v>644143</v>
      </c>
    </row>
    <row r="47" spans="1:2">
      <c r="A47">
        <v>0</v>
      </c>
      <c r="B47">
        <v>675172</v>
      </c>
    </row>
    <row r="48" spans="1:2">
      <c r="A48">
        <v>0</v>
      </c>
      <c r="B48">
        <v>681212</v>
      </c>
    </row>
    <row r="49" spans="1:2">
      <c r="A49">
        <v>0</v>
      </c>
      <c r="B49">
        <v>697244</v>
      </c>
    </row>
    <row r="50" spans="1:2">
      <c r="A50">
        <v>0</v>
      </c>
      <c r="B50">
        <v>697797</v>
      </c>
    </row>
    <row r="51" spans="1:2">
      <c r="A51">
        <v>1</v>
      </c>
      <c r="B51">
        <v>705933</v>
      </c>
    </row>
    <row r="52" spans="1:2">
      <c r="A52">
        <v>0</v>
      </c>
      <c r="B52">
        <v>719837</v>
      </c>
    </row>
    <row r="53" spans="1:2">
      <c r="A53">
        <v>1</v>
      </c>
      <c r="B53">
        <v>783612</v>
      </c>
    </row>
    <row r="54" spans="1:2">
      <c r="A54">
        <v>0</v>
      </c>
      <c r="B54">
        <v>864753</v>
      </c>
    </row>
    <row r="55" spans="1:2">
      <c r="A55">
        <v>1</v>
      </c>
      <c r="B55">
        <v>889847</v>
      </c>
    </row>
    <row r="56" spans="1:2">
      <c r="A56">
        <v>0</v>
      </c>
      <c r="B56">
        <v>910343</v>
      </c>
    </row>
    <row r="57" spans="1:2">
      <c r="A57">
        <v>0</v>
      </c>
      <c r="B57">
        <v>1079180</v>
      </c>
    </row>
    <row r="58" spans="1:2">
      <c r="A58">
        <v>0</v>
      </c>
      <c r="B58">
        <v>1084540</v>
      </c>
    </row>
    <row r="59" spans="1:2">
      <c r="A59">
        <v>0</v>
      </c>
      <c r="B59">
        <v>1087104</v>
      </c>
    </row>
    <row r="60" spans="1:2">
      <c r="A60">
        <v>0</v>
      </c>
      <c r="B60">
        <v>1092072</v>
      </c>
    </row>
    <row r="61" spans="1:2">
      <c r="A61">
        <v>1</v>
      </c>
      <c r="B61">
        <v>1103455</v>
      </c>
    </row>
    <row r="62" spans="1:2">
      <c r="A62">
        <v>1</v>
      </c>
      <c r="B62">
        <v>1103798</v>
      </c>
    </row>
    <row r="63" spans="1:2">
      <c r="A63">
        <v>1</v>
      </c>
      <c r="B63">
        <v>1149158</v>
      </c>
    </row>
    <row r="64" spans="1:2">
      <c r="A64">
        <v>0</v>
      </c>
      <c r="B64">
        <v>1274887</v>
      </c>
    </row>
    <row r="65" spans="1:2">
      <c r="A65">
        <v>0</v>
      </c>
      <c r="B65">
        <v>1294370</v>
      </c>
    </row>
    <row r="66" spans="1:2">
      <c r="A66">
        <v>1</v>
      </c>
      <c r="B66">
        <v>1324514</v>
      </c>
    </row>
    <row r="67" spans="1:2">
      <c r="A67">
        <v>1</v>
      </c>
      <c r="B67">
        <v>1343663</v>
      </c>
    </row>
    <row r="68" spans="1:2">
      <c r="A68">
        <v>0</v>
      </c>
      <c r="B68">
        <v>1396303</v>
      </c>
    </row>
    <row r="69" spans="1:2">
      <c r="A69">
        <v>1</v>
      </c>
      <c r="B69">
        <v>1469316</v>
      </c>
    </row>
    <row r="70" spans="1:2">
      <c r="A70">
        <v>0</v>
      </c>
      <c r="B70">
        <v>1501334</v>
      </c>
    </row>
    <row r="71" spans="1:2">
      <c r="A71">
        <v>0</v>
      </c>
      <c r="B71">
        <v>1530512</v>
      </c>
    </row>
    <row r="72" spans="1:2">
      <c r="A72">
        <v>1</v>
      </c>
      <c r="B72">
        <v>1532525</v>
      </c>
    </row>
    <row r="73" spans="1:2">
      <c r="A73">
        <v>0</v>
      </c>
      <c r="B73">
        <v>1633890</v>
      </c>
    </row>
    <row r="74" spans="1:2">
      <c r="A74">
        <v>0</v>
      </c>
      <c r="B74">
        <v>1646948</v>
      </c>
    </row>
    <row r="75" spans="1:2">
      <c r="A75">
        <v>1</v>
      </c>
      <c r="B75">
        <v>1844766</v>
      </c>
    </row>
    <row r="76" spans="1:2">
      <c r="A76">
        <v>0</v>
      </c>
      <c r="B76">
        <v>1997517</v>
      </c>
    </row>
    <row r="77" spans="1:2">
      <c r="A77">
        <v>1</v>
      </c>
      <c r="B77">
        <v>2100070</v>
      </c>
    </row>
    <row r="78" spans="1:2">
      <c r="A78">
        <v>0</v>
      </c>
      <c r="B78">
        <v>2222851</v>
      </c>
    </row>
    <row r="79" spans="1:2">
      <c r="A79">
        <v>1</v>
      </c>
      <c r="B79">
        <v>2294593</v>
      </c>
    </row>
    <row r="80" spans="1:2">
      <c r="A80">
        <v>0</v>
      </c>
      <c r="B80">
        <v>2304492</v>
      </c>
    </row>
    <row r="81" spans="1:2">
      <c r="A81">
        <v>1</v>
      </c>
      <c r="B81">
        <v>2305762</v>
      </c>
    </row>
    <row r="82" spans="1:2">
      <c r="A82">
        <v>0</v>
      </c>
      <c r="B82">
        <v>2354896</v>
      </c>
    </row>
    <row r="83" spans="1:2">
      <c r="A83">
        <v>0</v>
      </c>
      <c r="B83">
        <v>2382117</v>
      </c>
    </row>
    <row r="84" spans="1:2">
      <c r="A84">
        <v>1</v>
      </c>
      <c r="B84">
        <v>2399710</v>
      </c>
    </row>
    <row r="85" spans="1:2">
      <c r="A85">
        <v>1</v>
      </c>
      <c r="B85">
        <v>2478937</v>
      </c>
    </row>
    <row r="86" spans="1:2">
      <c r="A86">
        <v>0</v>
      </c>
      <c r="B86">
        <v>2641047</v>
      </c>
    </row>
    <row r="87" spans="1:2">
      <c r="A87">
        <v>1</v>
      </c>
      <c r="B87">
        <v>2643423</v>
      </c>
    </row>
    <row r="88" spans="1:2">
      <c r="A88">
        <v>0</v>
      </c>
      <c r="B88">
        <v>2823897</v>
      </c>
    </row>
    <row r="89" spans="1:2">
      <c r="A89">
        <v>0</v>
      </c>
      <c r="B89">
        <v>2884196</v>
      </c>
    </row>
    <row r="90" spans="1:2">
      <c r="A90">
        <v>0</v>
      </c>
      <c r="B90">
        <v>2897185</v>
      </c>
    </row>
    <row r="91" spans="1:2">
      <c r="A91">
        <v>1</v>
      </c>
      <c r="B91">
        <v>2915828</v>
      </c>
    </row>
    <row r="92" spans="1:2">
      <c r="A92">
        <v>1</v>
      </c>
      <c r="B92">
        <v>2918985</v>
      </c>
    </row>
    <row r="93" spans="1:2">
      <c r="A93">
        <v>0</v>
      </c>
      <c r="B93">
        <v>3071090</v>
      </c>
    </row>
    <row r="94" spans="1:2">
      <c r="A94">
        <v>1</v>
      </c>
      <c r="B94">
        <v>3200899</v>
      </c>
    </row>
    <row r="95" spans="1:2">
      <c r="A95">
        <v>0</v>
      </c>
      <c r="B95">
        <v>3223228</v>
      </c>
    </row>
    <row r="96" spans="1:2">
      <c r="A96">
        <v>1</v>
      </c>
      <c r="B96">
        <v>3224642</v>
      </c>
    </row>
    <row r="97" spans="1:2">
      <c r="A97">
        <v>1</v>
      </c>
      <c r="B97">
        <v>3240628</v>
      </c>
    </row>
    <row r="98" spans="1:2">
      <c r="A98">
        <v>0</v>
      </c>
      <c r="B98">
        <v>3390310</v>
      </c>
    </row>
    <row r="99" spans="1:2">
      <c r="A99">
        <v>0</v>
      </c>
      <c r="B99">
        <v>3402201</v>
      </c>
    </row>
    <row r="100" spans="1:2">
      <c r="A100">
        <v>1</v>
      </c>
      <c r="B100">
        <v>3491669</v>
      </c>
    </row>
    <row r="101" spans="1:2">
      <c r="A101">
        <v>0</v>
      </c>
      <c r="B101">
        <v>3593608</v>
      </c>
    </row>
    <row r="102" spans="1:2">
      <c r="A102">
        <v>0</v>
      </c>
      <c r="B102">
        <v>3652785</v>
      </c>
    </row>
    <row r="103" spans="1:2">
      <c r="A103">
        <v>1</v>
      </c>
      <c r="B103">
        <v>3657064</v>
      </c>
    </row>
    <row r="104" spans="1:2">
      <c r="A104">
        <v>1</v>
      </c>
      <c r="B104">
        <v>3676824</v>
      </c>
    </row>
    <row r="105" spans="1:2">
      <c r="A105">
        <v>0</v>
      </c>
      <c r="B105">
        <v>3713077</v>
      </c>
    </row>
    <row r="106" spans="1:2">
      <c r="A106">
        <v>1</v>
      </c>
      <c r="B106">
        <v>3731178</v>
      </c>
    </row>
    <row r="107" spans="1:2">
      <c r="A107">
        <v>1</v>
      </c>
      <c r="B107">
        <v>3751503</v>
      </c>
    </row>
    <row r="108" spans="1:2">
      <c r="A108">
        <v>1</v>
      </c>
      <c r="B108">
        <v>3787024</v>
      </c>
    </row>
    <row r="109" spans="1:2">
      <c r="A109">
        <v>0</v>
      </c>
      <c r="B109">
        <v>3864090</v>
      </c>
    </row>
    <row r="110" spans="1:2">
      <c r="A110">
        <v>1</v>
      </c>
      <c r="B110">
        <v>3864669</v>
      </c>
    </row>
    <row r="111" spans="1:2">
      <c r="A111">
        <v>1</v>
      </c>
      <c r="B111">
        <v>4127634</v>
      </c>
    </row>
    <row r="112" spans="1:2">
      <c r="A112">
        <v>1</v>
      </c>
      <c r="B112">
        <v>4149267</v>
      </c>
    </row>
    <row r="113" spans="1:2">
      <c r="A113">
        <v>0</v>
      </c>
      <c r="B113">
        <v>4184879</v>
      </c>
    </row>
    <row r="114" spans="1:2">
      <c r="A114">
        <v>1</v>
      </c>
      <c r="B114">
        <v>4244757</v>
      </c>
    </row>
    <row r="115" spans="1:2">
      <c r="A115">
        <v>0</v>
      </c>
      <c r="B115">
        <v>4301386</v>
      </c>
    </row>
    <row r="116" spans="1:2">
      <c r="A116">
        <v>1</v>
      </c>
      <c r="B116">
        <v>4302816</v>
      </c>
    </row>
    <row r="117" spans="1:2">
      <c r="A117">
        <v>1</v>
      </c>
      <c r="B117">
        <v>4477791</v>
      </c>
    </row>
    <row r="118" spans="1:2">
      <c r="A118">
        <v>0</v>
      </c>
      <c r="B118">
        <v>4565044</v>
      </c>
    </row>
    <row r="119" spans="1:2">
      <c r="A119">
        <v>0</v>
      </c>
      <c r="B119">
        <v>4702152</v>
      </c>
    </row>
    <row r="120" spans="1:2">
      <c r="A120">
        <v>0</v>
      </c>
      <c r="B120">
        <v>4744112</v>
      </c>
    </row>
    <row r="121" spans="1:2">
      <c r="A121">
        <v>1</v>
      </c>
      <c r="B121">
        <v>4794811</v>
      </c>
    </row>
    <row r="122" spans="1:2">
      <c r="A122">
        <v>0</v>
      </c>
      <c r="B122">
        <v>4876515</v>
      </c>
    </row>
    <row r="123" spans="1:2">
      <c r="A123">
        <v>1</v>
      </c>
      <c r="B123">
        <v>4882010</v>
      </c>
    </row>
    <row r="124" spans="1:2">
      <c r="A124">
        <v>0</v>
      </c>
      <c r="B124">
        <v>4894571</v>
      </c>
    </row>
    <row r="125" spans="1:2">
      <c r="A125">
        <v>0</v>
      </c>
      <c r="B125">
        <v>4960460</v>
      </c>
    </row>
    <row r="126" spans="1:2">
      <c r="A126">
        <v>1</v>
      </c>
      <c r="B126">
        <v>4967493</v>
      </c>
    </row>
    <row r="127" spans="1:2">
      <c r="A127">
        <v>0</v>
      </c>
      <c r="B127">
        <v>5155321</v>
      </c>
    </row>
    <row r="128" spans="1:2">
      <c r="A128">
        <v>1</v>
      </c>
      <c r="B128">
        <v>5207916</v>
      </c>
    </row>
    <row r="129" spans="1:2">
      <c r="A129">
        <v>1</v>
      </c>
      <c r="B129">
        <v>5246310</v>
      </c>
    </row>
    <row r="130" spans="1:2">
      <c r="A130">
        <v>1</v>
      </c>
      <c r="B130">
        <v>5301200</v>
      </c>
    </row>
    <row r="131" spans="1:2">
      <c r="A131">
        <v>1</v>
      </c>
      <c r="B131">
        <v>5440068</v>
      </c>
    </row>
    <row r="132" spans="1:2">
      <c r="A132">
        <v>1</v>
      </c>
      <c r="B132">
        <v>5510995</v>
      </c>
    </row>
    <row r="133" spans="1:2">
      <c r="A133">
        <v>1</v>
      </c>
      <c r="B133">
        <v>5547001</v>
      </c>
    </row>
    <row r="134" spans="1:2">
      <c r="A134">
        <v>1</v>
      </c>
      <c r="B134">
        <v>5599381</v>
      </c>
    </row>
    <row r="135" spans="1:2">
      <c r="A135">
        <v>0</v>
      </c>
      <c r="B135">
        <v>5614135</v>
      </c>
    </row>
    <row r="136" spans="1:2">
      <c r="A136">
        <v>1</v>
      </c>
      <c r="B136">
        <v>5638803</v>
      </c>
    </row>
    <row r="137" spans="1:2">
      <c r="A137">
        <v>1</v>
      </c>
      <c r="B137">
        <v>5655536</v>
      </c>
    </row>
    <row r="138" spans="1:2">
      <c r="A138">
        <v>1</v>
      </c>
      <c r="B138">
        <v>5789647</v>
      </c>
    </row>
    <row r="139" spans="1:2">
      <c r="A139">
        <v>1</v>
      </c>
      <c r="B139">
        <v>5850485</v>
      </c>
    </row>
    <row r="140" spans="1:2">
      <c r="A140">
        <v>0</v>
      </c>
      <c r="B140">
        <v>5950184</v>
      </c>
    </row>
    <row r="141" spans="1:2">
      <c r="A141">
        <v>0</v>
      </c>
      <c r="B141">
        <v>5986778</v>
      </c>
    </row>
    <row r="142" spans="1:2">
      <c r="A142">
        <v>0</v>
      </c>
      <c r="B142">
        <v>6024539</v>
      </c>
    </row>
    <row r="143" spans="1:2">
      <c r="A143">
        <v>1</v>
      </c>
      <c r="B143">
        <v>6060896</v>
      </c>
    </row>
    <row r="144" spans="1:2">
      <c r="A144">
        <v>1</v>
      </c>
      <c r="B144">
        <v>6106125</v>
      </c>
    </row>
    <row r="145" spans="1:2">
      <c r="A145">
        <v>0</v>
      </c>
      <c r="B145">
        <v>6120440</v>
      </c>
    </row>
    <row r="146" spans="1:2">
      <c r="A146">
        <v>0</v>
      </c>
      <c r="B146">
        <v>6154172</v>
      </c>
    </row>
    <row r="147" spans="1:2">
      <c r="A147">
        <v>1</v>
      </c>
      <c r="B147">
        <v>6178924</v>
      </c>
    </row>
    <row r="148" spans="1:2">
      <c r="A148">
        <v>0</v>
      </c>
      <c r="B148">
        <v>6187673</v>
      </c>
    </row>
    <row r="149" spans="1:2">
      <c r="A149">
        <v>1</v>
      </c>
      <c r="B149">
        <v>6213469</v>
      </c>
    </row>
    <row r="150" spans="1:2">
      <c r="A150">
        <v>1</v>
      </c>
      <c r="B150">
        <v>6238038</v>
      </c>
    </row>
    <row r="151" spans="1:2">
      <c r="A151">
        <v>0</v>
      </c>
      <c r="B151">
        <v>6272780</v>
      </c>
    </row>
    <row r="152" spans="1:2">
      <c r="A152">
        <v>1</v>
      </c>
      <c r="B152">
        <v>6414581</v>
      </c>
    </row>
    <row r="153" spans="1:2">
      <c r="A153">
        <v>1</v>
      </c>
      <c r="B153">
        <v>6430020</v>
      </c>
    </row>
    <row r="154" spans="1:2">
      <c r="A154">
        <v>0</v>
      </c>
      <c r="B154">
        <v>6506276</v>
      </c>
    </row>
    <row r="155" spans="1:2">
      <c r="A155">
        <v>1</v>
      </c>
      <c r="B155">
        <v>6526145</v>
      </c>
    </row>
    <row r="156" spans="1:2">
      <c r="A156">
        <v>0</v>
      </c>
      <c r="B156">
        <v>6575280</v>
      </c>
    </row>
    <row r="157" spans="1:2">
      <c r="A157">
        <v>0</v>
      </c>
      <c r="B157">
        <v>6686214</v>
      </c>
    </row>
    <row r="158" spans="1:2">
      <c r="A158">
        <v>0</v>
      </c>
      <c r="B158">
        <v>6833747</v>
      </c>
    </row>
    <row r="159" spans="1:2">
      <c r="A159">
        <v>1</v>
      </c>
      <c r="B159">
        <v>6904335</v>
      </c>
    </row>
    <row r="160" spans="1:2">
      <c r="A160">
        <v>0</v>
      </c>
      <c r="B160">
        <v>6923858</v>
      </c>
    </row>
    <row r="161" spans="1:2">
      <c r="A161">
        <v>0</v>
      </c>
      <c r="B161">
        <v>6948401</v>
      </c>
    </row>
    <row r="162" spans="1:2">
      <c r="A162">
        <v>0</v>
      </c>
      <c r="B162">
        <v>7075508</v>
      </c>
    </row>
    <row r="163" spans="1:2">
      <c r="A163">
        <v>0</v>
      </c>
      <c r="B163">
        <v>7080589</v>
      </c>
    </row>
    <row r="164" spans="1:2">
      <c r="A164">
        <v>0</v>
      </c>
      <c r="B164">
        <v>7118091</v>
      </c>
    </row>
    <row r="165" spans="1:2">
      <c r="A165">
        <v>1</v>
      </c>
      <c r="B165">
        <v>7329780</v>
      </c>
    </row>
    <row r="166" spans="1:2">
      <c r="A166">
        <v>1</v>
      </c>
      <c r="B166">
        <v>7580935</v>
      </c>
    </row>
    <row r="167" spans="1:2">
      <c r="A167">
        <v>0</v>
      </c>
      <c r="B167">
        <v>7593849</v>
      </c>
    </row>
    <row r="168" spans="1:2">
      <c r="A168">
        <v>1</v>
      </c>
      <c r="B168">
        <v>7697090</v>
      </c>
    </row>
    <row r="169" spans="1:2">
      <c r="A169">
        <v>0</v>
      </c>
      <c r="B169">
        <v>7796169</v>
      </c>
    </row>
    <row r="170" spans="1:2">
      <c r="A170">
        <v>1</v>
      </c>
      <c r="B170">
        <v>7864191</v>
      </c>
    </row>
    <row r="171" spans="1:2">
      <c r="A171">
        <v>0</v>
      </c>
      <c r="B171">
        <v>8045394</v>
      </c>
    </row>
    <row r="172" spans="1:2">
      <c r="A172">
        <v>0</v>
      </c>
      <c r="B172">
        <v>8062791</v>
      </c>
    </row>
    <row r="173" spans="1:2">
      <c r="A173">
        <v>1</v>
      </c>
      <c r="B173">
        <v>8098328</v>
      </c>
    </row>
    <row r="174" spans="1:2">
      <c r="A174">
        <v>1</v>
      </c>
      <c r="B174">
        <v>8123355</v>
      </c>
    </row>
    <row r="175" spans="1:2">
      <c r="A175">
        <v>1</v>
      </c>
      <c r="B175">
        <v>8212442</v>
      </c>
    </row>
    <row r="176" spans="1:2">
      <c r="A176">
        <v>0</v>
      </c>
      <c r="B176">
        <v>8452669</v>
      </c>
    </row>
    <row r="177" spans="1:2">
      <c r="A177">
        <v>0</v>
      </c>
      <c r="B177">
        <v>8558769</v>
      </c>
    </row>
    <row r="178" spans="1:2">
      <c r="A178">
        <v>0</v>
      </c>
      <c r="B178">
        <v>8629906</v>
      </c>
    </row>
    <row r="179" spans="1:2">
      <c r="A179">
        <v>1</v>
      </c>
      <c r="B179">
        <v>8672922</v>
      </c>
    </row>
    <row r="180" spans="1:2">
      <c r="A180">
        <v>1</v>
      </c>
      <c r="B180">
        <v>8777963</v>
      </c>
    </row>
    <row r="181" spans="1:2">
      <c r="A181">
        <v>1</v>
      </c>
      <c r="B181">
        <v>8946919</v>
      </c>
    </row>
    <row r="182" spans="1:2">
      <c r="A182">
        <v>1</v>
      </c>
      <c r="B182">
        <v>8964615</v>
      </c>
    </row>
    <row r="183" spans="1:2">
      <c r="A183">
        <v>1</v>
      </c>
      <c r="B183">
        <v>9160394</v>
      </c>
    </row>
    <row r="184" spans="1:2">
      <c r="A184">
        <v>0</v>
      </c>
      <c r="B184">
        <v>9177065</v>
      </c>
    </row>
    <row r="185" spans="1:2">
      <c r="A185">
        <v>0</v>
      </c>
      <c r="B185">
        <v>9189290</v>
      </c>
    </row>
    <row r="186" spans="1:2">
      <c r="A186">
        <v>0</v>
      </c>
      <c r="B186">
        <v>9262006</v>
      </c>
    </row>
    <row r="187" spans="1:2">
      <c r="A187">
        <v>1</v>
      </c>
      <c r="B187">
        <v>9408161</v>
      </c>
    </row>
    <row r="188" spans="1:2">
      <c r="A188">
        <v>1</v>
      </c>
      <c r="B188">
        <v>9449125</v>
      </c>
    </row>
    <row r="189" spans="1:2">
      <c r="A189">
        <v>0</v>
      </c>
      <c r="B189">
        <v>9603575</v>
      </c>
    </row>
    <row r="190" spans="1:2">
      <c r="A190">
        <v>1</v>
      </c>
      <c r="B190">
        <v>9686481</v>
      </c>
    </row>
    <row r="191" spans="1:2">
      <c r="A191">
        <v>0</v>
      </c>
      <c r="B191">
        <v>9852879</v>
      </c>
    </row>
    <row r="192" spans="1:2">
      <c r="A192">
        <v>0</v>
      </c>
      <c r="B192">
        <v>9859851</v>
      </c>
    </row>
    <row r="193" spans="1:2">
      <c r="A193">
        <v>1</v>
      </c>
      <c r="B193">
        <v>9862884</v>
      </c>
    </row>
    <row r="194" spans="1:2">
      <c r="A194">
        <v>1</v>
      </c>
      <c r="B194">
        <v>9883481</v>
      </c>
    </row>
    <row r="195" spans="1:2">
      <c r="A195">
        <v>1</v>
      </c>
      <c r="B195">
        <v>9924151</v>
      </c>
    </row>
    <row r="196" spans="1:2">
      <c r="A196">
        <v>1</v>
      </c>
      <c r="B196">
        <v>9998139</v>
      </c>
    </row>
    <row r="197" spans="1:2">
      <c r="A197">
        <v>0</v>
      </c>
      <c r="B197">
        <v>9998368</v>
      </c>
    </row>
    <row r="198" spans="1:2">
      <c r="A198">
        <v>1</v>
      </c>
      <c r="B198">
        <v>10051933</v>
      </c>
    </row>
    <row r="199" spans="1:2">
      <c r="A199">
        <v>1</v>
      </c>
      <c r="B199">
        <v>10063173</v>
      </c>
    </row>
    <row r="200" spans="1:2">
      <c r="A200">
        <v>0</v>
      </c>
      <c r="B200">
        <v>10127447</v>
      </c>
    </row>
    <row r="201" spans="1:2">
      <c r="A201">
        <v>1</v>
      </c>
      <c r="B201">
        <v>10412962</v>
      </c>
    </row>
    <row r="202" spans="1:2">
      <c r="A202">
        <v>0</v>
      </c>
      <c r="B202">
        <v>10504640</v>
      </c>
    </row>
    <row r="203" spans="1:2">
      <c r="A203">
        <v>0</v>
      </c>
      <c r="B203">
        <v>10528267</v>
      </c>
    </row>
    <row r="204" spans="1:2">
      <c r="A204">
        <v>1</v>
      </c>
      <c r="B204">
        <v>10586685</v>
      </c>
    </row>
    <row r="205" spans="1:2">
      <c r="A205">
        <v>0</v>
      </c>
      <c r="B205">
        <v>10630704</v>
      </c>
    </row>
    <row r="206" spans="1:2">
      <c r="A206">
        <v>0</v>
      </c>
      <c r="B206">
        <v>10724926</v>
      </c>
    </row>
    <row r="207" spans="1:2">
      <c r="A207">
        <v>1</v>
      </c>
      <c r="B207">
        <v>10824983</v>
      </c>
    </row>
    <row r="208" spans="1:2">
      <c r="A208">
        <v>0</v>
      </c>
      <c r="B208">
        <v>10845911</v>
      </c>
    </row>
    <row r="209" spans="1:2">
      <c r="A209">
        <v>1</v>
      </c>
      <c r="B209">
        <v>10851194</v>
      </c>
    </row>
    <row r="210" spans="1:2">
      <c r="A210">
        <v>1</v>
      </c>
      <c r="B210">
        <v>10974592</v>
      </c>
    </row>
    <row r="211" spans="1:2">
      <c r="A211">
        <v>1</v>
      </c>
      <c r="B211">
        <v>11085232</v>
      </c>
    </row>
    <row r="212" spans="1:2">
      <c r="A212">
        <v>0</v>
      </c>
      <c r="B212">
        <v>11153924</v>
      </c>
    </row>
    <row r="213" spans="1:2">
      <c r="A213">
        <v>0</v>
      </c>
      <c r="B213">
        <v>11166495</v>
      </c>
    </row>
    <row r="214" spans="1:2">
      <c r="A214">
        <v>1</v>
      </c>
      <c r="B214">
        <v>11528926</v>
      </c>
    </row>
    <row r="215" spans="1:2">
      <c r="A215">
        <v>0</v>
      </c>
      <c r="B215">
        <v>11572924</v>
      </c>
    </row>
    <row r="216" spans="1:2">
      <c r="A216">
        <v>0</v>
      </c>
      <c r="B216">
        <v>11591350</v>
      </c>
    </row>
    <row r="217" spans="1:2">
      <c r="A217">
        <v>1</v>
      </c>
      <c r="B217">
        <v>11621399</v>
      </c>
    </row>
    <row r="218" spans="1:2">
      <c r="A218">
        <v>1</v>
      </c>
      <c r="B218">
        <v>11655479</v>
      </c>
    </row>
    <row r="219" spans="1:2">
      <c r="A219">
        <v>1</v>
      </c>
      <c r="B219">
        <v>11753231</v>
      </c>
    </row>
    <row r="220" spans="1:2">
      <c r="A220">
        <v>1</v>
      </c>
      <c r="B220">
        <v>11849668</v>
      </c>
    </row>
    <row r="221" spans="1:2">
      <c r="A221">
        <v>1</v>
      </c>
      <c r="B221">
        <v>11857251</v>
      </c>
    </row>
    <row r="222" spans="1:2">
      <c r="A222">
        <v>1</v>
      </c>
      <c r="B222">
        <v>11956776</v>
      </c>
    </row>
    <row r="223" spans="1:2">
      <c r="A223">
        <v>1</v>
      </c>
      <c r="B223">
        <v>12035418</v>
      </c>
    </row>
    <row r="224" spans="1:2">
      <c r="A224">
        <v>0</v>
      </c>
      <c r="B224">
        <v>12040820</v>
      </c>
    </row>
    <row r="225" spans="1:2">
      <c r="A225">
        <v>0</v>
      </c>
      <c r="B225">
        <v>12144594</v>
      </c>
    </row>
    <row r="226" spans="1:2">
      <c r="A226">
        <v>1</v>
      </c>
      <c r="B226">
        <v>12294827</v>
      </c>
    </row>
    <row r="227" spans="1:2">
      <c r="A227">
        <v>0</v>
      </c>
      <c r="B227">
        <v>12310182</v>
      </c>
    </row>
    <row r="228" spans="1:2">
      <c r="A228">
        <v>0</v>
      </c>
      <c r="B228">
        <v>12353318</v>
      </c>
    </row>
    <row r="229" spans="1:2">
      <c r="A229">
        <v>1</v>
      </c>
      <c r="B229">
        <v>12613378</v>
      </c>
    </row>
    <row r="230" spans="1:2">
      <c r="A230">
        <v>1</v>
      </c>
      <c r="B230">
        <v>12613776</v>
      </c>
    </row>
    <row r="231" spans="1:2">
      <c r="A231">
        <v>0</v>
      </c>
      <c r="B231">
        <v>12764862</v>
      </c>
    </row>
    <row r="232" spans="1:2">
      <c r="A232">
        <v>1</v>
      </c>
      <c r="B232">
        <v>12789087</v>
      </c>
    </row>
    <row r="233" spans="1:2">
      <c r="A233">
        <v>1</v>
      </c>
      <c r="B233">
        <v>12820482</v>
      </c>
    </row>
    <row r="234" spans="1:2">
      <c r="A234">
        <v>1</v>
      </c>
      <c r="B234">
        <v>13071926</v>
      </c>
    </row>
    <row r="235" spans="1:2">
      <c r="A235">
        <v>0</v>
      </c>
      <c r="B235">
        <v>13255131</v>
      </c>
    </row>
    <row r="236" spans="1:2">
      <c r="A236">
        <v>1</v>
      </c>
      <c r="B236">
        <v>13305365</v>
      </c>
    </row>
    <row r="237" spans="1:2">
      <c r="A237">
        <v>0</v>
      </c>
      <c r="B237">
        <v>13351738</v>
      </c>
    </row>
    <row r="238" spans="1:2">
      <c r="A238">
        <v>1</v>
      </c>
      <c r="B238">
        <v>13515193</v>
      </c>
    </row>
    <row r="239" spans="1:2">
      <c r="A239">
        <v>1</v>
      </c>
      <c r="B239">
        <v>13697884</v>
      </c>
    </row>
    <row r="240" spans="1:2">
      <c r="A240">
        <v>0</v>
      </c>
      <c r="B240">
        <v>13738212</v>
      </c>
    </row>
    <row r="241" spans="1:2">
      <c r="A241">
        <v>0</v>
      </c>
      <c r="B241">
        <v>13760036</v>
      </c>
    </row>
    <row r="242" spans="1:2">
      <c r="A242">
        <v>0</v>
      </c>
      <c r="B242">
        <v>13821985</v>
      </c>
    </row>
    <row r="243" spans="1:2">
      <c r="A243">
        <v>0</v>
      </c>
      <c r="B243">
        <v>13927421</v>
      </c>
    </row>
    <row r="244" spans="1:2">
      <c r="A244">
        <v>0</v>
      </c>
      <c r="B244">
        <v>13961315</v>
      </c>
    </row>
    <row r="245" spans="1:2">
      <c r="A245">
        <v>0</v>
      </c>
      <c r="B245">
        <v>14028182</v>
      </c>
    </row>
    <row r="246" spans="1:2">
      <c r="A246">
        <v>1</v>
      </c>
      <c r="B246">
        <v>14423083</v>
      </c>
    </row>
    <row r="247" spans="1:2">
      <c r="A247">
        <v>1</v>
      </c>
      <c r="B247">
        <v>14454606</v>
      </c>
    </row>
    <row r="248" spans="1:2">
      <c r="A248">
        <v>0</v>
      </c>
      <c r="B248">
        <v>14613600</v>
      </c>
    </row>
    <row r="249" spans="1:2">
      <c r="A249">
        <v>1</v>
      </c>
      <c r="B249">
        <v>14643840</v>
      </c>
    </row>
    <row r="250" spans="1:2">
      <c r="A250">
        <v>0</v>
      </c>
      <c r="B250">
        <v>14645442</v>
      </c>
    </row>
    <row r="251" spans="1:2">
      <c r="A251">
        <v>0</v>
      </c>
      <c r="B251">
        <v>14782268</v>
      </c>
    </row>
    <row r="252" spans="1:2">
      <c r="A252">
        <v>1</v>
      </c>
      <c r="B252">
        <v>14783713</v>
      </c>
    </row>
    <row r="253" spans="1:2">
      <c r="A253">
        <v>1</v>
      </c>
      <c r="B253">
        <v>14944843</v>
      </c>
    </row>
    <row r="254" spans="1:2">
      <c r="A254">
        <v>1</v>
      </c>
      <c r="B254">
        <v>14951574</v>
      </c>
    </row>
    <row r="255" spans="1:2">
      <c r="A255">
        <v>0</v>
      </c>
      <c r="B255">
        <v>15281897</v>
      </c>
    </row>
    <row r="256" spans="1:2">
      <c r="A256">
        <v>1</v>
      </c>
      <c r="B256">
        <v>15321020</v>
      </c>
    </row>
    <row r="257" spans="1:2">
      <c r="A257">
        <v>0</v>
      </c>
      <c r="B257">
        <v>15336023</v>
      </c>
    </row>
    <row r="258" spans="1:2">
      <c r="A258">
        <v>0</v>
      </c>
      <c r="B258">
        <v>15367204</v>
      </c>
    </row>
    <row r="259" spans="1:2">
      <c r="A259">
        <v>0</v>
      </c>
      <c r="B259">
        <v>15517247</v>
      </c>
    </row>
    <row r="260" spans="1:2">
      <c r="A260">
        <v>0</v>
      </c>
      <c r="B260">
        <v>15635698</v>
      </c>
    </row>
    <row r="261" spans="1:2">
      <c r="A261">
        <v>1</v>
      </c>
      <c r="B261">
        <v>15684329</v>
      </c>
    </row>
    <row r="262" spans="1:2">
      <c r="A262">
        <v>1</v>
      </c>
      <c r="B262">
        <v>15695916</v>
      </c>
    </row>
    <row r="263" spans="1:2">
      <c r="A263">
        <v>1</v>
      </c>
      <c r="B263">
        <v>16023683</v>
      </c>
    </row>
    <row r="264" spans="1:2">
      <c r="A264">
        <v>1</v>
      </c>
      <c r="B264">
        <v>16032690</v>
      </c>
    </row>
    <row r="265" spans="1:2">
      <c r="A265">
        <v>1</v>
      </c>
      <c r="B265">
        <v>16088238</v>
      </c>
    </row>
    <row r="266" spans="1:2">
      <c r="A266">
        <v>0</v>
      </c>
      <c r="B266">
        <v>16105323</v>
      </c>
    </row>
    <row r="267" spans="1:2">
      <c r="A267">
        <v>1</v>
      </c>
      <c r="B267">
        <v>16164710</v>
      </c>
    </row>
    <row r="268" spans="1:2">
      <c r="A268">
        <v>0</v>
      </c>
      <c r="B268">
        <v>16191424</v>
      </c>
    </row>
    <row r="269" spans="1:2">
      <c r="A269">
        <v>0</v>
      </c>
      <c r="B269">
        <v>16443063</v>
      </c>
    </row>
    <row r="270" spans="1:2">
      <c r="A270">
        <v>1</v>
      </c>
      <c r="B270">
        <v>16467879</v>
      </c>
    </row>
    <row r="271" spans="1:2">
      <c r="A271">
        <v>0</v>
      </c>
      <c r="B271">
        <v>16493007</v>
      </c>
    </row>
    <row r="272" spans="1:2">
      <c r="A272">
        <v>0</v>
      </c>
      <c r="B272">
        <v>16513705</v>
      </c>
    </row>
    <row r="273" spans="1:2">
      <c r="A273">
        <v>1</v>
      </c>
      <c r="B273">
        <v>16711628</v>
      </c>
    </row>
    <row r="274" spans="1:2">
      <c r="A274">
        <v>0</v>
      </c>
      <c r="B274">
        <v>16992803</v>
      </c>
    </row>
    <row r="275" spans="1:2">
      <c r="A275">
        <v>1</v>
      </c>
      <c r="B275">
        <v>17041802</v>
      </c>
    </row>
    <row r="276" spans="1:2">
      <c r="A276">
        <v>1</v>
      </c>
      <c r="B276">
        <v>17063043</v>
      </c>
    </row>
    <row r="277" spans="1:2">
      <c r="A277">
        <v>1</v>
      </c>
      <c r="B277">
        <v>17232238</v>
      </c>
    </row>
    <row r="278" spans="1:2">
      <c r="A278">
        <v>0</v>
      </c>
      <c r="B278">
        <v>17304904</v>
      </c>
    </row>
    <row r="279" spans="1:2">
      <c r="A279">
        <v>0</v>
      </c>
      <c r="B279">
        <v>17454678</v>
      </c>
    </row>
    <row r="280" spans="1:2">
      <c r="A280">
        <v>0</v>
      </c>
      <c r="B280">
        <v>17474248</v>
      </c>
    </row>
    <row r="281" spans="1:2">
      <c r="A281">
        <v>1</v>
      </c>
      <c r="B281">
        <v>17482517</v>
      </c>
    </row>
    <row r="282" spans="1:2">
      <c r="A282">
        <v>0</v>
      </c>
      <c r="B282">
        <v>17671601</v>
      </c>
    </row>
    <row r="283" spans="1:2">
      <c r="A283">
        <v>0</v>
      </c>
      <c r="B283">
        <v>17696585</v>
      </c>
    </row>
    <row r="284" spans="1:2">
      <c r="A284">
        <v>0</v>
      </c>
      <c r="B284">
        <v>17807603</v>
      </c>
    </row>
    <row r="285" spans="1:2">
      <c r="A285">
        <v>1</v>
      </c>
      <c r="B285">
        <v>17808733</v>
      </c>
    </row>
    <row r="286" spans="1:2">
      <c r="A286">
        <v>1</v>
      </c>
      <c r="B286">
        <v>17816707</v>
      </c>
    </row>
    <row r="287" spans="1:2">
      <c r="A287">
        <v>0</v>
      </c>
      <c r="B287">
        <v>17870505</v>
      </c>
    </row>
    <row r="288" spans="1:2">
      <c r="A288">
        <v>0</v>
      </c>
      <c r="B288">
        <v>17891440</v>
      </c>
    </row>
    <row r="289" spans="1:2">
      <c r="A289">
        <v>0</v>
      </c>
      <c r="B289">
        <v>17939209</v>
      </c>
    </row>
    <row r="290" spans="1:2">
      <c r="A290">
        <v>1</v>
      </c>
      <c r="B290">
        <v>18007317</v>
      </c>
    </row>
    <row r="291" spans="1:2">
      <c r="A291">
        <v>0</v>
      </c>
      <c r="B291">
        <v>18188044</v>
      </c>
    </row>
    <row r="292" spans="1:2">
      <c r="A292">
        <v>1</v>
      </c>
      <c r="B292">
        <v>18282439</v>
      </c>
    </row>
    <row r="293" spans="1:2">
      <c r="A293">
        <v>0</v>
      </c>
      <c r="B293">
        <v>18435915</v>
      </c>
    </row>
    <row r="294" spans="1:2">
      <c r="A294">
        <v>0</v>
      </c>
      <c r="B294">
        <v>18493734</v>
      </c>
    </row>
    <row r="295" spans="1:2">
      <c r="A295">
        <v>0</v>
      </c>
      <c r="B295">
        <v>18510079</v>
      </c>
    </row>
    <row r="296" spans="1:2">
      <c r="A296">
        <v>1</v>
      </c>
      <c r="B296">
        <v>18541236</v>
      </c>
    </row>
    <row r="297" spans="1:2">
      <c r="A297">
        <v>0</v>
      </c>
      <c r="B297">
        <v>18613810</v>
      </c>
    </row>
    <row r="298" spans="1:2">
      <c r="A298">
        <v>1</v>
      </c>
      <c r="B298">
        <v>18688080</v>
      </c>
    </row>
    <row r="299" spans="1:2">
      <c r="A299">
        <v>1</v>
      </c>
      <c r="B299">
        <v>18740466</v>
      </c>
    </row>
    <row r="300" spans="1:2">
      <c r="A300">
        <v>1</v>
      </c>
      <c r="B300">
        <v>18754529</v>
      </c>
    </row>
    <row r="301" spans="1:2">
      <c r="A301">
        <v>1</v>
      </c>
      <c r="B301">
        <v>18765207</v>
      </c>
    </row>
    <row r="302" spans="1:2">
      <c r="A302">
        <v>1</v>
      </c>
      <c r="B302">
        <v>19098688</v>
      </c>
    </row>
    <row r="303" spans="1:2">
      <c r="A303">
        <v>0</v>
      </c>
      <c r="B303">
        <v>19388882</v>
      </c>
    </row>
    <row r="304" spans="1:2">
      <c r="A304">
        <v>1</v>
      </c>
      <c r="B304">
        <v>19436733</v>
      </c>
    </row>
    <row r="305" spans="1:2">
      <c r="A305">
        <v>0</v>
      </c>
      <c r="B305">
        <v>19596124</v>
      </c>
    </row>
    <row r="306" spans="1:2">
      <c r="A306">
        <v>0</v>
      </c>
      <c r="B306">
        <v>19729056</v>
      </c>
    </row>
    <row r="307" spans="1:2">
      <c r="A307">
        <v>1</v>
      </c>
      <c r="B307">
        <v>19748472</v>
      </c>
    </row>
    <row r="308" spans="1:2">
      <c r="A308">
        <v>1</v>
      </c>
      <c r="B308">
        <v>19768384</v>
      </c>
    </row>
    <row r="309" spans="1:2">
      <c r="A309">
        <v>1</v>
      </c>
      <c r="B309">
        <v>19926891</v>
      </c>
    </row>
    <row r="310" spans="1:2">
      <c r="A310">
        <v>0</v>
      </c>
      <c r="B310">
        <v>20203912</v>
      </c>
    </row>
    <row r="311" spans="1:2">
      <c r="A311">
        <v>1</v>
      </c>
      <c r="B311">
        <v>20247613</v>
      </c>
    </row>
    <row r="312" spans="1:2">
      <c r="A312">
        <v>1</v>
      </c>
      <c r="B312">
        <v>20457336</v>
      </c>
    </row>
    <row r="313" spans="1:2">
      <c r="A313">
        <v>1</v>
      </c>
      <c r="B313">
        <v>20469628</v>
      </c>
    </row>
    <row r="314" spans="1:2">
      <c r="A314">
        <v>1</v>
      </c>
      <c r="B314">
        <v>20472719</v>
      </c>
    </row>
    <row r="315" spans="1:2">
      <c r="A315">
        <v>0</v>
      </c>
      <c r="B315">
        <v>20760850</v>
      </c>
    </row>
    <row r="316" spans="1:2">
      <c r="A316">
        <v>0</v>
      </c>
      <c r="B316">
        <v>20769827</v>
      </c>
    </row>
    <row r="317" spans="1:2">
      <c r="A317">
        <v>0</v>
      </c>
      <c r="B317">
        <v>20878869</v>
      </c>
    </row>
    <row r="318" spans="1:2">
      <c r="A318">
        <v>1</v>
      </c>
      <c r="B318">
        <v>21266653</v>
      </c>
    </row>
    <row r="319" spans="1:2">
      <c r="A319">
        <v>1</v>
      </c>
      <c r="B319">
        <v>21274227</v>
      </c>
    </row>
    <row r="320" spans="1:2">
      <c r="A320">
        <v>0</v>
      </c>
      <c r="B320">
        <v>21373265</v>
      </c>
    </row>
    <row r="321" spans="1:2">
      <c r="A321">
        <v>0</v>
      </c>
      <c r="B321">
        <v>21388640</v>
      </c>
    </row>
    <row r="322" spans="1:2">
      <c r="A322">
        <v>1</v>
      </c>
      <c r="B322">
        <v>21497131</v>
      </c>
    </row>
    <row r="323" spans="1:2">
      <c r="A323">
        <v>1</v>
      </c>
      <c r="B323">
        <v>21541344</v>
      </c>
    </row>
    <row r="324" spans="1:2">
      <c r="A324">
        <v>0</v>
      </c>
      <c r="B324">
        <v>21543741</v>
      </c>
    </row>
    <row r="325" spans="1:2">
      <c r="A325">
        <v>1</v>
      </c>
      <c r="B325">
        <v>21702440</v>
      </c>
    </row>
    <row r="326" spans="1:2">
      <c r="A326">
        <v>0</v>
      </c>
      <c r="B326">
        <v>21765791</v>
      </c>
    </row>
    <row r="327" spans="1:2">
      <c r="A327">
        <v>1</v>
      </c>
      <c r="B327">
        <v>21831701</v>
      </c>
    </row>
    <row r="328" spans="1:2">
      <c r="A328">
        <v>1</v>
      </c>
      <c r="B328">
        <v>21845695</v>
      </c>
    </row>
    <row r="329" spans="1:2">
      <c r="A329">
        <v>1</v>
      </c>
      <c r="B329">
        <v>21913233</v>
      </c>
    </row>
    <row r="330" spans="1:2">
      <c r="A330">
        <v>1</v>
      </c>
      <c r="B330">
        <v>21953741</v>
      </c>
    </row>
    <row r="331" spans="1:2">
      <c r="A331">
        <v>0</v>
      </c>
      <c r="B331">
        <v>21956864</v>
      </c>
    </row>
    <row r="332" spans="1:2">
      <c r="A332">
        <v>1</v>
      </c>
      <c r="B332">
        <v>21993652</v>
      </c>
    </row>
    <row r="333" spans="1:2">
      <c r="A333">
        <v>1</v>
      </c>
      <c r="B333">
        <v>22277835</v>
      </c>
    </row>
    <row r="334" spans="1:2">
      <c r="A334">
        <v>1</v>
      </c>
      <c r="B334">
        <v>22305955</v>
      </c>
    </row>
    <row r="335" spans="1:2">
      <c r="A335">
        <v>0</v>
      </c>
      <c r="B335">
        <v>22306925</v>
      </c>
    </row>
    <row r="336" spans="1:2">
      <c r="A336">
        <v>1</v>
      </c>
      <c r="B336">
        <v>22475144</v>
      </c>
    </row>
    <row r="337" spans="1:2">
      <c r="A337">
        <v>0</v>
      </c>
      <c r="B337">
        <v>22594052</v>
      </c>
    </row>
    <row r="338" spans="1:2">
      <c r="A338">
        <v>1</v>
      </c>
      <c r="B338">
        <v>22801624</v>
      </c>
    </row>
    <row r="339" spans="1:2">
      <c r="A339">
        <v>0</v>
      </c>
      <c r="B339">
        <v>22879428</v>
      </c>
    </row>
    <row r="340" spans="1:2">
      <c r="A340">
        <v>0</v>
      </c>
      <c r="B340">
        <v>22967676</v>
      </c>
    </row>
    <row r="341" spans="1:2">
      <c r="A341">
        <v>1</v>
      </c>
      <c r="B341">
        <v>22990322</v>
      </c>
    </row>
    <row r="342" spans="1:2">
      <c r="A342">
        <v>0</v>
      </c>
      <c r="B342">
        <v>23018057</v>
      </c>
    </row>
    <row r="343" spans="1:2">
      <c r="A343">
        <v>1</v>
      </c>
      <c r="B343">
        <v>23021501</v>
      </c>
    </row>
    <row r="344" spans="1:2">
      <c r="A344">
        <v>0</v>
      </c>
      <c r="B344">
        <v>23253887</v>
      </c>
    </row>
    <row r="345" spans="1:2">
      <c r="A345">
        <v>1</v>
      </c>
      <c r="B345">
        <v>23271276</v>
      </c>
    </row>
    <row r="346" spans="1:2">
      <c r="A346">
        <v>1</v>
      </c>
      <c r="B346">
        <v>23399667</v>
      </c>
    </row>
    <row r="347" spans="1:2">
      <c r="A347">
        <v>0</v>
      </c>
      <c r="B347">
        <v>23477761</v>
      </c>
    </row>
    <row r="348" spans="1:2">
      <c r="A348">
        <v>0</v>
      </c>
      <c r="B348">
        <v>23507863</v>
      </c>
    </row>
    <row r="349" spans="1:2">
      <c r="A349">
        <v>1</v>
      </c>
      <c r="B349">
        <v>23562334</v>
      </c>
    </row>
    <row r="350" spans="1:2">
      <c r="A350">
        <v>1</v>
      </c>
      <c r="B350">
        <v>23629512</v>
      </c>
    </row>
    <row r="351" spans="1:2">
      <c r="A351">
        <v>1</v>
      </c>
      <c r="B351">
        <v>23680825</v>
      </c>
    </row>
    <row r="352" spans="1:2">
      <c r="A352">
        <v>0</v>
      </c>
      <c r="B352">
        <v>23836212</v>
      </c>
    </row>
    <row r="353" spans="1:2">
      <c r="A353">
        <v>0</v>
      </c>
      <c r="B353">
        <v>23948203</v>
      </c>
    </row>
    <row r="354" spans="1:2">
      <c r="A354">
        <v>0</v>
      </c>
      <c r="B354">
        <v>23950486</v>
      </c>
    </row>
    <row r="355" spans="1:2">
      <c r="A355">
        <v>0</v>
      </c>
      <c r="B355">
        <v>23960711</v>
      </c>
    </row>
    <row r="356" spans="1:2">
      <c r="A356">
        <v>1</v>
      </c>
      <c r="B356">
        <v>24057538</v>
      </c>
    </row>
    <row r="357" spans="1:2">
      <c r="A357">
        <v>0</v>
      </c>
      <c r="B357">
        <v>24255957</v>
      </c>
    </row>
    <row r="358" spans="1:2">
      <c r="A358">
        <v>1</v>
      </c>
      <c r="B358">
        <v>24386618</v>
      </c>
    </row>
    <row r="359" spans="1:2">
      <c r="A359">
        <v>1</v>
      </c>
      <c r="B359">
        <v>24513601</v>
      </c>
    </row>
    <row r="360" spans="1:2">
      <c r="A360">
        <v>1</v>
      </c>
      <c r="B360">
        <v>24706665</v>
      </c>
    </row>
    <row r="361" spans="1:2">
      <c r="A361">
        <v>0</v>
      </c>
      <c r="B361">
        <v>24771466</v>
      </c>
    </row>
    <row r="362" spans="1:2">
      <c r="A362">
        <v>1</v>
      </c>
      <c r="B362">
        <v>24837027</v>
      </c>
    </row>
    <row r="363" spans="1:2">
      <c r="A363">
        <v>1</v>
      </c>
      <c r="B363">
        <v>24961971</v>
      </c>
    </row>
    <row r="364" spans="1:2">
      <c r="A364">
        <v>1</v>
      </c>
      <c r="B364">
        <v>24982624</v>
      </c>
    </row>
    <row r="365" spans="1:2">
      <c r="A365">
        <v>0</v>
      </c>
      <c r="B365">
        <v>25020345</v>
      </c>
    </row>
    <row r="366" spans="1:2">
      <c r="A366">
        <v>1</v>
      </c>
      <c r="B366">
        <v>25021315</v>
      </c>
    </row>
    <row r="367" spans="1:2">
      <c r="A367">
        <v>1</v>
      </c>
      <c r="B367">
        <v>25054743</v>
      </c>
    </row>
    <row r="368" spans="1:2">
      <c r="A368">
        <v>0</v>
      </c>
      <c r="B368">
        <v>25079651</v>
      </c>
    </row>
    <row r="369" spans="1:2">
      <c r="A369">
        <v>1</v>
      </c>
      <c r="B369">
        <v>25198114</v>
      </c>
    </row>
    <row r="370" spans="1:2">
      <c r="A370">
        <v>1</v>
      </c>
      <c r="B370">
        <v>25219695</v>
      </c>
    </row>
    <row r="371" spans="1:2">
      <c r="A371">
        <v>0</v>
      </c>
      <c r="B371">
        <v>25484413</v>
      </c>
    </row>
    <row r="372" spans="1:2">
      <c r="A372">
        <v>1</v>
      </c>
      <c r="B372">
        <v>25552185</v>
      </c>
    </row>
    <row r="373" spans="1:2">
      <c r="A373">
        <v>0</v>
      </c>
      <c r="B373">
        <v>25605411</v>
      </c>
    </row>
    <row r="374" spans="1:2">
      <c r="A374">
        <v>0</v>
      </c>
      <c r="B374">
        <v>25615375</v>
      </c>
    </row>
    <row r="375" spans="1:2">
      <c r="A375">
        <v>0</v>
      </c>
      <c r="B375">
        <v>25689537</v>
      </c>
    </row>
    <row r="376" spans="1:2">
      <c r="A376">
        <v>0</v>
      </c>
      <c r="B376">
        <v>26086372</v>
      </c>
    </row>
    <row r="377" spans="1:2">
      <c r="A377">
        <v>1</v>
      </c>
      <c r="B377">
        <v>26161443</v>
      </c>
    </row>
    <row r="378" spans="1:2">
      <c r="A378">
        <v>0</v>
      </c>
      <c r="B378">
        <v>26163275</v>
      </c>
    </row>
    <row r="379" spans="1:2">
      <c r="A379">
        <v>0</v>
      </c>
      <c r="B379">
        <v>26295088</v>
      </c>
    </row>
    <row r="380" spans="1:2">
      <c r="A380">
        <v>1</v>
      </c>
      <c r="B380">
        <v>26365681</v>
      </c>
    </row>
    <row r="381" spans="1:2">
      <c r="A381">
        <v>0</v>
      </c>
      <c r="B381">
        <v>26377704</v>
      </c>
    </row>
    <row r="382" spans="1:2">
      <c r="A382">
        <v>1</v>
      </c>
      <c r="B382">
        <v>26558990</v>
      </c>
    </row>
    <row r="383" spans="1:2">
      <c r="A383">
        <v>1</v>
      </c>
      <c r="B383">
        <v>26784257</v>
      </c>
    </row>
    <row r="384" spans="1:2">
      <c r="A384">
        <v>0</v>
      </c>
      <c r="B384">
        <v>26813941</v>
      </c>
    </row>
    <row r="385" spans="1:2">
      <c r="A385">
        <v>0</v>
      </c>
      <c r="B385">
        <v>26822383</v>
      </c>
    </row>
    <row r="386" spans="1:2">
      <c r="A386">
        <v>0</v>
      </c>
      <c r="B386">
        <v>26902024</v>
      </c>
    </row>
    <row r="387" spans="1:2">
      <c r="A387">
        <v>0</v>
      </c>
      <c r="B387">
        <v>27268466</v>
      </c>
    </row>
    <row r="388" spans="1:2">
      <c r="A388">
        <v>1</v>
      </c>
      <c r="B388">
        <v>27287490</v>
      </c>
    </row>
    <row r="389" spans="1:2">
      <c r="A389">
        <v>1</v>
      </c>
      <c r="B389">
        <v>27396565</v>
      </c>
    </row>
    <row r="390" spans="1:2">
      <c r="A390">
        <v>1</v>
      </c>
      <c r="B390">
        <v>27403019</v>
      </c>
    </row>
    <row r="391" spans="1:2">
      <c r="A391">
        <v>0</v>
      </c>
      <c r="B391">
        <v>27456486</v>
      </c>
    </row>
    <row r="392" spans="1:2">
      <c r="A392">
        <v>0</v>
      </c>
      <c r="B392">
        <v>27464261</v>
      </c>
    </row>
    <row r="393" spans="1:2">
      <c r="A393">
        <v>0</v>
      </c>
      <c r="B393">
        <v>27598768</v>
      </c>
    </row>
    <row r="394" spans="1:2">
      <c r="A394">
        <v>1</v>
      </c>
      <c r="B394">
        <v>27799598</v>
      </c>
    </row>
    <row r="395" spans="1:2">
      <c r="A395">
        <v>1</v>
      </c>
      <c r="B395">
        <v>27878177</v>
      </c>
    </row>
    <row r="396" spans="1:2">
      <c r="A396">
        <v>1</v>
      </c>
      <c r="B396">
        <v>27998998</v>
      </c>
    </row>
    <row r="397" spans="1:2">
      <c r="A397">
        <v>1</v>
      </c>
      <c r="B397">
        <v>28002720</v>
      </c>
    </row>
    <row r="398" spans="1:2">
      <c r="A398">
        <v>1</v>
      </c>
      <c r="B398">
        <v>28050694</v>
      </c>
    </row>
    <row r="399" spans="1:2">
      <c r="A399">
        <v>0</v>
      </c>
      <c r="B399">
        <v>28112307</v>
      </c>
    </row>
    <row r="400" spans="1:2">
      <c r="A400">
        <v>1</v>
      </c>
      <c r="B400">
        <v>28256983</v>
      </c>
    </row>
    <row r="401" spans="1:2">
      <c r="A401">
        <v>0</v>
      </c>
      <c r="B401">
        <v>28362620</v>
      </c>
    </row>
    <row r="402" spans="1:2">
      <c r="A402">
        <v>1</v>
      </c>
      <c r="B402">
        <v>28412666</v>
      </c>
    </row>
    <row r="403" spans="1:2">
      <c r="A403">
        <v>0</v>
      </c>
      <c r="B403">
        <v>28536765</v>
      </c>
    </row>
    <row r="404" spans="1:2">
      <c r="A404">
        <v>1</v>
      </c>
      <c r="B404">
        <v>28600229</v>
      </c>
    </row>
    <row r="405" spans="1:2">
      <c r="A405">
        <v>0</v>
      </c>
      <c r="B405">
        <v>28801384</v>
      </c>
    </row>
    <row r="406" spans="1:2">
      <c r="A406">
        <v>0</v>
      </c>
      <c r="B406">
        <v>28966833</v>
      </c>
    </row>
    <row r="407" spans="1:2">
      <c r="A407">
        <v>1</v>
      </c>
      <c r="B407">
        <v>29005501</v>
      </c>
    </row>
    <row r="408" spans="1:2">
      <c r="A408">
        <v>0</v>
      </c>
      <c r="B408">
        <v>29139615</v>
      </c>
    </row>
    <row r="409" spans="1:2">
      <c r="A409">
        <v>1</v>
      </c>
      <c r="B409">
        <v>29343924</v>
      </c>
    </row>
    <row r="410" spans="1:2">
      <c r="A410">
        <v>1</v>
      </c>
      <c r="B410">
        <v>29458817</v>
      </c>
    </row>
    <row r="411" spans="1:2">
      <c r="A411">
        <v>0</v>
      </c>
      <c r="B411">
        <v>29669493</v>
      </c>
    </row>
    <row r="412" spans="1:2">
      <c r="A412">
        <v>1</v>
      </c>
      <c r="B412">
        <v>29717001</v>
      </c>
    </row>
    <row r="413" spans="1:2">
      <c r="A413">
        <v>1</v>
      </c>
      <c r="B413">
        <v>29861988</v>
      </c>
    </row>
    <row r="414" spans="1:2">
      <c r="A414">
        <v>0</v>
      </c>
      <c r="B414">
        <v>29928737</v>
      </c>
    </row>
    <row r="415" spans="1:2">
      <c r="A415">
        <v>1</v>
      </c>
      <c r="B415">
        <v>29962909</v>
      </c>
    </row>
    <row r="416" spans="1:2">
      <c r="A416">
        <v>0</v>
      </c>
      <c r="B416">
        <v>29981685</v>
      </c>
    </row>
    <row r="417" spans="1:2">
      <c r="A417">
        <v>1</v>
      </c>
      <c r="B417">
        <v>29998216</v>
      </c>
    </row>
    <row r="418" spans="1:2">
      <c r="A418">
        <v>0</v>
      </c>
      <c r="B418">
        <v>30016892</v>
      </c>
    </row>
    <row r="419" spans="1:2">
      <c r="A419">
        <v>0</v>
      </c>
      <c r="B419">
        <v>30080599</v>
      </c>
    </row>
    <row r="420" spans="1:2">
      <c r="A420">
        <v>1</v>
      </c>
      <c r="B420">
        <v>30082587</v>
      </c>
    </row>
    <row r="421" spans="1:2">
      <c r="A421">
        <v>1</v>
      </c>
      <c r="B421">
        <v>30093356</v>
      </c>
    </row>
    <row r="422" spans="1:2">
      <c r="A422">
        <v>0</v>
      </c>
      <c r="B422">
        <v>30199340</v>
      </c>
    </row>
    <row r="423" spans="1:2">
      <c r="A423">
        <v>0</v>
      </c>
      <c r="B423">
        <v>30265212</v>
      </c>
    </row>
    <row r="424" spans="1:2">
      <c r="A424">
        <v>0</v>
      </c>
      <c r="B424">
        <v>30325173</v>
      </c>
    </row>
    <row r="425" spans="1:2">
      <c r="A425">
        <v>0</v>
      </c>
      <c r="B425">
        <v>30331075</v>
      </c>
    </row>
    <row r="426" spans="1:2">
      <c r="A426">
        <v>0</v>
      </c>
      <c r="B426">
        <v>30390060</v>
      </c>
    </row>
    <row r="427" spans="1:2">
      <c r="A427">
        <v>0</v>
      </c>
      <c r="B427">
        <v>30459656</v>
      </c>
    </row>
    <row r="428" spans="1:2">
      <c r="A428">
        <v>1</v>
      </c>
      <c r="B428">
        <v>30468201</v>
      </c>
    </row>
    <row r="429" spans="1:2">
      <c r="A429">
        <v>0</v>
      </c>
      <c r="B429">
        <v>30555070</v>
      </c>
    </row>
    <row r="430" spans="1:2">
      <c r="A430">
        <v>1</v>
      </c>
      <c r="B430">
        <v>30699527</v>
      </c>
    </row>
    <row r="431" spans="1:2">
      <c r="A431">
        <v>1</v>
      </c>
      <c r="B431">
        <v>31118489</v>
      </c>
    </row>
    <row r="432" spans="1:2">
      <c r="A432">
        <v>1</v>
      </c>
      <c r="B432">
        <v>31136839</v>
      </c>
    </row>
    <row r="433" spans="1:2">
      <c r="A433">
        <v>0</v>
      </c>
      <c r="B433">
        <v>31238857</v>
      </c>
    </row>
    <row r="434" spans="1:2">
      <c r="A434">
        <v>1</v>
      </c>
      <c r="B434">
        <v>31481990</v>
      </c>
    </row>
    <row r="435" spans="1:2">
      <c r="A435">
        <v>1</v>
      </c>
      <c r="B435">
        <v>31807187</v>
      </c>
    </row>
    <row r="436" spans="1:2">
      <c r="A436">
        <v>1</v>
      </c>
      <c r="B436">
        <v>31814980</v>
      </c>
    </row>
    <row r="437" spans="1:2">
      <c r="A437">
        <v>0</v>
      </c>
      <c r="B437">
        <v>31819291</v>
      </c>
    </row>
    <row r="438" spans="1:2">
      <c r="A438">
        <v>1</v>
      </c>
      <c r="B438">
        <v>31852752</v>
      </c>
    </row>
    <row r="439" spans="1:2">
      <c r="A439">
        <v>1</v>
      </c>
      <c r="B439">
        <v>32194912</v>
      </c>
    </row>
    <row r="440" spans="1:2">
      <c r="A440">
        <v>0</v>
      </c>
      <c r="B440">
        <v>32462531</v>
      </c>
    </row>
    <row r="441" spans="1:2">
      <c r="A441">
        <v>0</v>
      </c>
      <c r="B441">
        <v>32595998</v>
      </c>
    </row>
    <row r="442" spans="1:2">
      <c r="A442">
        <v>1</v>
      </c>
      <c r="B442">
        <v>32659228</v>
      </c>
    </row>
    <row r="443" spans="1:2">
      <c r="A443">
        <v>0</v>
      </c>
      <c r="B443">
        <v>32758425</v>
      </c>
    </row>
    <row r="444" spans="1:2">
      <c r="A444">
        <v>0</v>
      </c>
      <c r="B444">
        <v>32825657</v>
      </c>
    </row>
    <row r="445" spans="1:2">
      <c r="A445">
        <v>0</v>
      </c>
      <c r="B445">
        <v>32963430</v>
      </c>
    </row>
    <row r="446" spans="1:2">
      <c r="A446">
        <v>1</v>
      </c>
      <c r="B446">
        <v>32995262</v>
      </c>
    </row>
    <row r="447" spans="1:2">
      <c r="A447">
        <v>0</v>
      </c>
      <c r="B447">
        <v>33029713</v>
      </c>
    </row>
    <row r="448" spans="1:2">
      <c r="A448">
        <v>0</v>
      </c>
      <c r="B448">
        <v>33435494</v>
      </c>
    </row>
    <row r="449" spans="1:2">
      <c r="A449">
        <v>0</v>
      </c>
      <c r="B449">
        <v>33562937</v>
      </c>
    </row>
    <row r="450" spans="1:2">
      <c r="A450">
        <v>0</v>
      </c>
      <c r="B450">
        <v>33564393</v>
      </c>
    </row>
    <row r="451" spans="1:2">
      <c r="A451">
        <v>0</v>
      </c>
      <c r="B451">
        <v>33611556</v>
      </c>
    </row>
    <row r="452" spans="1:2">
      <c r="A452">
        <v>1</v>
      </c>
      <c r="B452">
        <v>33703834</v>
      </c>
    </row>
    <row r="453" spans="1:2">
      <c r="A453">
        <v>1</v>
      </c>
      <c r="B453">
        <v>33746588</v>
      </c>
    </row>
    <row r="454" spans="1:2">
      <c r="A454">
        <v>0</v>
      </c>
      <c r="B454">
        <v>33808553</v>
      </c>
    </row>
    <row r="455" spans="1:2">
      <c r="A455">
        <v>1</v>
      </c>
      <c r="B455">
        <v>33815484</v>
      </c>
    </row>
    <row r="456" spans="1:2">
      <c r="A456">
        <v>0</v>
      </c>
      <c r="B456">
        <v>34125645</v>
      </c>
    </row>
    <row r="457" spans="1:2">
      <c r="A457">
        <v>0</v>
      </c>
      <c r="B457">
        <v>34608390</v>
      </c>
    </row>
    <row r="458" spans="1:2">
      <c r="A458">
        <v>1</v>
      </c>
      <c r="B458">
        <v>34611919</v>
      </c>
    </row>
    <row r="459" spans="1:2">
      <c r="A459">
        <v>1</v>
      </c>
      <c r="B459">
        <v>35079607</v>
      </c>
    </row>
    <row r="460" spans="1:2">
      <c r="A460">
        <v>1</v>
      </c>
      <c r="B460">
        <v>35135878</v>
      </c>
    </row>
    <row r="461" spans="1:2">
      <c r="A461">
        <v>0</v>
      </c>
      <c r="B461">
        <v>35480909</v>
      </c>
    </row>
    <row r="462" spans="1:2">
      <c r="A462">
        <v>1</v>
      </c>
      <c r="B462">
        <v>35561527</v>
      </c>
    </row>
    <row r="463" spans="1:2">
      <c r="A463">
        <v>0</v>
      </c>
      <c r="B463">
        <v>35645124</v>
      </c>
    </row>
    <row r="464" spans="1:2">
      <c r="A464">
        <v>1</v>
      </c>
      <c r="B464">
        <v>35646920</v>
      </c>
    </row>
    <row r="465" spans="1:2">
      <c r="A465">
        <v>0</v>
      </c>
      <c r="B465">
        <v>35702407</v>
      </c>
    </row>
    <row r="466" spans="1:2">
      <c r="A466">
        <v>1</v>
      </c>
      <c r="B466">
        <v>35770721</v>
      </c>
    </row>
    <row r="467" spans="1:2">
      <c r="A467">
        <v>0</v>
      </c>
      <c r="B467">
        <v>35987783</v>
      </c>
    </row>
    <row r="468" spans="1:2">
      <c r="A468">
        <v>0</v>
      </c>
      <c r="B468">
        <v>36226687</v>
      </c>
    </row>
    <row r="469" spans="1:2">
      <c r="A469">
        <v>1</v>
      </c>
      <c r="B469">
        <v>36272829</v>
      </c>
    </row>
    <row r="470" spans="1:2">
      <c r="A470">
        <v>1</v>
      </c>
      <c r="B470">
        <v>36303849</v>
      </c>
    </row>
    <row r="471" spans="1:2">
      <c r="A471">
        <v>1</v>
      </c>
      <c r="B471">
        <v>36584608</v>
      </c>
    </row>
    <row r="472" spans="1:2">
      <c r="A472">
        <v>1</v>
      </c>
      <c r="B472">
        <v>36727096</v>
      </c>
    </row>
    <row r="473" spans="1:2">
      <c r="A473">
        <v>0</v>
      </c>
      <c r="B473">
        <v>37026824</v>
      </c>
    </row>
    <row r="474" spans="1:2">
      <c r="A474">
        <v>1</v>
      </c>
      <c r="B474">
        <v>37133914</v>
      </c>
    </row>
    <row r="475" spans="1:2">
      <c r="A475">
        <v>0</v>
      </c>
      <c r="B475">
        <v>37374405</v>
      </c>
    </row>
    <row r="476" spans="1:2">
      <c r="A476">
        <v>1</v>
      </c>
      <c r="B476">
        <v>37405681</v>
      </c>
    </row>
    <row r="477" spans="1:2">
      <c r="A477">
        <v>1</v>
      </c>
      <c r="B477">
        <v>37488584</v>
      </c>
    </row>
    <row r="478" spans="1:2">
      <c r="A478">
        <v>0</v>
      </c>
      <c r="B478">
        <v>37560098</v>
      </c>
    </row>
    <row r="479" spans="1:2">
      <c r="A479">
        <v>1</v>
      </c>
      <c r="B479">
        <v>37593061</v>
      </c>
    </row>
    <row r="480" spans="1:2">
      <c r="A480">
        <v>1</v>
      </c>
      <c r="B480">
        <v>37596351</v>
      </c>
    </row>
    <row r="481" spans="1:2">
      <c r="A481">
        <v>1</v>
      </c>
      <c r="B481">
        <v>37758262</v>
      </c>
    </row>
    <row r="482" spans="1:2">
      <c r="A482">
        <v>0</v>
      </c>
      <c r="B482">
        <v>37763082</v>
      </c>
    </row>
    <row r="483" spans="1:2">
      <c r="A483">
        <v>0</v>
      </c>
      <c r="B483">
        <v>37783896</v>
      </c>
    </row>
    <row r="484" spans="1:2">
      <c r="A484">
        <v>1</v>
      </c>
      <c r="B484">
        <v>37784099</v>
      </c>
    </row>
    <row r="485" spans="1:2">
      <c r="A485">
        <v>0</v>
      </c>
      <c r="B485">
        <v>38068663</v>
      </c>
    </row>
    <row r="486" spans="1:2">
      <c r="A486">
        <v>0</v>
      </c>
      <c r="B486">
        <v>38091703</v>
      </c>
    </row>
    <row r="487" spans="1:2">
      <c r="A487">
        <v>0</v>
      </c>
      <c r="B487">
        <v>38116460</v>
      </c>
    </row>
    <row r="488" spans="1:2">
      <c r="A488">
        <v>0</v>
      </c>
      <c r="B488">
        <v>38211750</v>
      </c>
    </row>
    <row r="489" spans="1:2">
      <c r="A489">
        <v>1</v>
      </c>
      <c r="B489">
        <v>38709226</v>
      </c>
    </row>
    <row r="490" spans="1:2">
      <c r="A490">
        <v>1</v>
      </c>
      <c r="B490">
        <v>38750611</v>
      </c>
    </row>
    <row r="491" spans="1:2">
      <c r="A491">
        <v>0</v>
      </c>
      <c r="B491">
        <v>38793859</v>
      </c>
    </row>
    <row r="492" spans="1:2">
      <c r="A492">
        <v>1</v>
      </c>
      <c r="B492">
        <v>38896737</v>
      </c>
    </row>
    <row r="493" spans="1:2">
      <c r="A493">
        <v>0</v>
      </c>
      <c r="B493">
        <v>38928095</v>
      </c>
    </row>
    <row r="494" spans="1:2">
      <c r="A494">
        <v>0</v>
      </c>
      <c r="B494">
        <v>38951995</v>
      </c>
    </row>
    <row r="495" spans="1:2">
      <c r="A495">
        <v>0</v>
      </c>
      <c r="B495">
        <v>38953947</v>
      </c>
    </row>
    <row r="496" spans="1:2">
      <c r="A496">
        <v>1</v>
      </c>
      <c r="B496">
        <v>39093317</v>
      </c>
    </row>
    <row r="497" spans="1:2">
      <c r="A497">
        <v>1</v>
      </c>
      <c r="B497">
        <v>39254038</v>
      </c>
    </row>
    <row r="498" spans="1:2">
      <c r="A498">
        <v>1</v>
      </c>
      <c r="B498">
        <v>39310844</v>
      </c>
    </row>
    <row r="499" spans="1:2">
      <c r="A499">
        <v>0</v>
      </c>
      <c r="B499">
        <v>39385487</v>
      </c>
    </row>
    <row r="500" spans="1:2">
      <c r="A500">
        <v>1</v>
      </c>
      <c r="B500">
        <v>39460903</v>
      </c>
    </row>
    <row r="501" spans="1:2">
      <c r="A501">
        <v>1</v>
      </c>
      <c r="B501">
        <v>39520511</v>
      </c>
    </row>
    <row r="502" spans="1:2">
      <c r="A502">
        <v>1</v>
      </c>
      <c r="B502">
        <v>39693164</v>
      </c>
    </row>
    <row r="503" spans="1:2">
      <c r="A503">
        <v>1</v>
      </c>
      <c r="B503">
        <v>39791578</v>
      </c>
    </row>
    <row r="504" spans="1:2">
      <c r="A504">
        <v>0</v>
      </c>
      <c r="B504">
        <v>39837026</v>
      </c>
    </row>
    <row r="505" spans="1:2">
      <c r="A505">
        <v>0</v>
      </c>
      <c r="B505">
        <v>39899139</v>
      </c>
    </row>
    <row r="506" spans="1:2">
      <c r="A506">
        <v>0</v>
      </c>
      <c r="B506">
        <v>40004796</v>
      </c>
    </row>
    <row r="507" spans="1:2">
      <c r="A507">
        <v>0</v>
      </c>
      <c r="B507">
        <v>40327947</v>
      </c>
    </row>
    <row r="508" spans="1:2">
      <c r="A508">
        <v>1</v>
      </c>
      <c r="B508">
        <v>40375263</v>
      </c>
    </row>
    <row r="509" spans="1:2">
      <c r="A509">
        <v>0</v>
      </c>
      <c r="B509">
        <v>40524745</v>
      </c>
    </row>
    <row r="510" spans="1:2">
      <c r="A510">
        <v>1</v>
      </c>
      <c r="B510">
        <v>40611902</v>
      </c>
    </row>
    <row r="511" spans="1:2">
      <c r="A511">
        <v>0</v>
      </c>
      <c r="B511">
        <v>40685241</v>
      </c>
    </row>
    <row r="512" spans="1:2">
      <c r="A512">
        <v>0</v>
      </c>
      <c r="B512">
        <v>40961320</v>
      </c>
    </row>
    <row r="513" spans="1:2">
      <c r="A513">
        <v>0</v>
      </c>
      <c r="B513">
        <v>41198066</v>
      </c>
    </row>
    <row r="514" spans="1:2">
      <c r="A514">
        <v>1</v>
      </c>
      <c r="B514">
        <v>41357557</v>
      </c>
    </row>
    <row r="515" spans="1:2">
      <c r="A515">
        <v>1</v>
      </c>
      <c r="B515">
        <v>41467257</v>
      </c>
    </row>
    <row r="516" spans="1:2">
      <c r="A516">
        <v>1</v>
      </c>
      <c r="B516">
        <v>41482984</v>
      </c>
    </row>
    <row r="517" spans="1:2">
      <c r="A517">
        <v>0</v>
      </c>
      <c r="B517">
        <v>41750888</v>
      </c>
    </row>
    <row r="518" spans="1:2">
      <c r="A518">
        <v>0</v>
      </c>
      <c r="B518">
        <v>41939879</v>
      </c>
    </row>
    <row r="519" spans="1:2">
      <c r="A519">
        <v>1</v>
      </c>
      <c r="B519">
        <v>41942847</v>
      </c>
    </row>
    <row r="520" spans="1:2">
      <c r="A520">
        <v>0</v>
      </c>
      <c r="B520">
        <v>41966863</v>
      </c>
    </row>
    <row r="521" spans="1:2">
      <c r="A521">
        <v>0</v>
      </c>
      <c r="B521">
        <v>42102643</v>
      </c>
    </row>
    <row r="522" spans="1:2">
      <c r="A522">
        <v>0</v>
      </c>
      <c r="B522">
        <v>42195766</v>
      </c>
    </row>
    <row r="523" spans="1:2">
      <c r="A523">
        <v>0</v>
      </c>
      <c r="B523">
        <v>42335163</v>
      </c>
    </row>
    <row r="524" spans="1:2">
      <c r="A524">
        <v>0</v>
      </c>
      <c r="B524">
        <v>42428850</v>
      </c>
    </row>
    <row r="525" spans="1:2">
      <c r="A525">
        <v>0</v>
      </c>
      <c r="B525">
        <v>42596761</v>
      </c>
    </row>
    <row r="526" spans="1:2">
      <c r="A526">
        <v>1</v>
      </c>
      <c r="B526">
        <v>42718768</v>
      </c>
    </row>
    <row r="527" spans="1:2">
      <c r="A527">
        <v>0</v>
      </c>
      <c r="B527">
        <v>42810004</v>
      </c>
    </row>
    <row r="528" spans="1:2">
      <c r="A528">
        <v>0</v>
      </c>
      <c r="B528">
        <v>42830263</v>
      </c>
    </row>
    <row r="529" spans="1:2">
      <c r="A529">
        <v>0</v>
      </c>
      <c r="B529">
        <v>42923407</v>
      </c>
    </row>
    <row r="530" spans="1:2">
      <c r="A530">
        <v>1</v>
      </c>
      <c r="B530">
        <v>42997982</v>
      </c>
    </row>
    <row r="531" spans="1:2">
      <c r="A531">
        <v>0</v>
      </c>
      <c r="B531">
        <v>43047624</v>
      </c>
    </row>
    <row r="532" spans="1:2">
      <c r="A532">
        <v>1</v>
      </c>
      <c r="B532">
        <v>43272961</v>
      </c>
    </row>
    <row r="533" spans="1:2">
      <c r="A533">
        <v>1</v>
      </c>
      <c r="B533">
        <v>43567433</v>
      </c>
    </row>
    <row r="534" spans="1:2">
      <c r="A534">
        <v>0</v>
      </c>
      <c r="B534">
        <v>43819293</v>
      </c>
    </row>
    <row r="535" spans="1:2">
      <c r="A535">
        <v>0</v>
      </c>
      <c r="B535">
        <v>44189098</v>
      </c>
    </row>
    <row r="536" spans="1:2">
      <c r="A536">
        <v>1</v>
      </c>
      <c r="B536">
        <v>44200119</v>
      </c>
    </row>
    <row r="537" spans="1:2">
      <c r="A537">
        <v>1</v>
      </c>
      <c r="B537">
        <v>44228231</v>
      </c>
    </row>
    <row r="538" spans="1:2">
      <c r="A538">
        <v>0</v>
      </c>
      <c r="B538">
        <v>44386120</v>
      </c>
    </row>
    <row r="539" spans="1:2">
      <c r="A539">
        <v>1</v>
      </c>
      <c r="B539">
        <v>44426118</v>
      </c>
    </row>
    <row r="540" spans="1:2">
      <c r="A540">
        <v>1</v>
      </c>
      <c r="B540">
        <v>44430462</v>
      </c>
    </row>
    <row r="541" spans="1:2">
      <c r="A541">
        <v>1</v>
      </c>
      <c r="B541">
        <v>44688323</v>
      </c>
    </row>
    <row r="542" spans="1:2">
      <c r="A542">
        <v>1</v>
      </c>
      <c r="B542">
        <v>45090566</v>
      </c>
    </row>
    <row r="543" spans="1:2">
      <c r="A543">
        <v>1</v>
      </c>
      <c r="B543">
        <v>45102830</v>
      </c>
    </row>
    <row r="544" spans="1:2">
      <c r="A544">
        <v>0</v>
      </c>
      <c r="B544">
        <v>45273684</v>
      </c>
    </row>
    <row r="545" spans="1:2">
      <c r="A545">
        <v>1</v>
      </c>
      <c r="B545">
        <v>45285530</v>
      </c>
    </row>
    <row r="546" spans="1:2">
      <c r="A546">
        <v>0</v>
      </c>
      <c r="B546">
        <v>45296775</v>
      </c>
    </row>
    <row r="547" spans="1:2">
      <c r="A547">
        <v>0</v>
      </c>
      <c r="B547">
        <v>45352277</v>
      </c>
    </row>
    <row r="548" spans="1:2">
      <c r="A548">
        <v>1</v>
      </c>
      <c r="B548">
        <v>45745616</v>
      </c>
    </row>
    <row r="549" spans="1:2">
      <c r="A549">
        <v>1</v>
      </c>
      <c r="B549">
        <v>45754431</v>
      </c>
    </row>
    <row r="550" spans="1:2">
      <c r="A550">
        <v>1</v>
      </c>
      <c r="B550">
        <v>45949095</v>
      </c>
    </row>
    <row r="551" spans="1:2">
      <c r="A551">
        <v>1</v>
      </c>
      <c r="B551">
        <v>46346651</v>
      </c>
    </row>
    <row r="552" spans="1:2">
      <c r="A552">
        <v>0</v>
      </c>
      <c r="B552">
        <v>46578821</v>
      </c>
    </row>
    <row r="553" spans="1:2">
      <c r="A553">
        <v>0</v>
      </c>
      <c r="B553">
        <v>46795352</v>
      </c>
    </row>
    <row r="554" spans="1:2">
      <c r="A554">
        <v>0</v>
      </c>
      <c r="B554">
        <v>47137546</v>
      </c>
    </row>
    <row r="555" spans="1:2">
      <c r="A555">
        <v>0</v>
      </c>
      <c r="B555">
        <v>47194630</v>
      </c>
    </row>
    <row r="556" spans="1:2">
      <c r="A556">
        <v>1</v>
      </c>
      <c r="B556">
        <v>47356808</v>
      </c>
    </row>
    <row r="557" spans="1:2">
      <c r="A557">
        <v>0</v>
      </c>
      <c r="B557">
        <v>47699629</v>
      </c>
    </row>
    <row r="558" spans="1:2">
      <c r="A558">
        <v>0</v>
      </c>
      <c r="B558">
        <v>47741203</v>
      </c>
    </row>
    <row r="559" spans="1:2">
      <c r="A559">
        <v>0</v>
      </c>
      <c r="B559">
        <v>47783141</v>
      </c>
    </row>
    <row r="560" spans="1:2">
      <c r="A560">
        <v>0</v>
      </c>
      <c r="B560">
        <v>47857099</v>
      </c>
    </row>
    <row r="561" spans="1:2">
      <c r="A561">
        <v>0</v>
      </c>
      <c r="B561">
        <v>47873178</v>
      </c>
    </row>
    <row r="562" spans="1:2">
      <c r="A562">
        <v>1</v>
      </c>
      <c r="B562">
        <v>47911629</v>
      </c>
    </row>
    <row r="563" spans="1:2">
      <c r="A563">
        <v>1</v>
      </c>
      <c r="B563">
        <v>47945352</v>
      </c>
    </row>
    <row r="564" spans="1:2">
      <c r="A564">
        <v>1</v>
      </c>
      <c r="B564">
        <v>48218998</v>
      </c>
    </row>
    <row r="565" spans="1:2">
      <c r="A565">
        <v>1</v>
      </c>
      <c r="B565">
        <v>48432173</v>
      </c>
    </row>
    <row r="566" spans="1:2">
      <c r="A566">
        <v>0</v>
      </c>
      <c r="B566">
        <v>48467177</v>
      </c>
    </row>
    <row r="567" spans="1:2">
      <c r="A567">
        <v>1</v>
      </c>
      <c r="B567">
        <v>48646439</v>
      </c>
    </row>
    <row r="568" spans="1:2">
      <c r="A568">
        <v>1</v>
      </c>
      <c r="B568">
        <v>48841781</v>
      </c>
    </row>
    <row r="569" spans="1:2">
      <c r="A569">
        <v>0</v>
      </c>
      <c r="B569">
        <v>48869204</v>
      </c>
    </row>
    <row r="570" spans="1:2">
      <c r="A570">
        <v>1</v>
      </c>
      <c r="B570">
        <v>48905553</v>
      </c>
    </row>
    <row r="571" spans="1:2">
      <c r="A571">
        <v>0</v>
      </c>
      <c r="B571">
        <v>49000312</v>
      </c>
    </row>
    <row r="572" spans="1:2">
      <c r="A572">
        <v>0</v>
      </c>
      <c r="B572">
        <v>49089389</v>
      </c>
    </row>
    <row r="573" spans="1:2">
      <c r="A573">
        <v>0</v>
      </c>
      <c r="B573">
        <v>49296637</v>
      </c>
    </row>
    <row r="574" spans="1:2">
      <c r="A574">
        <v>1</v>
      </c>
      <c r="B574">
        <v>49303870</v>
      </c>
    </row>
    <row r="575" spans="1:2">
      <c r="A575">
        <v>0</v>
      </c>
      <c r="B575">
        <v>49675220</v>
      </c>
    </row>
    <row r="576" spans="1:2">
      <c r="A576">
        <v>1</v>
      </c>
      <c r="B576">
        <v>49722060</v>
      </c>
    </row>
    <row r="577" spans="1:2">
      <c r="A577">
        <v>1</v>
      </c>
      <c r="B577">
        <v>49783934</v>
      </c>
    </row>
    <row r="578" spans="1:2">
      <c r="A578">
        <v>0</v>
      </c>
      <c r="B578">
        <v>50034889</v>
      </c>
    </row>
    <row r="579" spans="1:2">
      <c r="A579">
        <v>1</v>
      </c>
      <c r="B579">
        <v>50095967</v>
      </c>
    </row>
    <row r="580" spans="1:2">
      <c r="A580">
        <v>0</v>
      </c>
      <c r="B580">
        <v>50138908</v>
      </c>
    </row>
    <row r="581" spans="1:2">
      <c r="A581">
        <v>1</v>
      </c>
      <c r="B581">
        <v>50304874</v>
      </c>
    </row>
    <row r="582" spans="1:2">
      <c r="A582">
        <v>0</v>
      </c>
      <c r="B582">
        <v>50329573</v>
      </c>
    </row>
    <row r="583" spans="1:2">
      <c r="A583">
        <v>0</v>
      </c>
      <c r="B583">
        <v>50470238</v>
      </c>
    </row>
    <row r="584" spans="1:2">
      <c r="A584">
        <v>0</v>
      </c>
      <c r="B584">
        <v>50485349</v>
      </c>
    </row>
    <row r="585" spans="1:2">
      <c r="A585">
        <v>1</v>
      </c>
      <c r="B585">
        <v>50678628</v>
      </c>
    </row>
    <row r="586" spans="1:2">
      <c r="A586">
        <v>0</v>
      </c>
      <c r="B586">
        <v>50768266</v>
      </c>
    </row>
    <row r="587" spans="1:2">
      <c r="A587">
        <v>1</v>
      </c>
      <c r="B587">
        <v>50852278</v>
      </c>
    </row>
    <row r="588" spans="1:2">
      <c r="A588">
        <v>1</v>
      </c>
      <c r="B588">
        <v>50903377</v>
      </c>
    </row>
    <row r="589" spans="1:2">
      <c r="A589">
        <v>0</v>
      </c>
      <c r="B589">
        <v>51078541</v>
      </c>
    </row>
    <row r="590" spans="1:2">
      <c r="A590">
        <v>0</v>
      </c>
      <c r="B590">
        <v>51102777</v>
      </c>
    </row>
    <row r="591" spans="1:2">
      <c r="A591">
        <v>1</v>
      </c>
      <c r="B591">
        <v>51323462</v>
      </c>
    </row>
    <row r="592" spans="1:2">
      <c r="A592">
        <v>1</v>
      </c>
      <c r="B592">
        <v>51371013</v>
      </c>
    </row>
    <row r="593" spans="1:2">
      <c r="A593">
        <v>1</v>
      </c>
      <c r="B593">
        <v>51382801</v>
      </c>
    </row>
    <row r="594" spans="1:2">
      <c r="A594">
        <v>1</v>
      </c>
      <c r="B594">
        <v>51446556</v>
      </c>
    </row>
    <row r="595" spans="1:2">
      <c r="A595">
        <v>1</v>
      </c>
      <c r="B595">
        <v>51622860</v>
      </c>
    </row>
    <row r="596" spans="1:2">
      <c r="A596">
        <v>1</v>
      </c>
      <c r="B596">
        <v>51667906</v>
      </c>
    </row>
    <row r="597" spans="1:2">
      <c r="A597">
        <v>0</v>
      </c>
      <c r="B597">
        <v>51785833</v>
      </c>
    </row>
    <row r="598" spans="1:2">
      <c r="A598">
        <v>0</v>
      </c>
      <c r="B598">
        <v>51935343</v>
      </c>
    </row>
    <row r="599" spans="1:2">
      <c r="A599">
        <v>0</v>
      </c>
      <c r="B599">
        <v>52021118</v>
      </c>
    </row>
    <row r="600" spans="1:2">
      <c r="A600">
        <v>1</v>
      </c>
      <c r="B600">
        <v>52282667</v>
      </c>
    </row>
    <row r="601" spans="1:2">
      <c r="A601">
        <v>0</v>
      </c>
      <c r="B601">
        <v>52665468</v>
      </c>
    </row>
    <row r="602" spans="1:2">
      <c r="A602">
        <v>0</v>
      </c>
      <c r="B602">
        <v>52723125</v>
      </c>
    </row>
    <row r="603" spans="1:2">
      <c r="A603">
        <v>0</v>
      </c>
      <c r="B603">
        <v>53260400</v>
      </c>
    </row>
    <row r="604" spans="1:2">
      <c r="A604">
        <v>1</v>
      </c>
      <c r="B604">
        <v>53446952</v>
      </c>
    </row>
    <row r="605" spans="1:2">
      <c r="A605">
        <v>1</v>
      </c>
      <c r="B605">
        <v>53538871</v>
      </c>
    </row>
    <row r="606" spans="1:2">
      <c r="A606">
        <v>1</v>
      </c>
      <c r="B606">
        <v>53729463</v>
      </c>
    </row>
    <row r="607" spans="1:2">
      <c r="A607">
        <v>0</v>
      </c>
      <c r="B607">
        <v>53741710</v>
      </c>
    </row>
    <row r="608" spans="1:2">
      <c r="A608">
        <v>0</v>
      </c>
      <c r="B608">
        <v>53816800</v>
      </c>
    </row>
    <row r="609" spans="1:2">
      <c r="A609">
        <v>1</v>
      </c>
      <c r="B609">
        <v>53978683</v>
      </c>
    </row>
    <row r="610" spans="1:2">
      <c r="A610">
        <v>0</v>
      </c>
      <c r="B610">
        <v>53998338</v>
      </c>
    </row>
    <row r="611" spans="1:2">
      <c r="A611">
        <v>1</v>
      </c>
      <c r="B611">
        <v>54012120</v>
      </c>
    </row>
    <row r="612" spans="1:2">
      <c r="A612">
        <v>0</v>
      </c>
      <c r="B612">
        <v>54067193</v>
      </c>
    </row>
    <row r="613" spans="1:2">
      <c r="A613">
        <v>1</v>
      </c>
      <c r="B613">
        <v>54225162</v>
      </c>
    </row>
    <row r="614" spans="1:2">
      <c r="A614">
        <v>1</v>
      </c>
      <c r="B614">
        <v>54344576</v>
      </c>
    </row>
    <row r="615" spans="1:2">
      <c r="A615">
        <v>1</v>
      </c>
      <c r="B615">
        <v>54462053</v>
      </c>
    </row>
    <row r="616" spans="1:2">
      <c r="A616">
        <v>1</v>
      </c>
      <c r="B616">
        <v>54553553</v>
      </c>
    </row>
    <row r="617" spans="1:2">
      <c r="A617">
        <v>1</v>
      </c>
      <c r="B617">
        <v>54798208</v>
      </c>
    </row>
    <row r="618" spans="1:2">
      <c r="A618">
        <v>0</v>
      </c>
      <c r="B618">
        <v>54814990</v>
      </c>
    </row>
    <row r="619" spans="1:2">
      <c r="A619">
        <v>1</v>
      </c>
      <c r="B619">
        <v>54885065</v>
      </c>
    </row>
    <row r="620" spans="1:2">
      <c r="A620">
        <v>0</v>
      </c>
      <c r="B620">
        <v>54891212</v>
      </c>
    </row>
    <row r="621" spans="1:2">
      <c r="A621">
        <v>1</v>
      </c>
      <c r="B621">
        <v>55028051</v>
      </c>
    </row>
    <row r="622" spans="1:2">
      <c r="A622">
        <v>1</v>
      </c>
      <c r="B622">
        <v>55137666</v>
      </c>
    </row>
    <row r="623" spans="1:2">
      <c r="A623">
        <v>1</v>
      </c>
      <c r="B623">
        <v>55170185</v>
      </c>
    </row>
    <row r="624" spans="1:2">
      <c r="A624">
        <v>1</v>
      </c>
      <c r="B624">
        <v>55282615</v>
      </c>
    </row>
    <row r="625" spans="1:2">
      <c r="A625">
        <v>0</v>
      </c>
      <c r="B625">
        <v>55651281</v>
      </c>
    </row>
    <row r="626" spans="1:2">
      <c r="A626">
        <v>1</v>
      </c>
      <c r="B626">
        <v>55761862</v>
      </c>
    </row>
    <row r="627" spans="1:2">
      <c r="A627">
        <v>0</v>
      </c>
      <c r="B627">
        <v>55808316</v>
      </c>
    </row>
    <row r="628" spans="1:2">
      <c r="A628">
        <v>1</v>
      </c>
      <c r="B628">
        <v>55940671</v>
      </c>
    </row>
    <row r="629" spans="1:2">
      <c r="A629">
        <v>1</v>
      </c>
      <c r="B629">
        <v>56186252</v>
      </c>
    </row>
    <row r="630" spans="1:2">
      <c r="A630">
        <v>1</v>
      </c>
      <c r="B630">
        <v>56281383</v>
      </c>
    </row>
    <row r="631" spans="1:2">
      <c r="A631">
        <v>0</v>
      </c>
      <c r="B631">
        <v>56286669</v>
      </c>
    </row>
    <row r="632" spans="1:2">
      <c r="A632">
        <v>0</v>
      </c>
      <c r="B632">
        <v>56481697</v>
      </c>
    </row>
    <row r="633" spans="1:2">
      <c r="A633">
        <v>0</v>
      </c>
      <c r="B633">
        <v>56878201</v>
      </c>
    </row>
    <row r="634" spans="1:2">
      <c r="A634">
        <v>0</v>
      </c>
      <c r="B634">
        <v>56895840</v>
      </c>
    </row>
    <row r="635" spans="1:2">
      <c r="A635">
        <v>1</v>
      </c>
      <c r="B635">
        <v>57209924</v>
      </c>
    </row>
    <row r="636" spans="1:2">
      <c r="A636">
        <v>0</v>
      </c>
      <c r="B636">
        <v>57340095</v>
      </c>
    </row>
    <row r="637" spans="1:2">
      <c r="A637">
        <v>1</v>
      </c>
      <c r="B637">
        <v>57503632</v>
      </c>
    </row>
    <row r="638" spans="1:2">
      <c r="A638">
        <v>0</v>
      </c>
      <c r="B638">
        <v>57570196</v>
      </c>
    </row>
    <row r="639" spans="1:2">
      <c r="A639">
        <v>1</v>
      </c>
      <c r="B639">
        <v>57712577</v>
      </c>
    </row>
    <row r="640" spans="1:2">
      <c r="A640">
        <v>0</v>
      </c>
      <c r="B640">
        <v>57773198</v>
      </c>
    </row>
    <row r="641" spans="1:2">
      <c r="A641">
        <v>1</v>
      </c>
      <c r="B641">
        <v>57808305</v>
      </c>
    </row>
    <row r="642" spans="1:2">
      <c r="A642">
        <v>0</v>
      </c>
      <c r="B642">
        <v>58096258</v>
      </c>
    </row>
    <row r="643" spans="1:2">
      <c r="A643">
        <v>0</v>
      </c>
      <c r="B643">
        <v>58188384</v>
      </c>
    </row>
    <row r="644" spans="1:2">
      <c r="A644">
        <v>0</v>
      </c>
      <c r="B644">
        <v>58503506</v>
      </c>
    </row>
    <row r="645" spans="1:2">
      <c r="A645">
        <v>1</v>
      </c>
      <c r="B645">
        <v>58705899</v>
      </c>
    </row>
    <row r="646" spans="1:2">
      <c r="A646">
        <v>0</v>
      </c>
      <c r="B646">
        <v>58908258</v>
      </c>
    </row>
    <row r="647" spans="1:2">
      <c r="A647">
        <v>1</v>
      </c>
      <c r="B647">
        <v>58938768</v>
      </c>
    </row>
    <row r="648" spans="1:2">
      <c r="A648">
        <v>1</v>
      </c>
      <c r="B648">
        <v>59023039</v>
      </c>
    </row>
    <row r="649" spans="1:2">
      <c r="A649">
        <v>0</v>
      </c>
      <c r="B649">
        <v>59174122</v>
      </c>
    </row>
    <row r="650" spans="1:2">
      <c r="A650">
        <v>0</v>
      </c>
      <c r="B650">
        <v>59415931</v>
      </c>
    </row>
    <row r="651" spans="1:2">
      <c r="A651">
        <v>0</v>
      </c>
      <c r="B651">
        <v>59561080</v>
      </c>
    </row>
    <row r="652" spans="1:2">
      <c r="A652">
        <v>0</v>
      </c>
      <c r="B652">
        <v>59724746</v>
      </c>
    </row>
    <row r="653" spans="1:2">
      <c r="A653">
        <v>0</v>
      </c>
      <c r="B653">
        <v>59839216</v>
      </c>
    </row>
    <row r="654" spans="1:2">
      <c r="A654">
        <v>1</v>
      </c>
      <c r="B654">
        <v>60288363</v>
      </c>
    </row>
    <row r="655" spans="1:2">
      <c r="A655">
        <v>0</v>
      </c>
      <c r="B655">
        <v>60295888</v>
      </c>
    </row>
    <row r="656" spans="1:2">
      <c r="A656">
        <v>1</v>
      </c>
      <c r="B656">
        <v>60361637</v>
      </c>
    </row>
    <row r="657" spans="1:2">
      <c r="A657">
        <v>1</v>
      </c>
      <c r="B657">
        <v>60418363</v>
      </c>
    </row>
    <row r="658" spans="1:2">
      <c r="A658">
        <v>1</v>
      </c>
      <c r="B658">
        <v>60458935</v>
      </c>
    </row>
    <row r="659" spans="1:2">
      <c r="A659">
        <v>0</v>
      </c>
      <c r="B659">
        <v>60648814</v>
      </c>
    </row>
    <row r="660" spans="1:2">
      <c r="A660">
        <v>1</v>
      </c>
      <c r="B660">
        <v>60839197</v>
      </c>
    </row>
    <row r="661" spans="1:2">
      <c r="A661">
        <v>1</v>
      </c>
      <c r="B661">
        <v>60918157</v>
      </c>
    </row>
    <row r="662" spans="1:2">
      <c r="A662">
        <v>1</v>
      </c>
      <c r="B662">
        <v>61288998</v>
      </c>
    </row>
    <row r="663" spans="1:2">
      <c r="A663">
        <v>1</v>
      </c>
      <c r="B663">
        <v>61327735</v>
      </c>
    </row>
    <row r="664" spans="1:2">
      <c r="A664">
        <v>0</v>
      </c>
      <c r="B664">
        <v>61460819</v>
      </c>
    </row>
    <row r="665" spans="1:2">
      <c r="A665">
        <v>0</v>
      </c>
      <c r="B665">
        <v>61521969</v>
      </c>
    </row>
    <row r="666" spans="1:2">
      <c r="A666">
        <v>1</v>
      </c>
      <c r="B666">
        <v>61544892</v>
      </c>
    </row>
    <row r="667" spans="1:2">
      <c r="A667">
        <v>1</v>
      </c>
      <c r="B667">
        <v>61600619</v>
      </c>
    </row>
    <row r="668" spans="1:2">
      <c r="A668">
        <v>1</v>
      </c>
      <c r="B668">
        <v>61635111</v>
      </c>
    </row>
    <row r="669" spans="1:2">
      <c r="A669">
        <v>1</v>
      </c>
      <c r="B669">
        <v>61807319</v>
      </c>
    </row>
    <row r="670" spans="1:2">
      <c r="A670">
        <v>0</v>
      </c>
      <c r="B670">
        <v>61998567</v>
      </c>
    </row>
    <row r="671" spans="1:2">
      <c r="A671">
        <v>0</v>
      </c>
      <c r="B671">
        <v>62006112</v>
      </c>
    </row>
    <row r="672" spans="1:2">
      <c r="A672">
        <v>1</v>
      </c>
      <c r="B672">
        <v>62045525</v>
      </c>
    </row>
    <row r="673" spans="1:2">
      <c r="A673">
        <v>0</v>
      </c>
      <c r="B673">
        <v>62140782</v>
      </c>
    </row>
    <row r="674" spans="1:2">
      <c r="A674">
        <v>1</v>
      </c>
      <c r="B674">
        <v>62207616</v>
      </c>
    </row>
    <row r="675" spans="1:2">
      <c r="A675">
        <v>0</v>
      </c>
      <c r="B675">
        <v>62280329</v>
      </c>
    </row>
    <row r="676" spans="1:2">
      <c r="A676">
        <v>0</v>
      </c>
      <c r="B676">
        <v>62565379</v>
      </c>
    </row>
    <row r="677" spans="1:2">
      <c r="A677">
        <v>0</v>
      </c>
      <c r="B677">
        <v>62616646</v>
      </c>
    </row>
    <row r="678" spans="1:2">
      <c r="A678">
        <v>1</v>
      </c>
      <c r="B678">
        <v>62826552</v>
      </c>
    </row>
    <row r="679" spans="1:2">
      <c r="A679">
        <v>0</v>
      </c>
      <c r="B679">
        <v>63269112</v>
      </c>
    </row>
    <row r="680" spans="1:2">
      <c r="A680">
        <v>0</v>
      </c>
      <c r="B680">
        <v>63362472</v>
      </c>
    </row>
    <row r="681" spans="1:2">
      <c r="A681">
        <v>1</v>
      </c>
      <c r="B681">
        <v>63437029</v>
      </c>
    </row>
    <row r="682" spans="1:2">
      <c r="A682">
        <v>1</v>
      </c>
      <c r="B682">
        <v>63467174</v>
      </c>
    </row>
    <row r="683" spans="1:2">
      <c r="A683">
        <v>0</v>
      </c>
      <c r="B683">
        <v>63891969</v>
      </c>
    </row>
    <row r="684" spans="1:2">
      <c r="A684">
        <v>1</v>
      </c>
      <c r="B684">
        <v>64088881</v>
      </c>
    </row>
    <row r="685" spans="1:2">
      <c r="A685">
        <v>1</v>
      </c>
      <c r="B685">
        <v>64137680</v>
      </c>
    </row>
    <row r="686" spans="1:2">
      <c r="A686">
        <v>0</v>
      </c>
      <c r="B686">
        <v>64141457</v>
      </c>
    </row>
    <row r="687" spans="1:2">
      <c r="A687">
        <v>0</v>
      </c>
      <c r="B687">
        <v>64220970</v>
      </c>
    </row>
    <row r="688" spans="1:2">
      <c r="A688">
        <v>0</v>
      </c>
      <c r="B688">
        <v>64486776</v>
      </c>
    </row>
    <row r="689" spans="1:2">
      <c r="A689">
        <v>1</v>
      </c>
      <c r="B689">
        <v>64495830</v>
      </c>
    </row>
    <row r="690" spans="1:2">
      <c r="A690">
        <v>0</v>
      </c>
      <c r="B690">
        <v>64529403</v>
      </c>
    </row>
    <row r="691" spans="1:2">
      <c r="A691">
        <v>0</v>
      </c>
      <c r="B691">
        <v>64674049</v>
      </c>
    </row>
    <row r="692" spans="1:2">
      <c r="A692">
        <v>0</v>
      </c>
      <c r="B692">
        <v>64706900</v>
      </c>
    </row>
    <row r="693" spans="1:2">
      <c r="A693">
        <v>0</v>
      </c>
      <c r="B693">
        <v>64760273</v>
      </c>
    </row>
    <row r="694" spans="1:2">
      <c r="A694">
        <v>0</v>
      </c>
      <c r="B694">
        <v>64779219</v>
      </c>
    </row>
    <row r="695" spans="1:2">
      <c r="A695">
        <v>0</v>
      </c>
      <c r="B695">
        <v>64779503</v>
      </c>
    </row>
    <row r="696" spans="1:2">
      <c r="A696">
        <v>0</v>
      </c>
      <c r="B696">
        <v>64879307</v>
      </c>
    </row>
    <row r="697" spans="1:2">
      <c r="A697">
        <v>1</v>
      </c>
      <c r="B697">
        <v>64949517</v>
      </c>
    </row>
    <row r="698" spans="1:2">
      <c r="A698">
        <v>0</v>
      </c>
      <c r="B698">
        <v>64961738</v>
      </c>
    </row>
    <row r="699" spans="1:2">
      <c r="A699">
        <v>1</v>
      </c>
      <c r="B699">
        <v>65074228</v>
      </c>
    </row>
    <row r="700" spans="1:2">
      <c r="A700">
        <v>0</v>
      </c>
      <c r="B700">
        <v>65154327</v>
      </c>
    </row>
    <row r="701" spans="1:2">
      <c r="A701">
        <v>0</v>
      </c>
      <c r="B701">
        <v>65382380</v>
      </c>
    </row>
    <row r="702" spans="1:2">
      <c r="A702">
        <v>1</v>
      </c>
      <c r="B702">
        <v>65414737</v>
      </c>
    </row>
    <row r="703" spans="1:2">
      <c r="A703">
        <v>1</v>
      </c>
      <c r="B703">
        <v>65676025</v>
      </c>
    </row>
    <row r="704" spans="1:2">
      <c r="A704">
        <v>0</v>
      </c>
      <c r="B704">
        <v>66011004</v>
      </c>
    </row>
    <row r="705" spans="1:2">
      <c r="A705">
        <v>0</v>
      </c>
      <c r="B705">
        <v>66015966</v>
      </c>
    </row>
    <row r="706" spans="1:2">
      <c r="A706">
        <v>0</v>
      </c>
      <c r="B706">
        <v>66069067</v>
      </c>
    </row>
    <row r="707" spans="1:2">
      <c r="A707">
        <v>0</v>
      </c>
      <c r="B707">
        <v>66113787</v>
      </c>
    </row>
    <row r="708" spans="1:2">
      <c r="A708">
        <v>1</v>
      </c>
      <c r="B708">
        <v>66454811</v>
      </c>
    </row>
    <row r="709" spans="1:2">
      <c r="A709">
        <v>1</v>
      </c>
      <c r="B709">
        <v>66855105</v>
      </c>
    </row>
    <row r="710" spans="1:2">
      <c r="A710">
        <v>0</v>
      </c>
      <c r="B710">
        <v>66905911</v>
      </c>
    </row>
    <row r="711" spans="1:2">
      <c r="A711">
        <v>1</v>
      </c>
      <c r="B711">
        <v>67017030</v>
      </c>
    </row>
    <row r="712" spans="1:2">
      <c r="A712">
        <v>1</v>
      </c>
      <c r="B712">
        <v>67253922</v>
      </c>
    </row>
    <row r="713" spans="1:2">
      <c r="A713">
        <v>0</v>
      </c>
      <c r="B713">
        <v>67510048</v>
      </c>
    </row>
    <row r="714" spans="1:2">
      <c r="A714">
        <v>0</v>
      </c>
      <c r="B714">
        <v>67522890</v>
      </c>
    </row>
    <row r="715" spans="1:2">
      <c r="A715">
        <v>1</v>
      </c>
      <c r="B715">
        <v>67675862</v>
      </c>
    </row>
    <row r="716" spans="1:2">
      <c r="A716">
        <v>1</v>
      </c>
      <c r="B716">
        <v>67676882</v>
      </c>
    </row>
    <row r="717" spans="1:2">
      <c r="A717">
        <v>0</v>
      </c>
      <c r="B717">
        <v>67751013</v>
      </c>
    </row>
    <row r="718" spans="1:2">
      <c r="A718">
        <v>1</v>
      </c>
      <c r="B718">
        <v>68038213</v>
      </c>
    </row>
    <row r="719" spans="1:2">
      <c r="A719">
        <v>0</v>
      </c>
      <c r="B719">
        <v>68338951</v>
      </c>
    </row>
    <row r="720" spans="1:2">
      <c r="A720">
        <v>1</v>
      </c>
      <c r="B720">
        <v>68346751</v>
      </c>
    </row>
    <row r="721" spans="1:2">
      <c r="A721">
        <v>1</v>
      </c>
      <c r="B721">
        <v>68447831</v>
      </c>
    </row>
    <row r="722" spans="1:2">
      <c r="A722">
        <v>0</v>
      </c>
      <c r="B722">
        <v>69059227</v>
      </c>
    </row>
    <row r="723" spans="1:2">
      <c r="A723">
        <v>1</v>
      </c>
      <c r="B723">
        <v>69434988</v>
      </c>
    </row>
    <row r="724" spans="1:2">
      <c r="A724">
        <v>1</v>
      </c>
      <c r="B724">
        <v>69688090</v>
      </c>
    </row>
    <row r="725" spans="1:2">
      <c r="A725">
        <v>0</v>
      </c>
      <c r="B725">
        <v>69846769</v>
      </c>
    </row>
    <row r="726" spans="1:2">
      <c r="A726">
        <v>0</v>
      </c>
      <c r="B726">
        <v>69869659</v>
      </c>
    </row>
    <row r="727" spans="1:2">
      <c r="A727">
        <v>1</v>
      </c>
      <c r="B727">
        <v>69904916</v>
      </c>
    </row>
    <row r="728" spans="1:2">
      <c r="A728">
        <v>0</v>
      </c>
      <c r="B728">
        <v>70003894</v>
      </c>
    </row>
    <row r="729" spans="1:2">
      <c r="A729">
        <v>0</v>
      </c>
      <c r="B729">
        <v>70044851</v>
      </c>
    </row>
    <row r="730" spans="1:2">
      <c r="A730">
        <v>0</v>
      </c>
      <c r="B730">
        <v>70178637</v>
      </c>
    </row>
    <row r="731" spans="1:2">
      <c r="A731">
        <v>1</v>
      </c>
      <c r="B731">
        <v>70344622</v>
      </c>
    </row>
    <row r="732" spans="1:2">
      <c r="A732">
        <v>1</v>
      </c>
      <c r="B732">
        <v>70373715</v>
      </c>
    </row>
    <row r="733" spans="1:2">
      <c r="A733">
        <v>0</v>
      </c>
      <c r="B733">
        <v>70780525</v>
      </c>
    </row>
    <row r="734" spans="1:2">
      <c r="A734">
        <v>0</v>
      </c>
      <c r="B734">
        <v>71451544</v>
      </c>
    </row>
    <row r="735" spans="1:2">
      <c r="A735">
        <v>0</v>
      </c>
      <c r="B735">
        <v>71484662</v>
      </c>
    </row>
    <row r="736" spans="1:2">
      <c r="A736">
        <v>1</v>
      </c>
      <c r="B736">
        <v>71583685</v>
      </c>
    </row>
    <row r="737" spans="1:2">
      <c r="A737">
        <v>1</v>
      </c>
      <c r="B737">
        <v>71683430</v>
      </c>
    </row>
    <row r="738" spans="1:2">
      <c r="A738">
        <v>0</v>
      </c>
      <c r="B738">
        <v>71697130</v>
      </c>
    </row>
    <row r="739" spans="1:2">
      <c r="A739">
        <v>0</v>
      </c>
      <c r="B739">
        <v>71771007</v>
      </c>
    </row>
    <row r="740" spans="1:2">
      <c r="A740">
        <v>1</v>
      </c>
      <c r="B740">
        <v>71844911</v>
      </c>
    </row>
    <row r="741" spans="1:2">
      <c r="A741">
        <v>1</v>
      </c>
      <c r="B741">
        <v>71950493</v>
      </c>
    </row>
    <row r="742" spans="1:2">
      <c r="A742">
        <v>0</v>
      </c>
      <c r="B742">
        <v>72155308</v>
      </c>
    </row>
    <row r="743" spans="1:2">
      <c r="A743">
        <v>1</v>
      </c>
      <c r="B743">
        <v>72168247</v>
      </c>
    </row>
    <row r="744" spans="1:2">
      <c r="A744">
        <v>0</v>
      </c>
      <c r="B744">
        <v>72445844</v>
      </c>
    </row>
    <row r="745" spans="1:2">
      <c r="A745">
        <v>1</v>
      </c>
      <c r="B745">
        <v>72665044</v>
      </c>
    </row>
    <row r="746" spans="1:2">
      <c r="A746">
        <v>0</v>
      </c>
      <c r="B746">
        <v>72772612</v>
      </c>
    </row>
    <row r="747" spans="1:2">
      <c r="A747">
        <v>0</v>
      </c>
      <c r="B747">
        <v>73045727</v>
      </c>
    </row>
    <row r="748" spans="1:2">
      <c r="A748">
        <v>0</v>
      </c>
      <c r="B748">
        <v>73122088</v>
      </c>
    </row>
    <row r="749" spans="1:2">
      <c r="A749">
        <v>0</v>
      </c>
      <c r="B749">
        <v>73293915</v>
      </c>
    </row>
    <row r="750" spans="1:2">
      <c r="A750">
        <v>1</v>
      </c>
      <c r="B750">
        <v>73437720</v>
      </c>
    </row>
    <row r="751" spans="1:2">
      <c r="A751">
        <v>1</v>
      </c>
      <c r="B751">
        <v>73506419</v>
      </c>
    </row>
    <row r="752" spans="1:2">
      <c r="A752">
        <v>1</v>
      </c>
      <c r="B752">
        <v>73552139</v>
      </c>
    </row>
    <row r="753" spans="1:2">
      <c r="A753">
        <v>1</v>
      </c>
      <c r="B753">
        <v>73825215</v>
      </c>
    </row>
    <row r="754" spans="1:2">
      <c r="A754">
        <v>1</v>
      </c>
      <c r="B754">
        <v>73924796</v>
      </c>
    </row>
    <row r="755" spans="1:2">
      <c r="A755">
        <v>0</v>
      </c>
      <c r="B755">
        <v>74138215</v>
      </c>
    </row>
    <row r="756" spans="1:2">
      <c r="A756">
        <v>0</v>
      </c>
      <c r="B756">
        <v>74257040</v>
      </c>
    </row>
    <row r="757" spans="1:2">
      <c r="A757">
        <v>1</v>
      </c>
      <c r="B757">
        <v>74488288</v>
      </c>
    </row>
    <row r="758" spans="1:2">
      <c r="A758">
        <v>1</v>
      </c>
      <c r="B758">
        <v>74614567</v>
      </c>
    </row>
    <row r="759" spans="1:2">
      <c r="A759">
        <v>1</v>
      </c>
      <c r="B759">
        <v>74953449</v>
      </c>
    </row>
    <row r="760" spans="1:2">
      <c r="A760">
        <v>0</v>
      </c>
      <c r="B760">
        <v>75319455</v>
      </c>
    </row>
    <row r="761" spans="1:2">
      <c r="A761">
        <v>0</v>
      </c>
      <c r="B761">
        <v>75403567</v>
      </c>
    </row>
    <row r="762" spans="1:2">
      <c r="A762">
        <v>0</v>
      </c>
      <c r="B762">
        <v>75452356</v>
      </c>
    </row>
    <row r="763" spans="1:2">
      <c r="A763">
        <v>0</v>
      </c>
      <c r="B763">
        <v>75544402</v>
      </c>
    </row>
    <row r="764" spans="1:2">
      <c r="A764">
        <v>1</v>
      </c>
      <c r="B764">
        <v>75578093</v>
      </c>
    </row>
    <row r="765" spans="1:2">
      <c r="A765">
        <v>1</v>
      </c>
      <c r="B765">
        <v>75682603</v>
      </c>
    </row>
    <row r="766" spans="1:2">
      <c r="A766">
        <v>1</v>
      </c>
      <c r="B766">
        <v>75811746</v>
      </c>
    </row>
    <row r="767" spans="1:2">
      <c r="A767">
        <v>0</v>
      </c>
      <c r="B767">
        <v>75937118</v>
      </c>
    </row>
    <row r="768" spans="1:2">
      <c r="A768">
        <v>1</v>
      </c>
      <c r="B768">
        <v>75965567</v>
      </c>
    </row>
    <row r="769" spans="1:2">
      <c r="A769">
        <v>1</v>
      </c>
      <c r="B769">
        <v>76014858</v>
      </c>
    </row>
    <row r="770" spans="1:2">
      <c r="A770">
        <v>1</v>
      </c>
      <c r="B770">
        <v>76047227</v>
      </c>
    </row>
    <row r="771" spans="1:2">
      <c r="A771">
        <v>0</v>
      </c>
      <c r="B771">
        <v>76095227</v>
      </c>
    </row>
    <row r="772" spans="1:2">
      <c r="A772">
        <v>0</v>
      </c>
      <c r="B772">
        <v>76325433</v>
      </c>
    </row>
    <row r="773" spans="1:2">
      <c r="A773">
        <v>0</v>
      </c>
      <c r="B773">
        <v>76655018</v>
      </c>
    </row>
    <row r="774" spans="1:2">
      <c r="A774">
        <v>1</v>
      </c>
      <c r="B774">
        <v>76693179</v>
      </c>
    </row>
    <row r="775" spans="1:2">
      <c r="A775">
        <v>1</v>
      </c>
      <c r="B775">
        <v>77374176</v>
      </c>
    </row>
    <row r="776" spans="1:2">
      <c r="A776">
        <v>1</v>
      </c>
      <c r="B776">
        <v>77554691</v>
      </c>
    </row>
    <row r="777" spans="1:2">
      <c r="A777">
        <v>0</v>
      </c>
      <c r="B777">
        <v>78042718</v>
      </c>
    </row>
    <row r="778" spans="1:2">
      <c r="A778">
        <v>0</v>
      </c>
      <c r="B778">
        <v>78073173</v>
      </c>
    </row>
    <row r="779" spans="1:2">
      <c r="A779">
        <v>0</v>
      </c>
      <c r="B779">
        <v>78160088</v>
      </c>
    </row>
    <row r="780" spans="1:2">
      <c r="A780">
        <v>0</v>
      </c>
      <c r="B780">
        <v>78295110</v>
      </c>
    </row>
    <row r="781" spans="1:2">
      <c r="A781">
        <v>0</v>
      </c>
      <c r="B781">
        <v>78481785</v>
      </c>
    </row>
    <row r="782" spans="1:2">
      <c r="A782">
        <v>1</v>
      </c>
      <c r="B782">
        <v>78588426</v>
      </c>
    </row>
    <row r="783" spans="1:2">
      <c r="A783">
        <v>1</v>
      </c>
      <c r="B783">
        <v>78661926</v>
      </c>
    </row>
    <row r="784" spans="1:2">
      <c r="A784">
        <v>0</v>
      </c>
      <c r="B784">
        <v>78834500</v>
      </c>
    </row>
    <row r="785" spans="1:2">
      <c r="A785">
        <v>0</v>
      </c>
      <c r="B785">
        <v>79019947</v>
      </c>
    </row>
    <row r="786" spans="1:2">
      <c r="A786">
        <v>0</v>
      </c>
      <c r="B786">
        <v>79072292</v>
      </c>
    </row>
    <row r="787" spans="1:2">
      <c r="A787">
        <v>0</v>
      </c>
      <c r="B787">
        <v>79426456</v>
      </c>
    </row>
    <row r="788" spans="1:2">
      <c r="A788">
        <v>0</v>
      </c>
      <c r="B788">
        <v>79468028</v>
      </c>
    </row>
    <row r="789" spans="1:2">
      <c r="A789">
        <v>0</v>
      </c>
      <c r="B789">
        <v>79509747</v>
      </c>
    </row>
    <row r="790" spans="1:2">
      <c r="A790">
        <v>0</v>
      </c>
      <c r="B790">
        <v>79964640</v>
      </c>
    </row>
    <row r="791" spans="1:2">
      <c r="A791">
        <v>0</v>
      </c>
      <c r="B791">
        <v>79974780</v>
      </c>
    </row>
    <row r="792" spans="1:2">
      <c r="A792">
        <v>1</v>
      </c>
      <c r="B792">
        <v>79978408</v>
      </c>
    </row>
    <row r="793" spans="1:2">
      <c r="A793">
        <v>0</v>
      </c>
      <c r="B793">
        <v>79978777</v>
      </c>
    </row>
    <row r="794" spans="1:2">
      <c r="A794">
        <v>0</v>
      </c>
      <c r="B794">
        <v>80163307</v>
      </c>
    </row>
    <row r="795" spans="1:2">
      <c r="A795">
        <v>0</v>
      </c>
      <c r="B795">
        <v>80220683</v>
      </c>
    </row>
    <row r="796" spans="1:2">
      <c r="A796">
        <v>1</v>
      </c>
      <c r="B796">
        <v>80270290</v>
      </c>
    </row>
    <row r="797" spans="1:2">
      <c r="A797">
        <v>1</v>
      </c>
      <c r="B797">
        <v>80417752</v>
      </c>
    </row>
    <row r="798" spans="1:2">
      <c r="A798">
        <v>0</v>
      </c>
      <c r="B798">
        <v>80840663</v>
      </c>
    </row>
    <row r="799" spans="1:2">
      <c r="A799">
        <v>0</v>
      </c>
      <c r="B799">
        <v>81140060</v>
      </c>
    </row>
    <row r="800" spans="1:2">
      <c r="A800">
        <v>0</v>
      </c>
      <c r="B800">
        <v>81275291</v>
      </c>
    </row>
    <row r="801" spans="1:2">
      <c r="A801">
        <v>1</v>
      </c>
      <c r="B801">
        <v>81400037</v>
      </c>
    </row>
    <row r="802" spans="1:2">
      <c r="A802">
        <v>0</v>
      </c>
      <c r="B802">
        <v>81415051</v>
      </c>
    </row>
    <row r="803" spans="1:2">
      <c r="A803">
        <v>1</v>
      </c>
      <c r="B803">
        <v>81765471</v>
      </c>
    </row>
    <row r="804" spans="1:2">
      <c r="A804">
        <v>1</v>
      </c>
      <c r="B804">
        <v>81832836</v>
      </c>
    </row>
    <row r="805" spans="1:2">
      <c r="A805">
        <v>0</v>
      </c>
      <c r="B805">
        <v>81937729</v>
      </c>
    </row>
    <row r="806" spans="1:2">
      <c r="A806">
        <v>1</v>
      </c>
      <c r="B806">
        <v>82205045</v>
      </c>
    </row>
    <row r="807" spans="1:2">
      <c r="A807">
        <v>0</v>
      </c>
      <c r="B807">
        <v>82290329</v>
      </c>
    </row>
    <row r="808" spans="1:2">
      <c r="A808">
        <v>0</v>
      </c>
      <c r="B808">
        <v>82329139</v>
      </c>
    </row>
    <row r="809" spans="1:2">
      <c r="A809">
        <v>0</v>
      </c>
      <c r="B809">
        <v>82338719</v>
      </c>
    </row>
    <row r="810" spans="1:2">
      <c r="A810">
        <v>1</v>
      </c>
      <c r="B810">
        <v>82607955</v>
      </c>
    </row>
    <row r="811" spans="1:2">
      <c r="A811">
        <v>1</v>
      </c>
      <c r="B811">
        <v>82678338</v>
      </c>
    </row>
    <row r="812" spans="1:2">
      <c r="A812">
        <v>0</v>
      </c>
      <c r="B812">
        <v>82827477</v>
      </c>
    </row>
    <row r="813" spans="1:2">
      <c r="A813">
        <v>0</v>
      </c>
      <c r="B813">
        <v>83343062</v>
      </c>
    </row>
    <row r="814" spans="1:2">
      <c r="A814">
        <v>0</v>
      </c>
      <c r="B814">
        <v>83345293</v>
      </c>
    </row>
    <row r="815" spans="1:2">
      <c r="A815">
        <v>0</v>
      </c>
      <c r="B815">
        <v>83704673</v>
      </c>
    </row>
    <row r="816" spans="1:2">
      <c r="A816">
        <v>1</v>
      </c>
      <c r="B816">
        <v>83966868</v>
      </c>
    </row>
    <row r="817" spans="1:2">
      <c r="A817">
        <v>1</v>
      </c>
      <c r="B817">
        <v>84046055</v>
      </c>
    </row>
    <row r="818" spans="1:2">
      <c r="A818">
        <v>0</v>
      </c>
      <c r="B818">
        <v>84062765</v>
      </c>
    </row>
    <row r="819" spans="1:2">
      <c r="A819">
        <v>1</v>
      </c>
      <c r="B819">
        <v>84107503</v>
      </c>
    </row>
    <row r="820" spans="1:2">
      <c r="A820">
        <v>0</v>
      </c>
      <c r="B820">
        <v>84124832</v>
      </c>
    </row>
    <row r="821" spans="1:2">
      <c r="A821">
        <v>0</v>
      </c>
      <c r="B821">
        <v>84266502</v>
      </c>
    </row>
    <row r="822" spans="1:2">
      <c r="A822">
        <v>0</v>
      </c>
      <c r="B822">
        <v>84359926</v>
      </c>
    </row>
    <row r="823" spans="1:2">
      <c r="A823">
        <v>1</v>
      </c>
      <c r="B823">
        <v>84486720</v>
      </c>
    </row>
    <row r="824" spans="1:2">
      <c r="A824">
        <v>0</v>
      </c>
      <c r="B824">
        <v>84535576</v>
      </c>
    </row>
    <row r="825" spans="1:2">
      <c r="A825">
        <v>1</v>
      </c>
      <c r="B825">
        <v>84913778</v>
      </c>
    </row>
    <row r="826" spans="1:2">
      <c r="A826">
        <v>1</v>
      </c>
      <c r="B826">
        <v>85001659</v>
      </c>
    </row>
    <row r="827" spans="1:2">
      <c r="A827">
        <v>0</v>
      </c>
      <c r="B827">
        <v>85470471</v>
      </c>
    </row>
    <row r="828" spans="1:2">
      <c r="A828">
        <v>0</v>
      </c>
      <c r="B828">
        <v>85574308</v>
      </c>
    </row>
    <row r="829" spans="1:2">
      <c r="A829">
        <v>1</v>
      </c>
      <c r="B829">
        <v>86109680</v>
      </c>
    </row>
    <row r="830" spans="1:2">
      <c r="A830">
        <v>0</v>
      </c>
      <c r="B830">
        <v>86283567</v>
      </c>
    </row>
    <row r="831" spans="1:2">
      <c r="A831">
        <v>1</v>
      </c>
      <c r="B831">
        <v>86327778</v>
      </c>
    </row>
    <row r="832" spans="1:2">
      <c r="A832">
        <v>1</v>
      </c>
      <c r="B832">
        <v>86407246</v>
      </c>
    </row>
    <row r="833" spans="1:2">
      <c r="A833">
        <v>1</v>
      </c>
      <c r="B833">
        <v>86526587</v>
      </c>
    </row>
    <row r="834" spans="1:2">
      <c r="A834">
        <v>0</v>
      </c>
      <c r="B834">
        <v>86562007</v>
      </c>
    </row>
    <row r="835" spans="1:2">
      <c r="A835">
        <v>0</v>
      </c>
      <c r="B835">
        <v>86680344</v>
      </c>
    </row>
    <row r="836" spans="1:2">
      <c r="A836">
        <v>0</v>
      </c>
      <c r="B836">
        <v>86747344</v>
      </c>
    </row>
    <row r="837" spans="1:2">
      <c r="A837">
        <v>0</v>
      </c>
      <c r="B837">
        <v>86749716</v>
      </c>
    </row>
    <row r="838" spans="1:2">
      <c r="A838">
        <v>1</v>
      </c>
      <c r="B838">
        <v>87051866</v>
      </c>
    </row>
    <row r="839" spans="1:2">
      <c r="A839">
        <v>1</v>
      </c>
      <c r="B839">
        <v>87090800</v>
      </c>
    </row>
    <row r="840" spans="1:2">
      <c r="A840">
        <v>0</v>
      </c>
      <c r="B840">
        <v>87157549</v>
      </c>
    </row>
    <row r="841" spans="1:2">
      <c r="A841">
        <v>0</v>
      </c>
      <c r="B841">
        <v>87179297</v>
      </c>
    </row>
    <row r="842" spans="1:2">
      <c r="A842">
        <v>0</v>
      </c>
      <c r="B842">
        <v>87182173</v>
      </c>
    </row>
    <row r="843" spans="1:2">
      <c r="A843">
        <v>1</v>
      </c>
      <c r="B843">
        <v>87324746</v>
      </c>
    </row>
    <row r="844" spans="1:2">
      <c r="A844">
        <v>0</v>
      </c>
      <c r="B844">
        <v>87840357</v>
      </c>
    </row>
    <row r="845" spans="1:2">
      <c r="A845">
        <v>0</v>
      </c>
      <c r="B845">
        <v>87880798</v>
      </c>
    </row>
    <row r="846" spans="1:2">
      <c r="A846">
        <v>1</v>
      </c>
      <c r="B846">
        <v>87887418</v>
      </c>
    </row>
    <row r="847" spans="1:2">
      <c r="A847">
        <v>0</v>
      </c>
      <c r="B847">
        <v>88095701</v>
      </c>
    </row>
    <row r="848" spans="1:2">
      <c r="A848">
        <v>0</v>
      </c>
      <c r="B848">
        <v>88542965</v>
      </c>
    </row>
    <row r="849" spans="1:2">
      <c r="A849">
        <v>0</v>
      </c>
      <c r="B849">
        <v>88795016</v>
      </c>
    </row>
    <row r="850" spans="1:2">
      <c r="A850">
        <v>0</v>
      </c>
      <c r="B850">
        <v>88886081</v>
      </c>
    </row>
    <row r="851" spans="1:2">
      <c r="A851">
        <v>0</v>
      </c>
      <c r="B851">
        <v>89012016</v>
      </c>
    </row>
    <row r="852" spans="1:2">
      <c r="A852">
        <v>0</v>
      </c>
      <c r="B852">
        <v>89420791</v>
      </c>
    </row>
    <row r="853" spans="1:2">
      <c r="A853">
        <v>0</v>
      </c>
      <c r="B853">
        <v>89509349</v>
      </c>
    </row>
    <row r="854" spans="1:2">
      <c r="A854">
        <v>0</v>
      </c>
      <c r="B854">
        <v>89737191</v>
      </c>
    </row>
    <row r="855" spans="1:2">
      <c r="A855">
        <v>0</v>
      </c>
      <c r="B855">
        <v>89883201</v>
      </c>
    </row>
    <row r="856" spans="1:2">
      <c r="A856">
        <v>0</v>
      </c>
      <c r="B856">
        <v>90014995</v>
      </c>
    </row>
    <row r="857" spans="1:2">
      <c r="A857">
        <v>0</v>
      </c>
      <c r="B857">
        <v>90042204</v>
      </c>
    </row>
    <row r="858" spans="1:2">
      <c r="A858">
        <v>0</v>
      </c>
      <c r="B858">
        <v>90093288</v>
      </c>
    </row>
    <row r="859" spans="1:2">
      <c r="A859">
        <v>0</v>
      </c>
      <c r="B859">
        <v>90154744</v>
      </c>
    </row>
    <row r="860" spans="1:2">
      <c r="A860">
        <v>0</v>
      </c>
      <c r="B860">
        <v>90184679</v>
      </c>
    </row>
    <row r="861" spans="1:2">
      <c r="A861">
        <v>0</v>
      </c>
      <c r="B861">
        <v>90193752</v>
      </c>
    </row>
    <row r="862" spans="1:2">
      <c r="A862">
        <v>0</v>
      </c>
      <c r="B862">
        <v>90255363</v>
      </c>
    </row>
    <row r="863" spans="1:2">
      <c r="A863">
        <v>0</v>
      </c>
      <c r="B863">
        <v>90414888</v>
      </c>
    </row>
    <row r="864" spans="1:2">
      <c r="A864">
        <v>0</v>
      </c>
      <c r="B864">
        <v>90538854</v>
      </c>
    </row>
    <row r="865" spans="1:2">
      <c r="A865">
        <v>0</v>
      </c>
      <c r="B865">
        <v>91100541</v>
      </c>
    </row>
    <row r="866" spans="1:2">
      <c r="A866">
        <v>1</v>
      </c>
      <c r="B866">
        <v>91112095</v>
      </c>
    </row>
    <row r="867" spans="1:2">
      <c r="A867">
        <v>0</v>
      </c>
      <c r="B867">
        <v>91167710</v>
      </c>
    </row>
    <row r="868" spans="1:2">
      <c r="A868">
        <v>0</v>
      </c>
      <c r="B868">
        <v>91380645</v>
      </c>
    </row>
    <row r="869" spans="1:2">
      <c r="A869">
        <v>1</v>
      </c>
      <c r="B869">
        <v>91469619</v>
      </c>
    </row>
    <row r="870" spans="1:2">
      <c r="A870">
        <v>1</v>
      </c>
      <c r="B870">
        <v>91525361</v>
      </c>
    </row>
    <row r="871" spans="1:2">
      <c r="A871">
        <v>0</v>
      </c>
      <c r="B871">
        <v>91644342</v>
      </c>
    </row>
    <row r="872" spans="1:2">
      <c r="A872">
        <v>0</v>
      </c>
      <c r="B872">
        <v>91841386</v>
      </c>
    </row>
    <row r="873" spans="1:2">
      <c r="A873">
        <v>0</v>
      </c>
      <c r="B873">
        <v>92425135</v>
      </c>
    </row>
    <row r="874" spans="1:2">
      <c r="A874">
        <v>0</v>
      </c>
      <c r="B874">
        <v>92718787</v>
      </c>
    </row>
    <row r="875" spans="1:2">
      <c r="A875">
        <v>1</v>
      </c>
      <c r="B875">
        <v>92816237</v>
      </c>
    </row>
    <row r="876" spans="1:2">
      <c r="A876">
        <v>1</v>
      </c>
      <c r="B876">
        <v>92961937</v>
      </c>
    </row>
    <row r="877" spans="1:2">
      <c r="A877">
        <v>1</v>
      </c>
      <c r="B877">
        <v>93209654</v>
      </c>
    </row>
    <row r="878" spans="1:2">
      <c r="A878">
        <v>0</v>
      </c>
      <c r="B878">
        <v>93343188</v>
      </c>
    </row>
    <row r="879" spans="1:2">
      <c r="A879">
        <v>1</v>
      </c>
      <c r="B879">
        <v>93523336</v>
      </c>
    </row>
    <row r="880" spans="1:2">
      <c r="A880">
        <v>0</v>
      </c>
      <c r="B880">
        <v>93590469</v>
      </c>
    </row>
    <row r="881" spans="1:2">
      <c r="A881">
        <v>0</v>
      </c>
      <c r="B881">
        <v>93672764</v>
      </c>
    </row>
    <row r="882" spans="1:2">
      <c r="A882">
        <v>0</v>
      </c>
      <c r="B882">
        <v>93847250</v>
      </c>
    </row>
    <row r="883" spans="1:2">
      <c r="A883">
        <v>1</v>
      </c>
      <c r="B883">
        <v>93858357</v>
      </c>
    </row>
    <row r="884" spans="1:2">
      <c r="A884">
        <v>1</v>
      </c>
      <c r="B884">
        <v>93902242</v>
      </c>
    </row>
    <row r="885" spans="1:2">
      <c r="A885">
        <v>1</v>
      </c>
      <c r="B885">
        <v>93943623</v>
      </c>
    </row>
    <row r="886" spans="1:2">
      <c r="A886">
        <v>1</v>
      </c>
      <c r="B886">
        <v>93992029</v>
      </c>
    </row>
    <row r="887" spans="1:2">
      <c r="A887">
        <v>1</v>
      </c>
      <c r="B887">
        <v>94317626</v>
      </c>
    </row>
    <row r="888" spans="1:2">
      <c r="A888">
        <v>0</v>
      </c>
      <c r="B888">
        <v>95020213</v>
      </c>
    </row>
    <row r="889" spans="1:2">
      <c r="A889">
        <v>1</v>
      </c>
      <c r="B889">
        <v>95774887</v>
      </c>
    </row>
    <row r="890" spans="1:2">
      <c r="A890">
        <v>0</v>
      </c>
      <c r="B890">
        <v>95814545</v>
      </c>
    </row>
    <row r="891" spans="1:2">
      <c r="A891">
        <v>0</v>
      </c>
      <c r="B891">
        <v>95824131</v>
      </c>
    </row>
    <row r="892" spans="1:2">
      <c r="A892">
        <v>0</v>
      </c>
      <c r="B892">
        <v>96197818</v>
      </c>
    </row>
    <row r="893" spans="1:2">
      <c r="A893">
        <v>1</v>
      </c>
      <c r="B893">
        <v>96239640</v>
      </c>
    </row>
    <row r="894" spans="1:2">
      <c r="A894">
        <v>0</v>
      </c>
      <c r="B894">
        <v>96313324</v>
      </c>
    </row>
    <row r="895" spans="1:2">
      <c r="A895">
        <v>1</v>
      </c>
      <c r="B895">
        <v>96730885</v>
      </c>
    </row>
    <row r="896" spans="1:2">
      <c r="A896">
        <v>0</v>
      </c>
      <c r="B896">
        <v>96846559</v>
      </c>
    </row>
    <row r="897" spans="1:2">
      <c r="A897">
        <v>1</v>
      </c>
      <c r="B897">
        <v>96934884</v>
      </c>
    </row>
    <row r="898" spans="1:2">
      <c r="A898">
        <v>1</v>
      </c>
      <c r="B898">
        <v>97066426</v>
      </c>
    </row>
    <row r="899" spans="1:2">
      <c r="A899">
        <v>1</v>
      </c>
      <c r="B899">
        <v>97384257</v>
      </c>
    </row>
    <row r="900" spans="1:2">
      <c r="A900">
        <v>1</v>
      </c>
      <c r="B900">
        <v>97402049</v>
      </c>
    </row>
    <row r="901" spans="1:2">
      <c r="A901">
        <v>1</v>
      </c>
      <c r="B901">
        <v>97562697</v>
      </c>
    </row>
    <row r="902" spans="1:2">
      <c r="A902">
        <v>0</v>
      </c>
      <c r="B902">
        <v>97650742</v>
      </c>
    </row>
    <row r="903" spans="1:2">
      <c r="A903">
        <v>1</v>
      </c>
      <c r="B903">
        <v>97662611</v>
      </c>
    </row>
    <row r="904" spans="1:2">
      <c r="A904">
        <v>0</v>
      </c>
      <c r="B904">
        <v>97696078</v>
      </c>
    </row>
    <row r="905" spans="1:2">
      <c r="A905">
        <v>1</v>
      </c>
      <c r="B905">
        <v>97925059</v>
      </c>
    </row>
    <row r="906" spans="1:2">
      <c r="A906">
        <v>0</v>
      </c>
      <c r="B906">
        <v>98116369</v>
      </c>
    </row>
    <row r="907" spans="1:2">
      <c r="A907">
        <v>0</v>
      </c>
      <c r="B907">
        <v>98225585</v>
      </c>
    </row>
    <row r="908" spans="1:2">
      <c r="A908">
        <v>0</v>
      </c>
      <c r="B908">
        <v>98564824</v>
      </c>
    </row>
    <row r="909" spans="1:2">
      <c r="A909">
        <v>1</v>
      </c>
      <c r="B909">
        <v>98936014</v>
      </c>
    </row>
    <row r="910" spans="1:2">
      <c r="A910">
        <v>0</v>
      </c>
      <c r="B910">
        <v>99006237</v>
      </c>
    </row>
    <row r="911" spans="1:2">
      <c r="A911">
        <v>1</v>
      </c>
      <c r="B911">
        <v>99223368</v>
      </c>
    </row>
    <row r="912" spans="1:2">
      <c r="A912">
        <v>1</v>
      </c>
      <c r="B912">
        <v>99285148</v>
      </c>
    </row>
    <row r="913" spans="1:2">
      <c r="A913">
        <v>1</v>
      </c>
      <c r="B913">
        <v>99379590</v>
      </c>
    </row>
    <row r="914" spans="1:2">
      <c r="A914">
        <v>0</v>
      </c>
      <c r="B914">
        <v>99475649</v>
      </c>
    </row>
    <row r="915" spans="1:2">
      <c r="A915">
        <v>0</v>
      </c>
      <c r="B915">
        <v>99497492</v>
      </c>
    </row>
    <row r="916" spans="1:2">
      <c r="A916">
        <v>0</v>
      </c>
      <c r="B916">
        <v>99562425</v>
      </c>
    </row>
    <row r="917" spans="1:2">
      <c r="A917">
        <v>0</v>
      </c>
      <c r="B917">
        <v>99593620</v>
      </c>
    </row>
    <row r="918" spans="1:2">
      <c r="A918">
        <v>1</v>
      </c>
      <c r="B918">
        <v>99847390</v>
      </c>
    </row>
    <row r="919" spans="1:2">
      <c r="A919">
        <v>1</v>
      </c>
      <c r="B919">
        <v>100507729</v>
      </c>
    </row>
    <row r="920" spans="1:2">
      <c r="A920">
        <v>1</v>
      </c>
      <c r="B920">
        <v>100602327</v>
      </c>
    </row>
    <row r="921" spans="1:2">
      <c r="A921">
        <v>1</v>
      </c>
      <c r="B921">
        <v>100734332</v>
      </c>
    </row>
    <row r="922" spans="1:2">
      <c r="A922">
        <v>1</v>
      </c>
      <c r="B922">
        <v>100905781</v>
      </c>
    </row>
    <row r="923" spans="1:2">
      <c r="A923">
        <v>1</v>
      </c>
      <c r="B923">
        <v>101076746</v>
      </c>
    </row>
    <row r="924" spans="1:2">
      <c r="A924">
        <v>1</v>
      </c>
      <c r="B924">
        <v>101301096</v>
      </c>
    </row>
    <row r="925" spans="1:2">
      <c r="A925">
        <v>1</v>
      </c>
      <c r="B925">
        <v>101820495</v>
      </c>
    </row>
    <row r="926" spans="1:2">
      <c r="A926">
        <v>1</v>
      </c>
      <c r="B926">
        <v>101954772</v>
      </c>
    </row>
    <row r="927" spans="1:2">
      <c r="A927">
        <v>0</v>
      </c>
      <c r="B927">
        <v>102259164</v>
      </c>
    </row>
    <row r="928" spans="1:2">
      <c r="A928">
        <v>0</v>
      </c>
      <c r="B928">
        <v>102295681</v>
      </c>
    </row>
    <row r="929" spans="1:2">
      <c r="A929">
        <v>0</v>
      </c>
      <c r="B929">
        <v>102501499</v>
      </c>
    </row>
    <row r="930" spans="1:2">
      <c r="A930">
        <v>0</v>
      </c>
      <c r="B930">
        <v>102531416</v>
      </c>
    </row>
    <row r="931" spans="1:2">
      <c r="A931">
        <v>1</v>
      </c>
      <c r="B931">
        <v>102990511</v>
      </c>
    </row>
    <row r="932" spans="1:2">
      <c r="A932">
        <v>1</v>
      </c>
      <c r="B932">
        <v>103029901</v>
      </c>
    </row>
    <row r="933" spans="1:2">
      <c r="A933">
        <v>0</v>
      </c>
      <c r="B933">
        <v>103124758</v>
      </c>
    </row>
    <row r="934" spans="1:2">
      <c r="A934">
        <v>1</v>
      </c>
      <c r="B934">
        <v>103248087</v>
      </c>
    </row>
    <row r="935" spans="1:2">
      <c r="A935">
        <v>1</v>
      </c>
      <c r="B935">
        <v>103687285</v>
      </c>
    </row>
    <row r="936" spans="1:2">
      <c r="A936">
        <v>1</v>
      </c>
      <c r="B936">
        <v>103714796</v>
      </c>
    </row>
    <row r="937" spans="1:2">
      <c r="A937">
        <v>1</v>
      </c>
      <c r="B937">
        <v>103755310</v>
      </c>
    </row>
    <row r="938" spans="1:2">
      <c r="A938">
        <v>0</v>
      </c>
      <c r="B938">
        <v>103813103</v>
      </c>
    </row>
    <row r="939" spans="1:2">
      <c r="A939">
        <v>0</v>
      </c>
      <c r="B939">
        <v>103849232</v>
      </c>
    </row>
    <row r="940" spans="1:2">
      <c r="A940">
        <v>0</v>
      </c>
      <c r="B940">
        <v>104051689</v>
      </c>
    </row>
    <row r="941" spans="1:2">
      <c r="A941">
        <v>0</v>
      </c>
      <c r="B941">
        <v>104100903</v>
      </c>
    </row>
    <row r="942" spans="1:2">
      <c r="A942">
        <v>0</v>
      </c>
      <c r="B942">
        <v>104177195</v>
      </c>
    </row>
    <row r="943" spans="1:2">
      <c r="A943">
        <v>0</v>
      </c>
      <c r="B943">
        <v>104182018</v>
      </c>
    </row>
    <row r="944" spans="1:2">
      <c r="A944">
        <v>1</v>
      </c>
      <c r="B944">
        <v>104472930</v>
      </c>
    </row>
    <row r="945" spans="1:2">
      <c r="A945">
        <v>0</v>
      </c>
      <c r="B945">
        <v>104475669</v>
      </c>
    </row>
    <row r="946" spans="1:2">
      <c r="A946">
        <v>1</v>
      </c>
      <c r="B946">
        <v>104764631</v>
      </c>
    </row>
    <row r="947" spans="1:2">
      <c r="A947">
        <v>1</v>
      </c>
      <c r="B947">
        <v>104960933</v>
      </c>
    </row>
    <row r="948" spans="1:2">
      <c r="A948">
        <v>1</v>
      </c>
      <c r="B948">
        <v>104974897</v>
      </c>
    </row>
    <row r="949" spans="1:2">
      <c r="A949">
        <v>1</v>
      </c>
      <c r="B949">
        <v>106008618</v>
      </c>
    </row>
    <row r="950" spans="1:2">
      <c r="A950">
        <v>0</v>
      </c>
      <c r="B950">
        <v>106399210</v>
      </c>
    </row>
    <row r="951" spans="1:2">
      <c r="A951">
        <v>1</v>
      </c>
      <c r="B951">
        <v>106685260</v>
      </c>
    </row>
    <row r="952" spans="1:2">
      <c r="A952">
        <v>0</v>
      </c>
      <c r="B952">
        <v>107125483</v>
      </c>
    </row>
    <row r="953" spans="1:2">
      <c r="A953">
        <v>1</v>
      </c>
      <c r="B953">
        <v>107442412</v>
      </c>
    </row>
    <row r="954" spans="1:2">
      <c r="A954">
        <v>0</v>
      </c>
      <c r="B954">
        <v>107527136</v>
      </c>
    </row>
    <row r="955" spans="1:2">
      <c r="A955">
        <v>0</v>
      </c>
      <c r="B955">
        <v>107621685</v>
      </c>
    </row>
    <row r="956" spans="1:2">
      <c r="A956">
        <v>0</v>
      </c>
      <c r="B956">
        <v>107968055</v>
      </c>
    </row>
    <row r="957" spans="1:2">
      <c r="A957">
        <v>1</v>
      </c>
      <c r="B957">
        <v>108447385</v>
      </c>
    </row>
    <row r="958" spans="1:2">
      <c r="A958">
        <v>1</v>
      </c>
      <c r="B958">
        <v>109310929</v>
      </c>
    </row>
    <row r="959" spans="1:2">
      <c r="A959">
        <v>0</v>
      </c>
      <c r="B959">
        <v>109586673</v>
      </c>
    </row>
    <row r="960" spans="1:2">
      <c r="A960">
        <v>0</v>
      </c>
      <c r="B960">
        <v>109728398</v>
      </c>
    </row>
    <row r="961" spans="1:2">
      <c r="A961">
        <v>0</v>
      </c>
      <c r="B961">
        <v>109742304</v>
      </c>
    </row>
    <row r="962" spans="1:2">
      <c r="A962">
        <v>0</v>
      </c>
      <c r="B962">
        <v>109871622</v>
      </c>
    </row>
    <row r="963" spans="1:2">
      <c r="A963">
        <v>0</v>
      </c>
      <c r="B963">
        <v>109902346</v>
      </c>
    </row>
    <row r="964" spans="1:2">
      <c r="A964">
        <v>1</v>
      </c>
      <c r="B964">
        <v>110065560</v>
      </c>
    </row>
    <row r="965" spans="1:2">
      <c r="A965">
        <v>1</v>
      </c>
      <c r="B965">
        <v>110092382</v>
      </c>
    </row>
    <row r="966" spans="1:2">
      <c r="A966">
        <v>0</v>
      </c>
      <c r="B966">
        <v>110205951</v>
      </c>
    </row>
    <row r="967" spans="1:2">
      <c r="A967">
        <v>0</v>
      </c>
      <c r="B967">
        <v>110847172</v>
      </c>
    </row>
    <row r="968" spans="1:2">
      <c r="A968">
        <v>0</v>
      </c>
      <c r="B968">
        <v>110889898</v>
      </c>
    </row>
    <row r="969" spans="1:2">
      <c r="A969">
        <v>1</v>
      </c>
      <c r="B969">
        <v>111001503</v>
      </c>
    </row>
    <row r="970" spans="1:2">
      <c r="A970">
        <v>0</v>
      </c>
      <c r="B970">
        <v>111046165</v>
      </c>
    </row>
    <row r="971" spans="1:2">
      <c r="A971">
        <v>0</v>
      </c>
      <c r="B971">
        <v>111564348</v>
      </c>
    </row>
    <row r="972" spans="1:2">
      <c r="A972">
        <v>0</v>
      </c>
      <c r="B972">
        <v>111816793</v>
      </c>
    </row>
    <row r="973" spans="1:2">
      <c r="A973">
        <v>0</v>
      </c>
      <c r="B973">
        <v>112315914</v>
      </c>
    </row>
    <row r="974" spans="1:2">
      <c r="A974">
        <v>0</v>
      </c>
      <c r="B974">
        <v>112914167</v>
      </c>
    </row>
    <row r="975" spans="1:2">
      <c r="A975">
        <v>0</v>
      </c>
      <c r="B975">
        <v>113093815</v>
      </c>
    </row>
    <row r="976" spans="1:2">
      <c r="A976">
        <v>1</v>
      </c>
      <c r="B976">
        <v>113100998</v>
      </c>
    </row>
    <row r="977" spans="1:2">
      <c r="A977">
        <v>1</v>
      </c>
      <c r="B977">
        <v>113402302</v>
      </c>
    </row>
    <row r="978" spans="1:2">
      <c r="A978">
        <v>0</v>
      </c>
      <c r="B978">
        <v>113591309</v>
      </c>
    </row>
    <row r="979" spans="1:2">
      <c r="A979">
        <v>1</v>
      </c>
      <c r="B979">
        <v>113824188</v>
      </c>
    </row>
    <row r="980" spans="1:2">
      <c r="A980">
        <v>1</v>
      </c>
      <c r="B980">
        <v>114001241</v>
      </c>
    </row>
    <row r="981" spans="1:2">
      <c r="A981">
        <v>0</v>
      </c>
      <c r="B981">
        <v>114334580</v>
      </c>
    </row>
    <row r="982" spans="1:2">
      <c r="A982">
        <v>1</v>
      </c>
      <c r="B982">
        <v>114450037</v>
      </c>
    </row>
    <row r="983" spans="1:2">
      <c r="A983">
        <v>0</v>
      </c>
      <c r="B983">
        <v>114766488</v>
      </c>
    </row>
    <row r="984" spans="1:2">
      <c r="A984">
        <v>0</v>
      </c>
      <c r="B984">
        <v>115142275</v>
      </c>
    </row>
    <row r="985" spans="1:2">
      <c r="A985">
        <v>0</v>
      </c>
      <c r="B985">
        <v>115313044</v>
      </c>
    </row>
    <row r="986" spans="1:2">
      <c r="A986">
        <v>1</v>
      </c>
      <c r="B986">
        <v>115559561</v>
      </c>
    </row>
    <row r="987" spans="1:2">
      <c r="A987">
        <v>0</v>
      </c>
      <c r="B987">
        <v>115645570</v>
      </c>
    </row>
    <row r="988" spans="1:2">
      <c r="A988">
        <v>0</v>
      </c>
      <c r="B988">
        <v>115661627</v>
      </c>
    </row>
    <row r="989" spans="1:2">
      <c r="A989">
        <v>1</v>
      </c>
      <c r="B989">
        <v>115711368</v>
      </c>
    </row>
    <row r="990" spans="1:2">
      <c r="A990">
        <v>1</v>
      </c>
      <c r="B990">
        <v>116216452</v>
      </c>
    </row>
    <row r="991" spans="1:2">
      <c r="A991">
        <v>0</v>
      </c>
      <c r="B991">
        <v>116230018</v>
      </c>
    </row>
    <row r="992" spans="1:2">
      <c r="A992">
        <v>1</v>
      </c>
      <c r="B992">
        <v>116494634</v>
      </c>
    </row>
    <row r="993" spans="1:2">
      <c r="A993">
        <v>1</v>
      </c>
      <c r="B993">
        <v>116515728</v>
      </c>
    </row>
    <row r="994" spans="1:2">
      <c r="A994">
        <v>0</v>
      </c>
      <c r="B994">
        <v>116643610</v>
      </c>
    </row>
    <row r="995" spans="1:2">
      <c r="A995">
        <v>0</v>
      </c>
      <c r="B995">
        <v>116804318</v>
      </c>
    </row>
    <row r="996" spans="1:2">
      <c r="A996">
        <v>1</v>
      </c>
      <c r="B996">
        <v>117019460</v>
      </c>
    </row>
    <row r="997" spans="1:2">
      <c r="A997">
        <v>1</v>
      </c>
      <c r="B997">
        <v>117404137</v>
      </c>
    </row>
    <row r="998" spans="1:2">
      <c r="A998">
        <v>0</v>
      </c>
      <c r="B998">
        <v>118340524</v>
      </c>
    </row>
    <row r="999" spans="1:2">
      <c r="A999">
        <v>0</v>
      </c>
      <c r="B999">
        <v>118444284</v>
      </c>
    </row>
    <row r="1000" spans="1:2">
      <c r="A1000">
        <v>1</v>
      </c>
      <c r="B1000">
        <v>118660249</v>
      </c>
    </row>
    <row r="1001" spans="1:2">
      <c r="A1001">
        <v>1</v>
      </c>
      <c r="B1001">
        <v>118825964</v>
      </c>
    </row>
    <row r="1002" spans="1:2">
      <c r="A1002">
        <v>0</v>
      </c>
      <c r="B1002">
        <v>118897452</v>
      </c>
    </row>
    <row r="1003" spans="1:2">
      <c r="A1003">
        <v>1</v>
      </c>
      <c r="B1003">
        <v>118928779</v>
      </c>
    </row>
    <row r="1004" spans="1:2">
      <c r="A1004">
        <v>0</v>
      </c>
      <c r="B1004">
        <v>118960872</v>
      </c>
    </row>
    <row r="1005" spans="1:2">
      <c r="A1005">
        <v>0</v>
      </c>
      <c r="B1005">
        <v>119379800</v>
      </c>
    </row>
    <row r="1006" spans="1:2">
      <c r="A1006">
        <v>1</v>
      </c>
      <c r="B1006">
        <v>119717677</v>
      </c>
    </row>
    <row r="1007" spans="1:2">
      <c r="A1007">
        <v>1</v>
      </c>
      <c r="B1007">
        <v>120123026</v>
      </c>
    </row>
    <row r="1008" spans="1:2">
      <c r="A1008">
        <v>1</v>
      </c>
      <c r="B1008">
        <v>120601727</v>
      </c>
    </row>
    <row r="1009" spans="1:2">
      <c r="A1009">
        <v>1</v>
      </c>
      <c r="B1009">
        <v>120627912</v>
      </c>
    </row>
    <row r="1010" spans="1:2">
      <c r="A1010">
        <v>1</v>
      </c>
      <c r="B1010">
        <v>120952557</v>
      </c>
    </row>
    <row r="1011" spans="1:2">
      <c r="A1011">
        <v>0</v>
      </c>
      <c r="B1011">
        <v>121175229</v>
      </c>
    </row>
    <row r="1012" spans="1:2">
      <c r="A1012">
        <v>1</v>
      </c>
      <c r="B1012">
        <v>121927729</v>
      </c>
    </row>
    <row r="1013" spans="1:2">
      <c r="A1013">
        <v>0</v>
      </c>
      <c r="B1013">
        <v>122315840</v>
      </c>
    </row>
    <row r="1014" spans="1:2">
      <c r="A1014">
        <v>1</v>
      </c>
      <c r="B1014">
        <v>122375366</v>
      </c>
    </row>
    <row r="1015" spans="1:2">
      <c r="A1015">
        <v>0</v>
      </c>
      <c r="B1015">
        <v>123102194</v>
      </c>
    </row>
    <row r="1016" spans="1:2">
      <c r="A1016">
        <v>0</v>
      </c>
      <c r="B1016">
        <v>123164396</v>
      </c>
    </row>
    <row r="1017" spans="1:2">
      <c r="A1017">
        <v>1</v>
      </c>
      <c r="B1017">
        <v>123166807</v>
      </c>
    </row>
    <row r="1018" spans="1:2">
      <c r="A1018">
        <v>0</v>
      </c>
      <c r="B1018">
        <v>123169061</v>
      </c>
    </row>
    <row r="1019" spans="1:2">
      <c r="A1019">
        <v>1</v>
      </c>
      <c r="B1019">
        <v>123355241</v>
      </c>
    </row>
    <row r="1020" spans="1:2">
      <c r="A1020">
        <v>0</v>
      </c>
      <c r="B1020">
        <v>124098247</v>
      </c>
    </row>
    <row r="1021" spans="1:2">
      <c r="A1021">
        <v>0</v>
      </c>
      <c r="B1021">
        <v>124470916</v>
      </c>
    </row>
    <row r="1022" spans="1:2">
      <c r="A1022">
        <v>0</v>
      </c>
      <c r="B1022">
        <v>124558238</v>
      </c>
    </row>
    <row r="1023" spans="1:2">
      <c r="A1023">
        <v>1</v>
      </c>
      <c r="B1023">
        <v>124648152</v>
      </c>
    </row>
    <row r="1024" spans="1:2">
      <c r="A1024">
        <v>0</v>
      </c>
      <c r="B1024">
        <v>124705810</v>
      </c>
    </row>
    <row r="1025" spans="1:2">
      <c r="A1025">
        <v>1</v>
      </c>
      <c r="B1025">
        <v>124765870</v>
      </c>
    </row>
    <row r="1026" spans="1:2">
      <c r="A1026">
        <v>0</v>
      </c>
      <c r="B1026">
        <v>124857587</v>
      </c>
    </row>
    <row r="1027" spans="1:2">
      <c r="A1027">
        <v>1</v>
      </c>
      <c r="B1027">
        <v>125022454</v>
      </c>
    </row>
    <row r="1028" spans="1:2">
      <c r="A1028">
        <v>0</v>
      </c>
      <c r="B1028">
        <v>125520924</v>
      </c>
    </row>
    <row r="1029" spans="1:2">
      <c r="A1029">
        <v>0</v>
      </c>
      <c r="B1029">
        <v>125520924</v>
      </c>
    </row>
    <row r="1030" spans="1:2">
      <c r="A1030">
        <v>1</v>
      </c>
      <c r="B1030">
        <v>125671845</v>
      </c>
    </row>
    <row r="1031" spans="1:2">
      <c r="A1031">
        <v>0</v>
      </c>
      <c r="B1031">
        <v>126127005</v>
      </c>
    </row>
    <row r="1032" spans="1:2">
      <c r="A1032">
        <v>0</v>
      </c>
      <c r="B1032">
        <v>126294264</v>
      </c>
    </row>
    <row r="1033" spans="1:2">
      <c r="A1033">
        <v>0</v>
      </c>
      <c r="B1033">
        <v>126593993</v>
      </c>
    </row>
    <row r="1034" spans="1:2">
      <c r="A1034">
        <v>0</v>
      </c>
      <c r="B1034">
        <v>126716628</v>
      </c>
    </row>
    <row r="1035" spans="1:2">
      <c r="A1035">
        <v>0</v>
      </c>
      <c r="B1035">
        <v>127137678</v>
      </c>
    </row>
    <row r="1036" spans="1:2">
      <c r="A1036">
        <v>0</v>
      </c>
      <c r="B1036">
        <v>127356911</v>
      </c>
    </row>
    <row r="1037" spans="1:2">
      <c r="A1037">
        <v>1</v>
      </c>
      <c r="B1037">
        <v>127577349</v>
      </c>
    </row>
    <row r="1038" spans="1:2">
      <c r="A1038">
        <v>1</v>
      </c>
      <c r="B1038">
        <v>127636188</v>
      </c>
    </row>
    <row r="1039" spans="1:2">
      <c r="A1039">
        <v>1</v>
      </c>
      <c r="B1039">
        <v>127863295</v>
      </c>
    </row>
    <row r="1040" spans="1:2">
      <c r="A1040">
        <v>0</v>
      </c>
      <c r="B1040">
        <v>128935373</v>
      </c>
    </row>
    <row r="1041" spans="1:2">
      <c r="A1041">
        <v>1</v>
      </c>
      <c r="B1041">
        <v>129402834</v>
      </c>
    </row>
    <row r="1042" spans="1:2">
      <c r="A1042">
        <v>0</v>
      </c>
      <c r="B1042">
        <v>129491710</v>
      </c>
    </row>
    <row r="1043" spans="1:2">
      <c r="A1043">
        <v>0</v>
      </c>
      <c r="B1043">
        <v>129927709</v>
      </c>
    </row>
    <row r="1044" spans="1:2">
      <c r="A1044">
        <v>1</v>
      </c>
      <c r="B1044">
        <v>130250195</v>
      </c>
    </row>
    <row r="1045" spans="1:2">
      <c r="A1045">
        <v>1</v>
      </c>
      <c r="B1045">
        <v>130371575</v>
      </c>
    </row>
    <row r="1046" spans="1:2">
      <c r="A1046">
        <v>0</v>
      </c>
      <c r="B1046">
        <v>130843627</v>
      </c>
    </row>
    <row r="1047" spans="1:2">
      <c r="A1047">
        <v>1</v>
      </c>
      <c r="B1047">
        <v>131046803</v>
      </c>
    </row>
    <row r="1048" spans="1:2">
      <c r="A1048">
        <v>0</v>
      </c>
      <c r="B1048">
        <v>131947137</v>
      </c>
    </row>
    <row r="1049" spans="1:2">
      <c r="A1049">
        <v>1</v>
      </c>
      <c r="B1049">
        <v>132098426</v>
      </c>
    </row>
    <row r="1050" spans="1:2">
      <c r="A1050">
        <v>0</v>
      </c>
      <c r="B1050">
        <v>132214001</v>
      </c>
    </row>
    <row r="1051" spans="1:2">
      <c r="A1051">
        <v>1</v>
      </c>
      <c r="B1051">
        <v>132261912</v>
      </c>
    </row>
    <row r="1052" spans="1:2">
      <c r="A1052">
        <v>0</v>
      </c>
      <c r="B1052">
        <v>132354553</v>
      </c>
    </row>
    <row r="1053" spans="1:2">
      <c r="A1053">
        <v>0</v>
      </c>
      <c r="B1053">
        <v>132403823</v>
      </c>
    </row>
    <row r="1054" spans="1:2">
      <c r="A1054">
        <v>0</v>
      </c>
      <c r="B1054">
        <v>132493015</v>
      </c>
    </row>
    <row r="1055" spans="1:2">
      <c r="A1055">
        <v>0</v>
      </c>
      <c r="B1055">
        <v>132720223</v>
      </c>
    </row>
    <row r="1056" spans="1:2">
      <c r="A1056">
        <v>0</v>
      </c>
      <c r="B1056">
        <v>132834295</v>
      </c>
    </row>
    <row r="1057" spans="1:2">
      <c r="A1057">
        <v>1</v>
      </c>
      <c r="B1057">
        <v>133156691</v>
      </c>
    </row>
    <row r="1058" spans="1:2">
      <c r="A1058">
        <v>1</v>
      </c>
      <c r="B1058">
        <v>134277795</v>
      </c>
    </row>
    <row r="1059" spans="1:2">
      <c r="A1059">
        <v>1</v>
      </c>
      <c r="B1059">
        <v>134423285</v>
      </c>
    </row>
    <row r="1060" spans="1:2">
      <c r="A1060">
        <v>1</v>
      </c>
      <c r="B1060">
        <v>134569251</v>
      </c>
    </row>
    <row r="1061" spans="1:2">
      <c r="A1061">
        <v>0</v>
      </c>
      <c r="B1061">
        <v>134810098</v>
      </c>
    </row>
    <row r="1062" spans="1:2">
      <c r="A1062">
        <v>0</v>
      </c>
      <c r="B1062">
        <v>135164207</v>
      </c>
    </row>
    <row r="1063" spans="1:2">
      <c r="A1063">
        <v>0</v>
      </c>
      <c r="B1063">
        <v>135255080</v>
      </c>
    </row>
    <row r="1064" spans="1:2">
      <c r="A1064">
        <v>1</v>
      </c>
      <c r="B1064">
        <v>135496025</v>
      </c>
    </row>
    <row r="1065" spans="1:2">
      <c r="A1065">
        <v>0</v>
      </c>
      <c r="B1065">
        <v>135915826</v>
      </c>
    </row>
    <row r="1066" spans="1:2">
      <c r="A1066">
        <v>1</v>
      </c>
      <c r="B1066">
        <v>136842415</v>
      </c>
    </row>
    <row r="1067" spans="1:2">
      <c r="A1067">
        <v>0</v>
      </c>
      <c r="B1067">
        <v>136925192</v>
      </c>
    </row>
    <row r="1068" spans="1:2">
      <c r="A1068">
        <v>0</v>
      </c>
      <c r="B1068">
        <v>137060380</v>
      </c>
    </row>
    <row r="1069" spans="1:2">
      <c r="A1069">
        <v>1</v>
      </c>
      <c r="B1069">
        <v>137162560</v>
      </c>
    </row>
    <row r="1070" spans="1:2">
      <c r="A1070">
        <v>1</v>
      </c>
      <c r="B1070">
        <v>137438109</v>
      </c>
    </row>
    <row r="1071" spans="1:2">
      <c r="A1071">
        <v>1</v>
      </c>
      <c r="B1071">
        <v>137490616</v>
      </c>
    </row>
    <row r="1072" spans="1:2">
      <c r="A1072">
        <v>1</v>
      </c>
      <c r="B1072">
        <v>137503693</v>
      </c>
    </row>
    <row r="1073" spans="1:2">
      <c r="A1073">
        <v>0</v>
      </c>
      <c r="B1073">
        <v>137512958</v>
      </c>
    </row>
    <row r="1074" spans="1:2">
      <c r="A1074">
        <v>0</v>
      </c>
      <c r="B1074">
        <v>137956416</v>
      </c>
    </row>
    <row r="1075" spans="1:2">
      <c r="A1075">
        <v>0</v>
      </c>
      <c r="B1075">
        <v>138082199</v>
      </c>
    </row>
    <row r="1076" spans="1:2">
      <c r="A1076">
        <v>1</v>
      </c>
      <c r="B1076">
        <v>138373157</v>
      </c>
    </row>
    <row r="1077" spans="1:2">
      <c r="A1077">
        <v>0</v>
      </c>
      <c r="B1077">
        <v>139036162</v>
      </c>
    </row>
    <row r="1078" spans="1:2">
      <c r="A1078">
        <v>1</v>
      </c>
      <c r="B1078">
        <v>139537943</v>
      </c>
    </row>
    <row r="1079" spans="1:2">
      <c r="A1079">
        <v>0</v>
      </c>
      <c r="B1079">
        <v>139692526</v>
      </c>
    </row>
    <row r="1080" spans="1:2">
      <c r="A1080">
        <v>1</v>
      </c>
      <c r="B1080">
        <v>139734889</v>
      </c>
    </row>
    <row r="1081" spans="1:2">
      <c r="A1081">
        <v>1</v>
      </c>
      <c r="B1081">
        <v>139736750</v>
      </c>
    </row>
    <row r="1082" spans="1:2">
      <c r="A1082">
        <v>1</v>
      </c>
      <c r="B1082">
        <v>140245796</v>
      </c>
    </row>
    <row r="1083" spans="1:2">
      <c r="A1083">
        <v>0</v>
      </c>
      <c r="B1083">
        <v>140313263</v>
      </c>
    </row>
    <row r="1084" spans="1:2">
      <c r="A1084">
        <v>0</v>
      </c>
      <c r="B1084">
        <v>141040144</v>
      </c>
    </row>
    <row r="1085" spans="1:2">
      <c r="A1085">
        <v>1</v>
      </c>
      <c r="B1085">
        <v>141861709</v>
      </c>
    </row>
    <row r="1086" spans="1:2">
      <c r="A1086">
        <v>0</v>
      </c>
      <c r="B1086">
        <v>142000928</v>
      </c>
    </row>
    <row r="1087" spans="1:2">
      <c r="A1087">
        <v>0</v>
      </c>
      <c r="B1087">
        <v>142404318</v>
      </c>
    </row>
    <row r="1088" spans="1:2">
      <c r="A1088">
        <v>1</v>
      </c>
      <c r="B1088">
        <v>142404808</v>
      </c>
    </row>
    <row r="1089" spans="1:2">
      <c r="A1089">
        <v>1</v>
      </c>
      <c r="B1089">
        <v>142460919</v>
      </c>
    </row>
    <row r="1090" spans="1:2">
      <c r="A1090">
        <v>0</v>
      </c>
      <c r="B1090">
        <v>142498954</v>
      </c>
    </row>
    <row r="1091" spans="1:2">
      <c r="A1091">
        <v>0</v>
      </c>
      <c r="B1091">
        <v>143408288</v>
      </c>
    </row>
    <row r="1092" spans="1:2">
      <c r="A1092">
        <v>1</v>
      </c>
      <c r="B1092">
        <v>144259786</v>
      </c>
    </row>
    <row r="1093" spans="1:2">
      <c r="A1093">
        <v>1</v>
      </c>
      <c r="B1093">
        <v>144427648</v>
      </c>
    </row>
    <row r="1094" spans="1:2">
      <c r="A1094">
        <v>0</v>
      </c>
      <c r="B1094">
        <v>144870266</v>
      </c>
    </row>
    <row r="1095" spans="1:2">
      <c r="A1095">
        <v>1</v>
      </c>
      <c r="B1095">
        <v>144884139</v>
      </c>
    </row>
    <row r="1096" spans="1:2">
      <c r="A1096">
        <v>0</v>
      </c>
      <c r="B1096">
        <v>145440503</v>
      </c>
    </row>
    <row r="1097" spans="1:2">
      <c r="A1097">
        <v>0</v>
      </c>
      <c r="B1097">
        <v>145803842</v>
      </c>
    </row>
    <row r="1098" spans="1:2">
      <c r="A1098">
        <v>1</v>
      </c>
      <c r="B1098">
        <v>146285687</v>
      </c>
    </row>
    <row r="1099" spans="1:2">
      <c r="A1099">
        <v>0</v>
      </c>
      <c r="B1099">
        <v>146808831</v>
      </c>
    </row>
    <row r="1100" spans="1:2">
      <c r="A1100">
        <v>1</v>
      </c>
      <c r="B1100">
        <v>146862958</v>
      </c>
    </row>
    <row r="1101" spans="1:2">
      <c r="A1101">
        <v>1</v>
      </c>
      <c r="B1101">
        <v>147005823</v>
      </c>
    </row>
    <row r="1102" spans="1:2">
      <c r="A1102">
        <v>1</v>
      </c>
      <c r="B1102">
        <v>147102287</v>
      </c>
    </row>
    <row r="1103" spans="1:2">
      <c r="A1103">
        <v>0</v>
      </c>
      <c r="B1103">
        <v>147161499</v>
      </c>
    </row>
    <row r="1104" spans="1:2">
      <c r="A1104">
        <v>0</v>
      </c>
      <c r="B1104">
        <v>147473116</v>
      </c>
    </row>
    <row r="1105" spans="1:2">
      <c r="A1105">
        <v>1</v>
      </c>
      <c r="B1105">
        <v>147480104</v>
      </c>
    </row>
    <row r="1106" spans="1:2">
      <c r="A1106">
        <v>1</v>
      </c>
      <c r="B1106">
        <v>147846184</v>
      </c>
    </row>
    <row r="1107" spans="1:2">
      <c r="A1107">
        <v>0</v>
      </c>
      <c r="B1107">
        <v>147901939</v>
      </c>
    </row>
    <row r="1108" spans="1:2">
      <c r="A1108">
        <v>1</v>
      </c>
      <c r="B1108">
        <v>148041253</v>
      </c>
    </row>
    <row r="1109" spans="1:2">
      <c r="A1109">
        <v>1</v>
      </c>
      <c r="B1109">
        <v>148502998</v>
      </c>
    </row>
    <row r="1110" spans="1:2">
      <c r="A1110">
        <v>0</v>
      </c>
      <c r="B1110">
        <v>148724056</v>
      </c>
    </row>
    <row r="1111" spans="1:2">
      <c r="A1111">
        <v>1</v>
      </c>
      <c r="B1111">
        <v>148791377</v>
      </c>
    </row>
    <row r="1112" spans="1:2">
      <c r="A1112">
        <v>0</v>
      </c>
      <c r="B1112">
        <v>148965821</v>
      </c>
    </row>
    <row r="1113" spans="1:2">
      <c r="A1113">
        <v>1</v>
      </c>
      <c r="B1113">
        <v>150537624</v>
      </c>
    </row>
    <row r="1114" spans="1:2">
      <c r="A1114">
        <v>1</v>
      </c>
      <c r="B1114">
        <v>150552679</v>
      </c>
    </row>
    <row r="1115" spans="1:2">
      <c r="A1115">
        <v>0</v>
      </c>
      <c r="B1115">
        <v>150562164</v>
      </c>
    </row>
    <row r="1116" spans="1:2">
      <c r="A1116">
        <v>0</v>
      </c>
      <c r="B1116">
        <v>150718167</v>
      </c>
    </row>
    <row r="1117" spans="1:2">
      <c r="A1117">
        <v>0</v>
      </c>
      <c r="B1117">
        <v>151193038</v>
      </c>
    </row>
    <row r="1118" spans="1:2">
      <c r="A1118">
        <v>0</v>
      </c>
      <c r="B1118">
        <v>151403896</v>
      </c>
    </row>
    <row r="1119" spans="1:2">
      <c r="A1119">
        <v>1</v>
      </c>
      <c r="B1119">
        <v>151432312</v>
      </c>
    </row>
    <row r="1120" spans="1:2">
      <c r="A1120">
        <v>1</v>
      </c>
      <c r="B1120">
        <v>151513429</v>
      </c>
    </row>
    <row r="1121" spans="1:2">
      <c r="A1121">
        <v>0</v>
      </c>
      <c r="B1121">
        <v>151575620</v>
      </c>
    </row>
    <row r="1122" spans="1:2">
      <c r="A1122">
        <v>1</v>
      </c>
      <c r="B1122">
        <v>152303819</v>
      </c>
    </row>
    <row r="1123" spans="1:2">
      <c r="A1123">
        <v>0</v>
      </c>
      <c r="B1123">
        <v>152366563</v>
      </c>
    </row>
    <row r="1124" spans="1:2">
      <c r="A1124">
        <v>0</v>
      </c>
      <c r="B1124">
        <v>152713266</v>
      </c>
    </row>
    <row r="1125" spans="1:2">
      <c r="A1125">
        <v>0</v>
      </c>
      <c r="B1125">
        <v>152893489</v>
      </c>
    </row>
    <row r="1126" spans="1:2">
      <c r="A1126">
        <v>1</v>
      </c>
      <c r="B1126">
        <v>153093346</v>
      </c>
    </row>
    <row r="1127" spans="1:2">
      <c r="A1127">
        <v>0</v>
      </c>
      <c r="B1127">
        <v>153930950</v>
      </c>
    </row>
    <row r="1128" spans="1:2">
      <c r="A1128">
        <v>1</v>
      </c>
      <c r="B1128">
        <v>154177511</v>
      </c>
    </row>
    <row r="1129" spans="1:2">
      <c r="A1129">
        <v>1</v>
      </c>
      <c r="B1129">
        <v>154418394</v>
      </c>
    </row>
    <row r="1130" spans="1:2">
      <c r="A1130">
        <v>1</v>
      </c>
      <c r="B1130">
        <v>154554145</v>
      </c>
    </row>
    <row r="1131" spans="1:2">
      <c r="A1131">
        <v>0</v>
      </c>
      <c r="B1131">
        <v>154998762</v>
      </c>
    </row>
    <row r="1132" spans="1:2">
      <c r="A1132">
        <v>1</v>
      </c>
      <c r="B1132">
        <v>155031909</v>
      </c>
    </row>
    <row r="1133" spans="1:2">
      <c r="A1133">
        <v>1</v>
      </c>
      <c r="B1133">
        <v>155060534</v>
      </c>
    </row>
    <row r="1134" spans="1:2">
      <c r="A1134">
        <v>0</v>
      </c>
      <c r="B1134">
        <v>155427270</v>
      </c>
    </row>
    <row r="1135" spans="1:2">
      <c r="A1135">
        <v>1</v>
      </c>
      <c r="B1135">
        <v>156259619</v>
      </c>
    </row>
    <row r="1136" spans="1:2">
      <c r="A1136">
        <v>0</v>
      </c>
      <c r="B1136">
        <v>156276743</v>
      </c>
    </row>
    <row r="1137" spans="1:2">
      <c r="A1137">
        <v>1</v>
      </c>
      <c r="B1137">
        <v>156477397</v>
      </c>
    </row>
    <row r="1138" spans="1:2">
      <c r="A1138">
        <v>0</v>
      </c>
      <c r="B1138">
        <v>156648214</v>
      </c>
    </row>
    <row r="1139" spans="1:2">
      <c r="A1139">
        <v>0</v>
      </c>
      <c r="B1139">
        <v>158607035</v>
      </c>
    </row>
    <row r="1140" spans="1:2">
      <c r="A1140">
        <v>1</v>
      </c>
      <c r="B1140">
        <v>158690184</v>
      </c>
    </row>
    <row r="1141" spans="1:2">
      <c r="A1141">
        <v>0</v>
      </c>
      <c r="B1141">
        <v>158947830</v>
      </c>
    </row>
    <row r="1142" spans="1:2">
      <c r="A1142">
        <v>1</v>
      </c>
      <c r="B1142">
        <v>159007986</v>
      </c>
    </row>
    <row r="1143" spans="1:2">
      <c r="A1143">
        <v>1</v>
      </c>
      <c r="B1143">
        <v>160342190</v>
      </c>
    </row>
    <row r="1144" spans="1:2">
      <c r="A1144">
        <v>0</v>
      </c>
      <c r="B1144">
        <v>160394011</v>
      </c>
    </row>
    <row r="1145" spans="1:2">
      <c r="A1145">
        <v>0</v>
      </c>
      <c r="B1145">
        <v>160514159</v>
      </c>
    </row>
    <row r="1146" spans="1:2">
      <c r="A1146">
        <v>0</v>
      </c>
      <c r="B1146">
        <v>160749995</v>
      </c>
    </row>
    <row r="1147" spans="1:2">
      <c r="A1147">
        <v>1</v>
      </c>
      <c r="B1147">
        <v>161457571</v>
      </c>
    </row>
    <row r="1148" spans="1:2">
      <c r="A1148">
        <v>1</v>
      </c>
      <c r="B1148">
        <v>161490339</v>
      </c>
    </row>
    <row r="1149" spans="1:2">
      <c r="A1149">
        <v>0</v>
      </c>
      <c r="B1149">
        <v>161832844</v>
      </c>
    </row>
    <row r="1150" spans="1:2">
      <c r="A1150">
        <v>0</v>
      </c>
      <c r="B1150">
        <v>161911222</v>
      </c>
    </row>
    <row r="1151" spans="1:2">
      <c r="A1151">
        <v>0</v>
      </c>
      <c r="B1151">
        <v>162412399</v>
      </c>
    </row>
    <row r="1152" spans="1:2">
      <c r="A1152">
        <v>1</v>
      </c>
      <c r="B1152">
        <v>162658630</v>
      </c>
    </row>
    <row r="1153" spans="1:2">
      <c r="A1153">
        <v>1</v>
      </c>
      <c r="B1153">
        <v>162727662</v>
      </c>
    </row>
    <row r="1154" spans="1:2">
      <c r="A1154">
        <v>0</v>
      </c>
      <c r="B1154">
        <v>162937935</v>
      </c>
    </row>
    <row r="1155" spans="1:2">
      <c r="A1155">
        <v>0</v>
      </c>
      <c r="B1155">
        <v>162976800</v>
      </c>
    </row>
    <row r="1156" spans="1:2">
      <c r="A1156">
        <v>1</v>
      </c>
      <c r="B1156">
        <v>163276310</v>
      </c>
    </row>
    <row r="1157" spans="1:2">
      <c r="A1157">
        <v>0</v>
      </c>
      <c r="B1157">
        <v>163522777</v>
      </c>
    </row>
    <row r="1158" spans="1:2">
      <c r="A1158">
        <v>1</v>
      </c>
      <c r="B1158">
        <v>163581806</v>
      </c>
    </row>
    <row r="1159" spans="1:2">
      <c r="A1159">
        <v>0</v>
      </c>
      <c r="B1159">
        <v>164140491</v>
      </c>
    </row>
    <row r="1160" spans="1:2">
      <c r="A1160">
        <v>1</v>
      </c>
      <c r="B1160">
        <v>164220396</v>
      </c>
    </row>
    <row r="1161" spans="1:2">
      <c r="A1161">
        <v>0</v>
      </c>
      <c r="B1161">
        <v>164246788</v>
      </c>
    </row>
    <row r="1162" spans="1:2">
      <c r="A1162">
        <v>1</v>
      </c>
      <c r="B1162">
        <v>164837302</v>
      </c>
    </row>
    <row r="1163" spans="1:2">
      <c r="A1163">
        <v>0</v>
      </c>
      <c r="B1163">
        <v>165426811</v>
      </c>
    </row>
    <row r="1164" spans="1:2">
      <c r="A1164">
        <v>0</v>
      </c>
      <c r="B1164">
        <v>165780431</v>
      </c>
    </row>
    <row r="1165" spans="1:2">
      <c r="A1165">
        <v>0</v>
      </c>
      <c r="B1165">
        <v>166061455</v>
      </c>
    </row>
    <row r="1166" spans="1:2">
      <c r="A1166">
        <v>0</v>
      </c>
      <c r="B1166">
        <v>166717137</v>
      </c>
    </row>
    <row r="1167" spans="1:2">
      <c r="A1167">
        <v>1</v>
      </c>
      <c r="B1167">
        <v>167975738</v>
      </c>
    </row>
    <row r="1168" spans="1:2">
      <c r="A1168">
        <v>1</v>
      </c>
      <c r="B1168">
        <v>168208730</v>
      </c>
    </row>
    <row r="1169" spans="1:2">
      <c r="A1169">
        <v>0</v>
      </c>
      <c r="B1169">
        <v>168283656</v>
      </c>
    </row>
    <row r="1170" spans="1:2">
      <c r="A1170">
        <v>1</v>
      </c>
      <c r="B1170">
        <v>168351786</v>
      </c>
    </row>
    <row r="1171" spans="1:2">
      <c r="A1171">
        <v>0</v>
      </c>
      <c r="B1171">
        <v>168509796</v>
      </c>
    </row>
    <row r="1172" spans="1:2">
      <c r="A1172">
        <v>0</v>
      </c>
      <c r="B1172">
        <v>168777252</v>
      </c>
    </row>
    <row r="1173" spans="1:2">
      <c r="A1173">
        <v>0</v>
      </c>
      <c r="B1173">
        <v>168784763</v>
      </c>
    </row>
    <row r="1174" spans="1:2">
      <c r="A1174">
        <v>1</v>
      </c>
      <c r="B1174">
        <v>168963355</v>
      </c>
    </row>
    <row r="1175" spans="1:2">
      <c r="A1175">
        <v>0</v>
      </c>
      <c r="B1175">
        <v>170412210</v>
      </c>
    </row>
    <row r="1176" spans="1:2">
      <c r="A1176">
        <v>1</v>
      </c>
      <c r="B1176">
        <v>170836899</v>
      </c>
    </row>
    <row r="1177" spans="1:2">
      <c r="A1177">
        <v>0</v>
      </c>
      <c r="B1177">
        <v>171080229</v>
      </c>
    </row>
    <row r="1178" spans="1:2">
      <c r="A1178">
        <v>0</v>
      </c>
      <c r="B1178">
        <v>171812557</v>
      </c>
    </row>
    <row r="1179" spans="1:2">
      <c r="A1179">
        <v>1</v>
      </c>
      <c r="B1179">
        <v>171928818</v>
      </c>
    </row>
    <row r="1180" spans="1:2">
      <c r="A1180">
        <v>0</v>
      </c>
      <c r="B1180">
        <v>172073169</v>
      </c>
    </row>
    <row r="1181" spans="1:2">
      <c r="A1181">
        <v>1</v>
      </c>
      <c r="B1181">
        <v>172497916</v>
      </c>
    </row>
    <row r="1182" spans="1:2">
      <c r="A1182">
        <v>1</v>
      </c>
      <c r="B1182">
        <v>173215693</v>
      </c>
    </row>
    <row r="1183" spans="1:2">
      <c r="A1183">
        <v>0</v>
      </c>
      <c r="B1183">
        <v>173293953</v>
      </c>
    </row>
    <row r="1184" spans="1:2">
      <c r="A1184">
        <v>1</v>
      </c>
      <c r="B1184">
        <v>173580993</v>
      </c>
    </row>
    <row r="1185" spans="1:2">
      <c r="A1185">
        <v>0</v>
      </c>
      <c r="B1185">
        <v>174127177</v>
      </c>
    </row>
    <row r="1186" spans="1:2">
      <c r="A1186">
        <v>1</v>
      </c>
      <c r="B1186">
        <v>174293699</v>
      </c>
    </row>
    <row r="1187" spans="1:2">
      <c r="A1187">
        <v>0</v>
      </c>
      <c r="B1187">
        <v>174875289</v>
      </c>
    </row>
    <row r="1188" spans="1:2">
      <c r="A1188">
        <v>1</v>
      </c>
      <c r="B1188">
        <v>175744937</v>
      </c>
    </row>
    <row r="1189" spans="1:2">
      <c r="A1189">
        <v>0</v>
      </c>
      <c r="B1189">
        <v>175797590</v>
      </c>
    </row>
    <row r="1190" spans="1:2">
      <c r="A1190">
        <v>0</v>
      </c>
      <c r="B1190">
        <v>176134406</v>
      </c>
    </row>
    <row r="1191" spans="1:2">
      <c r="A1191">
        <v>0</v>
      </c>
      <c r="B1191">
        <v>176269721</v>
      </c>
    </row>
    <row r="1192" spans="1:2">
      <c r="A1192">
        <v>0</v>
      </c>
      <c r="B1192">
        <v>176857711</v>
      </c>
    </row>
    <row r="1193" spans="1:2">
      <c r="A1193">
        <v>1</v>
      </c>
      <c r="B1193">
        <v>176998734</v>
      </c>
    </row>
    <row r="1194" spans="1:2">
      <c r="A1194">
        <v>0</v>
      </c>
      <c r="B1194">
        <v>178535299</v>
      </c>
    </row>
    <row r="1195" spans="1:2">
      <c r="A1195">
        <v>1</v>
      </c>
      <c r="B1195">
        <v>178778023</v>
      </c>
    </row>
    <row r="1196" spans="1:2">
      <c r="A1196">
        <v>0</v>
      </c>
      <c r="B1196">
        <v>180110910</v>
      </c>
    </row>
    <row r="1197" spans="1:2">
      <c r="A1197">
        <v>1</v>
      </c>
      <c r="B1197">
        <v>180322655</v>
      </c>
    </row>
    <row r="1198" spans="1:2">
      <c r="A1198">
        <v>0</v>
      </c>
      <c r="B1198">
        <v>181077698</v>
      </c>
    </row>
    <row r="1199" spans="1:2">
      <c r="A1199">
        <v>0</v>
      </c>
      <c r="B1199">
        <v>181146433</v>
      </c>
    </row>
    <row r="1200" spans="1:2">
      <c r="A1200">
        <v>0</v>
      </c>
      <c r="B1200">
        <v>181217915</v>
      </c>
    </row>
    <row r="1201" spans="1:2">
      <c r="A1201">
        <v>1</v>
      </c>
      <c r="B1201">
        <v>181767707</v>
      </c>
    </row>
    <row r="1202" spans="1:2">
      <c r="A1202">
        <v>0</v>
      </c>
      <c r="B1202">
        <v>182002774</v>
      </c>
    </row>
    <row r="1203" spans="1:2">
      <c r="A1203">
        <v>0</v>
      </c>
      <c r="B1203">
        <v>182005391</v>
      </c>
    </row>
    <row r="1204" spans="1:2">
      <c r="A1204">
        <v>0</v>
      </c>
      <c r="B1204">
        <v>182188693</v>
      </c>
    </row>
    <row r="1205" spans="1:2">
      <c r="A1205">
        <v>0</v>
      </c>
      <c r="B1205">
        <v>182444702</v>
      </c>
    </row>
    <row r="1206" spans="1:2">
      <c r="A1206">
        <v>0</v>
      </c>
      <c r="B1206">
        <v>182599780</v>
      </c>
    </row>
    <row r="1207" spans="1:2">
      <c r="A1207">
        <v>0</v>
      </c>
      <c r="B1207">
        <v>184318713</v>
      </c>
    </row>
    <row r="1208" spans="1:2">
      <c r="A1208">
        <v>1</v>
      </c>
      <c r="B1208">
        <v>184810452</v>
      </c>
    </row>
    <row r="1209" spans="1:2">
      <c r="A1209">
        <v>1</v>
      </c>
      <c r="B1209">
        <v>184851675</v>
      </c>
    </row>
    <row r="1210" spans="1:2">
      <c r="A1210">
        <v>1</v>
      </c>
      <c r="B1210">
        <v>184857731</v>
      </c>
    </row>
    <row r="1211" spans="1:2">
      <c r="A1211">
        <v>0</v>
      </c>
      <c r="B1211">
        <v>184951617</v>
      </c>
    </row>
    <row r="1212" spans="1:2">
      <c r="A1212">
        <v>1</v>
      </c>
      <c r="B1212">
        <v>186599109</v>
      </c>
    </row>
    <row r="1213" spans="1:2">
      <c r="A1213">
        <v>0</v>
      </c>
      <c r="B1213">
        <v>186714768</v>
      </c>
    </row>
    <row r="1214" spans="1:2">
      <c r="A1214">
        <v>0</v>
      </c>
      <c r="B1214">
        <v>187312473</v>
      </c>
    </row>
    <row r="1215" spans="1:2">
      <c r="A1215">
        <v>0</v>
      </c>
      <c r="B1215">
        <v>187556021</v>
      </c>
    </row>
    <row r="1216" spans="1:2">
      <c r="A1216">
        <v>0</v>
      </c>
      <c r="B1216">
        <v>189334662</v>
      </c>
    </row>
    <row r="1217" spans="1:2">
      <c r="A1217">
        <v>1</v>
      </c>
      <c r="B1217">
        <v>189398567</v>
      </c>
    </row>
    <row r="1218" spans="1:2">
      <c r="A1218">
        <v>1</v>
      </c>
      <c r="B1218">
        <v>189624005</v>
      </c>
    </row>
    <row r="1219" spans="1:2">
      <c r="A1219">
        <v>0</v>
      </c>
      <c r="B1219">
        <v>190848721</v>
      </c>
    </row>
    <row r="1220" spans="1:2">
      <c r="A1220">
        <v>0</v>
      </c>
      <c r="B1220">
        <v>190923490</v>
      </c>
    </row>
    <row r="1221" spans="1:2">
      <c r="A1221">
        <v>0</v>
      </c>
      <c r="B1221">
        <v>191524428</v>
      </c>
    </row>
    <row r="1222" spans="1:2">
      <c r="A1222">
        <v>0</v>
      </c>
      <c r="B1222">
        <v>191637196</v>
      </c>
    </row>
    <row r="1223" spans="1:2">
      <c r="A1223">
        <v>1</v>
      </c>
      <c r="B1223">
        <v>192687798</v>
      </c>
    </row>
    <row r="1224" spans="1:2">
      <c r="A1224">
        <v>0</v>
      </c>
      <c r="B1224">
        <v>192713668</v>
      </c>
    </row>
    <row r="1225" spans="1:2">
      <c r="A1225">
        <v>0</v>
      </c>
      <c r="B1225">
        <v>192822510</v>
      </c>
    </row>
    <row r="1226" spans="1:2">
      <c r="A1226">
        <v>1</v>
      </c>
      <c r="B1226">
        <v>193201845</v>
      </c>
    </row>
    <row r="1227" spans="1:2">
      <c r="A1227">
        <v>1</v>
      </c>
      <c r="B1227">
        <v>193683923</v>
      </c>
    </row>
    <row r="1228" spans="1:2">
      <c r="A1228">
        <v>1</v>
      </c>
      <c r="B1228">
        <v>194429617</v>
      </c>
    </row>
    <row r="1229" spans="1:2">
      <c r="A1229">
        <v>1</v>
      </c>
      <c r="B1229">
        <v>194486964</v>
      </c>
    </row>
    <row r="1230" spans="1:2">
      <c r="A1230">
        <v>0</v>
      </c>
      <c r="B1230">
        <v>195005629</v>
      </c>
    </row>
    <row r="1231" spans="1:2">
      <c r="A1231">
        <v>0</v>
      </c>
      <c r="B1231">
        <v>195122925</v>
      </c>
    </row>
    <row r="1232" spans="1:2">
      <c r="A1232">
        <v>0</v>
      </c>
      <c r="B1232">
        <v>195231833</v>
      </c>
    </row>
    <row r="1233" spans="1:2">
      <c r="A1233">
        <v>0</v>
      </c>
      <c r="B1233">
        <v>195845194</v>
      </c>
    </row>
    <row r="1234" spans="1:2">
      <c r="A1234">
        <v>0</v>
      </c>
      <c r="B1234">
        <v>196392298</v>
      </c>
    </row>
    <row r="1235" spans="1:2">
      <c r="A1235">
        <v>1</v>
      </c>
      <c r="B1235">
        <v>196496696</v>
      </c>
    </row>
    <row r="1236" spans="1:2">
      <c r="A1236">
        <v>0</v>
      </c>
      <c r="B1236">
        <v>197387603</v>
      </c>
    </row>
    <row r="1237" spans="1:2">
      <c r="A1237">
        <v>1</v>
      </c>
      <c r="B1237">
        <v>197512086</v>
      </c>
    </row>
    <row r="1238" spans="1:2">
      <c r="A1238">
        <v>0</v>
      </c>
      <c r="B1238">
        <v>198077969</v>
      </c>
    </row>
    <row r="1239" spans="1:2">
      <c r="A1239">
        <v>0</v>
      </c>
      <c r="B1239">
        <v>198084062</v>
      </c>
    </row>
    <row r="1240" spans="1:2">
      <c r="A1240">
        <v>1</v>
      </c>
      <c r="B1240">
        <v>198566990</v>
      </c>
    </row>
    <row r="1241" spans="1:2">
      <c r="A1241">
        <v>0</v>
      </c>
      <c r="B1241">
        <v>199848831</v>
      </c>
    </row>
    <row r="1242" spans="1:2">
      <c r="A1242">
        <v>0</v>
      </c>
      <c r="B1242">
        <v>199896148</v>
      </c>
    </row>
    <row r="1243" spans="1:2">
      <c r="A1243">
        <v>1</v>
      </c>
      <c r="B1243">
        <v>200511006</v>
      </c>
    </row>
    <row r="1244" spans="1:2">
      <c r="A1244">
        <v>1</v>
      </c>
      <c r="B1244">
        <v>200859554</v>
      </c>
    </row>
    <row r="1245" spans="1:2">
      <c r="A1245">
        <v>0</v>
      </c>
      <c r="B1245">
        <v>201487544</v>
      </c>
    </row>
    <row r="1246" spans="1:2">
      <c r="A1246">
        <v>0</v>
      </c>
      <c r="B1246">
        <v>201523449</v>
      </c>
    </row>
    <row r="1247" spans="1:2">
      <c r="A1247">
        <v>1</v>
      </c>
      <c r="B1247">
        <v>202626921</v>
      </c>
    </row>
    <row r="1248" spans="1:2">
      <c r="A1248">
        <v>1</v>
      </c>
      <c r="B1248">
        <v>202885136</v>
      </c>
    </row>
    <row r="1249" spans="1:2">
      <c r="A1249">
        <v>1</v>
      </c>
      <c r="B1249">
        <v>203449410</v>
      </c>
    </row>
    <row r="1250" spans="1:2">
      <c r="A1250">
        <v>1</v>
      </c>
      <c r="B1250">
        <v>203615191</v>
      </c>
    </row>
    <row r="1251" spans="1:2">
      <c r="A1251">
        <v>0</v>
      </c>
      <c r="B1251">
        <v>203641087</v>
      </c>
    </row>
    <row r="1252" spans="1:2">
      <c r="A1252">
        <v>0</v>
      </c>
      <c r="B1252">
        <v>203964063</v>
      </c>
    </row>
    <row r="1253" spans="1:2">
      <c r="A1253">
        <v>1</v>
      </c>
      <c r="B1253">
        <v>204640944</v>
      </c>
    </row>
    <row r="1254" spans="1:2">
      <c r="A1254">
        <v>0</v>
      </c>
      <c r="B1254">
        <v>205345335</v>
      </c>
    </row>
    <row r="1255" spans="1:2">
      <c r="A1255">
        <v>0</v>
      </c>
      <c r="B1255">
        <v>205440387</v>
      </c>
    </row>
    <row r="1256" spans="1:2">
      <c r="A1256">
        <v>1</v>
      </c>
      <c r="B1256">
        <v>206318992</v>
      </c>
    </row>
    <row r="1257" spans="1:2">
      <c r="A1257">
        <v>1</v>
      </c>
      <c r="B1257">
        <v>206375709</v>
      </c>
    </row>
    <row r="1258" spans="1:2">
      <c r="A1258">
        <v>1</v>
      </c>
      <c r="B1258">
        <v>206919534</v>
      </c>
    </row>
    <row r="1259" spans="1:2">
      <c r="A1259">
        <v>0</v>
      </c>
      <c r="B1259">
        <v>207213175</v>
      </c>
    </row>
    <row r="1260" spans="1:2">
      <c r="A1260">
        <v>0</v>
      </c>
      <c r="B1260">
        <v>207704444</v>
      </c>
    </row>
    <row r="1261" spans="1:2">
      <c r="A1261">
        <v>1</v>
      </c>
      <c r="B1261">
        <v>207999839</v>
      </c>
    </row>
    <row r="1262" spans="1:2">
      <c r="A1262">
        <v>0</v>
      </c>
      <c r="B1262">
        <v>209843135</v>
      </c>
    </row>
    <row r="1263" spans="1:2">
      <c r="A1263">
        <v>0</v>
      </c>
      <c r="B1263">
        <v>209979090</v>
      </c>
    </row>
    <row r="1264" spans="1:2">
      <c r="A1264">
        <v>0</v>
      </c>
      <c r="B1264">
        <v>210128869</v>
      </c>
    </row>
    <row r="1265" spans="1:2">
      <c r="A1265">
        <v>0</v>
      </c>
      <c r="B1265">
        <v>211596412</v>
      </c>
    </row>
    <row r="1266" spans="1:2">
      <c r="A1266">
        <v>1</v>
      </c>
      <c r="B1266">
        <v>212199853</v>
      </c>
    </row>
    <row r="1267" spans="1:2">
      <c r="A1267">
        <v>1</v>
      </c>
      <c r="B1267">
        <v>212515222</v>
      </c>
    </row>
    <row r="1268" spans="1:2">
      <c r="A1268">
        <v>0</v>
      </c>
      <c r="B1268">
        <v>212779439</v>
      </c>
    </row>
    <row r="1269" spans="1:2">
      <c r="A1269">
        <v>0</v>
      </c>
      <c r="B1269">
        <v>213399577</v>
      </c>
    </row>
    <row r="1270" spans="1:2">
      <c r="A1270">
        <v>1</v>
      </c>
      <c r="B1270">
        <v>214429259</v>
      </c>
    </row>
    <row r="1271" spans="1:2">
      <c r="A1271">
        <v>0</v>
      </c>
      <c r="B1271">
        <v>216086548</v>
      </c>
    </row>
    <row r="1272" spans="1:2">
      <c r="A1272">
        <v>1</v>
      </c>
      <c r="B1272">
        <v>217555094</v>
      </c>
    </row>
    <row r="1273" spans="1:2">
      <c r="A1273">
        <v>0</v>
      </c>
      <c r="B1273">
        <v>217684336</v>
      </c>
    </row>
    <row r="1274" spans="1:2">
      <c r="A1274">
        <v>0</v>
      </c>
      <c r="B1274">
        <v>218173082</v>
      </c>
    </row>
    <row r="1275" spans="1:2">
      <c r="A1275">
        <v>1</v>
      </c>
      <c r="B1275">
        <v>218193652</v>
      </c>
    </row>
    <row r="1276" spans="1:2">
      <c r="A1276">
        <v>0</v>
      </c>
      <c r="B1276">
        <v>218743570</v>
      </c>
    </row>
    <row r="1277" spans="1:2">
      <c r="A1277">
        <v>1</v>
      </c>
      <c r="B1277">
        <v>218952089</v>
      </c>
    </row>
    <row r="1278" spans="1:2">
      <c r="A1278">
        <v>1</v>
      </c>
      <c r="B1278">
        <v>219085603</v>
      </c>
    </row>
    <row r="1279" spans="1:2">
      <c r="A1279">
        <v>0</v>
      </c>
      <c r="B1279">
        <v>219113265</v>
      </c>
    </row>
    <row r="1280" spans="1:2">
      <c r="A1280">
        <v>0</v>
      </c>
      <c r="B1280">
        <v>219124769</v>
      </c>
    </row>
    <row r="1281" spans="1:2">
      <c r="A1281">
        <v>0</v>
      </c>
      <c r="B1281">
        <v>219487695</v>
      </c>
    </row>
    <row r="1282" spans="1:2">
      <c r="A1282">
        <v>0</v>
      </c>
      <c r="B1282">
        <v>219571833</v>
      </c>
    </row>
    <row r="1283" spans="1:2">
      <c r="A1283">
        <v>1</v>
      </c>
      <c r="B1283">
        <v>219892171</v>
      </c>
    </row>
    <row r="1284" spans="1:2">
      <c r="A1284">
        <v>1</v>
      </c>
      <c r="B1284">
        <v>219896498</v>
      </c>
    </row>
    <row r="1285" spans="1:2">
      <c r="A1285">
        <v>0</v>
      </c>
      <c r="B1285">
        <v>220318272</v>
      </c>
    </row>
    <row r="1286" spans="1:2">
      <c r="A1286">
        <v>1</v>
      </c>
      <c r="B1286">
        <v>220444178</v>
      </c>
    </row>
    <row r="1287" spans="1:2">
      <c r="A1287">
        <v>0</v>
      </c>
      <c r="B1287">
        <v>220552732</v>
      </c>
    </row>
    <row r="1288" spans="1:2">
      <c r="A1288">
        <v>0</v>
      </c>
      <c r="B1288">
        <v>220674342</v>
      </c>
    </row>
    <row r="1289" spans="1:2">
      <c r="A1289">
        <v>1</v>
      </c>
      <c r="B1289">
        <v>220726425</v>
      </c>
    </row>
    <row r="1290" spans="1:2">
      <c r="A1290">
        <v>0</v>
      </c>
      <c r="B1290">
        <v>221824742</v>
      </c>
    </row>
    <row r="1291" spans="1:2">
      <c r="A1291">
        <v>1</v>
      </c>
      <c r="B1291">
        <v>222050207</v>
      </c>
    </row>
    <row r="1292" spans="1:2">
      <c r="A1292">
        <v>1</v>
      </c>
      <c r="B1292">
        <v>222195609</v>
      </c>
    </row>
    <row r="1293" spans="1:2">
      <c r="A1293">
        <v>1</v>
      </c>
      <c r="B1293">
        <v>222200929</v>
      </c>
    </row>
    <row r="1294" spans="1:2">
      <c r="A1294">
        <v>0</v>
      </c>
      <c r="B1294">
        <v>222647578</v>
      </c>
    </row>
    <row r="1295" spans="1:2">
      <c r="A1295">
        <v>1</v>
      </c>
      <c r="B1295">
        <v>222774739</v>
      </c>
    </row>
    <row r="1296" spans="1:2">
      <c r="A1296">
        <v>0</v>
      </c>
      <c r="B1296">
        <v>222824741</v>
      </c>
    </row>
    <row r="1297" spans="1:2">
      <c r="A1297">
        <v>0</v>
      </c>
      <c r="B1297">
        <v>223164081</v>
      </c>
    </row>
    <row r="1298" spans="1:2">
      <c r="A1298">
        <v>0</v>
      </c>
      <c r="B1298">
        <v>223840454</v>
      </c>
    </row>
    <row r="1299" spans="1:2">
      <c r="A1299">
        <v>1</v>
      </c>
      <c r="B1299">
        <v>223941260</v>
      </c>
    </row>
    <row r="1300" spans="1:2">
      <c r="A1300">
        <v>1</v>
      </c>
      <c r="B1300">
        <v>224136189</v>
      </c>
    </row>
    <row r="1301" spans="1:2">
      <c r="A1301">
        <v>0</v>
      </c>
      <c r="B1301">
        <v>224198644</v>
      </c>
    </row>
    <row r="1302" spans="1:2">
      <c r="A1302">
        <v>1</v>
      </c>
      <c r="B1302">
        <v>224540219</v>
      </c>
    </row>
    <row r="1303" spans="1:2">
      <c r="A1303">
        <v>1</v>
      </c>
      <c r="B1303">
        <v>225703475</v>
      </c>
    </row>
    <row r="1304" spans="1:2">
      <c r="A1304">
        <v>0</v>
      </c>
      <c r="B1304">
        <v>226027993</v>
      </c>
    </row>
    <row r="1305" spans="1:2">
      <c r="A1305">
        <v>0</v>
      </c>
      <c r="B1305">
        <v>226186388</v>
      </c>
    </row>
    <row r="1306" spans="1:2">
      <c r="A1306">
        <v>0</v>
      </c>
      <c r="B1306">
        <v>226965337</v>
      </c>
    </row>
    <row r="1307" spans="1:2">
      <c r="A1307">
        <v>1</v>
      </c>
      <c r="B1307">
        <v>227935344</v>
      </c>
    </row>
    <row r="1308" spans="1:2">
      <c r="A1308">
        <v>1</v>
      </c>
      <c r="B1308">
        <v>228019903</v>
      </c>
    </row>
    <row r="1309" spans="1:2">
      <c r="A1309">
        <v>1</v>
      </c>
      <c r="B1309">
        <v>228297140</v>
      </c>
    </row>
    <row r="1310" spans="1:2">
      <c r="A1310">
        <v>0</v>
      </c>
      <c r="B1310">
        <v>228416195</v>
      </c>
    </row>
    <row r="1311" spans="1:2">
      <c r="A1311">
        <v>0</v>
      </c>
      <c r="B1311">
        <v>228850846</v>
      </c>
    </row>
    <row r="1312" spans="1:2">
      <c r="A1312">
        <v>1</v>
      </c>
      <c r="B1312">
        <v>229042753</v>
      </c>
    </row>
    <row r="1313" spans="1:2">
      <c r="A1313">
        <v>0</v>
      </c>
      <c r="B1313">
        <v>229831139</v>
      </c>
    </row>
    <row r="1314" spans="1:2">
      <c r="A1314">
        <v>1</v>
      </c>
      <c r="B1314">
        <v>230644998</v>
      </c>
    </row>
    <row r="1315" spans="1:2">
      <c r="A1315">
        <v>1</v>
      </c>
      <c r="B1315">
        <v>230781587</v>
      </c>
    </row>
    <row r="1316" spans="1:2">
      <c r="A1316">
        <v>1</v>
      </c>
      <c r="B1316">
        <v>230953737</v>
      </c>
    </row>
    <row r="1317" spans="1:2">
      <c r="A1317">
        <v>0</v>
      </c>
      <c r="B1317">
        <v>231418562</v>
      </c>
    </row>
    <row r="1318" spans="1:2">
      <c r="A1318">
        <v>1</v>
      </c>
      <c r="B1318">
        <v>231722738</v>
      </c>
    </row>
    <row r="1319" spans="1:2">
      <c r="A1319">
        <v>0</v>
      </c>
      <c r="B1319">
        <v>232408620</v>
      </c>
    </row>
    <row r="1320" spans="1:2">
      <c r="A1320">
        <v>1</v>
      </c>
      <c r="B1320">
        <v>232414484</v>
      </c>
    </row>
    <row r="1321" spans="1:2">
      <c r="A1321">
        <v>0</v>
      </c>
      <c r="B1321">
        <v>232772564</v>
      </c>
    </row>
    <row r="1322" spans="1:2">
      <c r="A1322">
        <v>1</v>
      </c>
      <c r="B1322">
        <v>233213967</v>
      </c>
    </row>
    <row r="1323" spans="1:2">
      <c r="A1323">
        <v>0</v>
      </c>
      <c r="B1323">
        <v>233604343</v>
      </c>
    </row>
    <row r="1324" spans="1:2">
      <c r="A1324">
        <v>0</v>
      </c>
      <c r="B1324">
        <v>233645777</v>
      </c>
    </row>
    <row r="1325" spans="1:2">
      <c r="A1325">
        <v>0</v>
      </c>
      <c r="B1325">
        <v>234562168</v>
      </c>
    </row>
    <row r="1326" spans="1:2">
      <c r="A1326">
        <v>0</v>
      </c>
      <c r="B1326">
        <v>235521005</v>
      </c>
    </row>
    <row r="1327" spans="1:2">
      <c r="A1327">
        <v>1</v>
      </c>
      <c r="B1327">
        <v>235816959</v>
      </c>
    </row>
    <row r="1328" spans="1:2">
      <c r="A1328">
        <v>0</v>
      </c>
      <c r="B1328">
        <v>235987236</v>
      </c>
    </row>
    <row r="1329" spans="1:2">
      <c r="A1329">
        <v>0</v>
      </c>
      <c r="B1329">
        <v>236120048</v>
      </c>
    </row>
    <row r="1330" spans="1:2">
      <c r="A1330">
        <v>1</v>
      </c>
      <c r="B1330">
        <v>236319281</v>
      </c>
    </row>
    <row r="1331" spans="1:2">
      <c r="A1331">
        <v>1</v>
      </c>
      <c r="B1331">
        <v>236511649</v>
      </c>
    </row>
    <row r="1332" spans="1:2">
      <c r="A1332">
        <v>0</v>
      </c>
      <c r="B1332">
        <v>236848653</v>
      </c>
    </row>
    <row r="1333" spans="1:2">
      <c r="A1333">
        <v>1</v>
      </c>
      <c r="B1333">
        <v>237158227</v>
      </c>
    </row>
    <row r="1334" spans="1:2">
      <c r="A1334">
        <v>0</v>
      </c>
      <c r="B1334">
        <v>239452924</v>
      </c>
    </row>
    <row r="1335" spans="1:2">
      <c r="A1335">
        <v>0</v>
      </c>
      <c r="B1335">
        <v>240268986</v>
      </c>
    </row>
    <row r="1336" spans="1:2">
      <c r="A1336">
        <v>1</v>
      </c>
      <c r="B1336">
        <v>240751838</v>
      </c>
    </row>
    <row r="1337" spans="1:2">
      <c r="A1337">
        <v>1</v>
      </c>
      <c r="B1337">
        <v>240760405</v>
      </c>
    </row>
    <row r="1338" spans="1:2">
      <c r="A1338">
        <v>0</v>
      </c>
      <c r="B1338">
        <v>241465674</v>
      </c>
    </row>
    <row r="1339" spans="1:2">
      <c r="A1339">
        <v>0</v>
      </c>
      <c r="B1339">
        <v>241492267</v>
      </c>
    </row>
    <row r="1340" spans="1:2">
      <c r="A1340">
        <v>0</v>
      </c>
      <c r="B1340">
        <v>241919399</v>
      </c>
    </row>
    <row r="1341" spans="1:2">
      <c r="A1341">
        <v>0</v>
      </c>
      <c r="B1341">
        <v>242105970</v>
      </c>
    </row>
    <row r="1342" spans="1:2">
      <c r="A1342">
        <v>1</v>
      </c>
      <c r="B1342">
        <v>243871325</v>
      </c>
    </row>
    <row r="1343" spans="1:2">
      <c r="A1343">
        <v>0</v>
      </c>
      <c r="B1343">
        <v>244373198</v>
      </c>
    </row>
    <row r="1344" spans="1:2">
      <c r="A1344">
        <v>0</v>
      </c>
      <c r="B1344">
        <v>244580160</v>
      </c>
    </row>
    <row r="1345" spans="1:2">
      <c r="A1345">
        <v>0</v>
      </c>
      <c r="B1345">
        <v>244811851</v>
      </c>
    </row>
    <row r="1346" spans="1:2">
      <c r="A1346">
        <v>1</v>
      </c>
      <c r="B1346">
        <v>245608963</v>
      </c>
    </row>
    <row r="1347" spans="1:2">
      <c r="A1347">
        <v>1</v>
      </c>
      <c r="B1347">
        <v>246229599</v>
      </c>
    </row>
    <row r="1348" spans="1:2">
      <c r="A1348">
        <v>0</v>
      </c>
      <c r="B1348">
        <v>246442080</v>
      </c>
    </row>
    <row r="1349" spans="1:2">
      <c r="A1349">
        <v>0</v>
      </c>
      <c r="B1349">
        <v>246602123</v>
      </c>
    </row>
    <row r="1350" spans="1:2">
      <c r="A1350">
        <v>0</v>
      </c>
      <c r="B1350">
        <v>247023808</v>
      </c>
    </row>
    <row r="1351" spans="1:2">
      <c r="A1351">
        <v>0</v>
      </c>
      <c r="B1351">
        <v>247367876</v>
      </c>
    </row>
    <row r="1352" spans="1:2">
      <c r="A1352">
        <v>1</v>
      </c>
      <c r="B1352">
        <v>247429345</v>
      </c>
    </row>
    <row r="1353" spans="1:2">
      <c r="A1353">
        <v>1</v>
      </c>
      <c r="B1353">
        <v>248645124</v>
      </c>
    </row>
    <row r="1354" spans="1:2">
      <c r="A1354">
        <v>1</v>
      </c>
      <c r="B1354">
        <v>249484909</v>
      </c>
    </row>
    <row r="1355" spans="1:2">
      <c r="A1355">
        <v>0</v>
      </c>
      <c r="B1355">
        <v>250021852</v>
      </c>
    </row>
    <row r="1356" spans="1:2">
      <c r="A1356">
        <v>1</v>
      </c>
      <c r="B1356">
        <v>251987342</v>
      </c>
    </row>
    <row r="1357" spans="1:2">
      <c r="A1357">
        <v>1</v>
      </c>
      <c r="B1357">
        <v>252238208</v>
      </c>
    </row>
    <row r="1358" spans="1:2">
      <c r="A1358">
        <v>1</v>
      </c>
      <c r="B1358">
        <v>252256228</v>
      </c>
    </row>
    <row r="1359" spans="1:2">
      <c r="A1359">
        <v>0</v>
      </c>
      <c r="B1359">
        <v>252913878</v>
      </c>
    </row>
    <row r="1360" spans="1:2">
      <c r="A1360">
        <v>0</v>
      </c>
      <c r="B1360">
        <v>253160295</v>
      </c>
    </row>
    <row r="1361" spans="1:2">
      <c r="A1361">
        <v>1</v>
      </c>
      <c r="B1361">
        <v>253187730</v>
      </c>
    </row>
    <row r="1362" spans="1:2">
      <c r="A1362">
        <v>0</v>
      </c>
      <c r="B1362">
        <v>254090104</v>
      </c>
    </row>
    <row r="1363" spans="1:2">
      <c r="A1363">
        <v>1</v>
      </c>
      <c r="B1363">
        <v>254254517</v>
      </c>
    </row>
    <row r="1364" spans="1:2">
      <c r="A1364">
        <v>0</v>
      </c>
      <c r="B1364">
        <v>254266825</v>
      </c>
    </row>
    <row r="1365" spans="1:2">
      <c r="A1365">
        <v>1</v>
      </c>
      <c r="B1365">
        <v>257002834</v>
      </c>
    </row>
    <row r="1366" spans="1:2">
      <c r="A1366">
        <v>0</v>
      </c>
      <c r="B1366">
        <v>257131292</v>
      </c>
    </row>
    <row r="1367" spans="1:2">
      <c r="A1367">
        <v>1</v>
      </c>
      <c r="B1367">
        <v>257796757</v>
      </c>
    </row>
    <row r="1368" spans="1:2">
      <c r="A1368">
        <v>0</v>
      </c>
      <c r="B1368">
        <v>258121354</v>
      </c>
    </row>
    <row r="1369" spans="1:2">
      <c r="A1369">
        <v>0</v>
      </c>
      <c r="B1369">
        <v>258311390</v>
      </c>
    </row>
    <row r="1370" spans="1:2">
      <c r="A1370">
        <v>1</v>
      </c>
      <c r="B1370">
        <v>258676083</v>
      </c>
    </row>
    <row r="1371" spans="1:2">
      <c r="A1371">
        <v>0</v>
      </c>
      <c r="B1371">
        <v>259308493</v>
      </c>
    </row>
    <row r="1372" spans="1:2">
      <c r="A1372">
        <v>0</v>
      </c>
      <c r="B1372">
        <v>259989910</v>
      </c>
    </row>
    <row r="1373" spans="1:2">
      <c r="A1373">
        <v>1</v>
      </c>
      <c r="B1373">
        <v>260044254</v>
      </c>
    </row>
    <row r="1374" spans="1:2">
      <c r="A1374">
        <v>1</v>
      </c>
      <c r="B1374">
        <v>260132301</v>
      </c>
    </row>
    <row r="1375" spans="1:2">
      <c r="A1375">
        <v>0</v>
      </c>
      <c r="B1375">
        <v>260720275</v>
      </c>
    </row>
    <row r="1376" spans="1:2">
      <c r="A1376">
        <v>0</v>
      </c>
      <c r="B1376">
        <v>261099301</v>
      </c>
    </row>
    <row r="1377" spans="1:2">
      <c r="A1377">
        <v>1</v>
      </c>
      <c r="B1377">
        <v>262275924</v>
      </c>
    </row>
    <row r="1378" spans="1:2">
      <c r="A1378">
        <v>0</v>
      </c>
      <c r="B1378">
        <v>263165037</v>
      </c>
    </row>
    <row r="1379" spans="1:2">
      <c r="A1379">
        <v>0</v>
      </c>
      <c r="B1379">
        <v>263884353</v>
      </c>
    </row>
    <row r="1380" spans="1:2">
      <c r="A1380">
        <v>0</v>
      </c>
      <c r="B1380">
        <v>264234708</v>
      </c>
    </row>
    <row r="1381" spans="1:2">
      <c r="A1381">
        <v>0</v>
      </c>
      <c r="B1381">
        <v>264654077</v>
      </c>
    </row>
    <row r="1382" spans="1:2">
      <c r="A1382">
        <v>0</v>
      </c>
      <c r="B1382">
        <v>266756984</v>
      </c>
    </row>
    <row r="1383" spans="1:2">
      <c r="A1383">
        <v>0</v>
      </c>
      <c r="B1383">
        <v>267396769</v>
      </c>
    </row>
    <row r="1384" spans="1:2">
      <c r="A1384">
        <v>1</v>
      </c>
      <c r="B1384">
        <v>268326198</v>
      </c>
    </row>
    <row r="1385" spans="1:2">
      <c r="A1385">
        <v>1</v>
      </c>
      <c r="B1385">
        <v>268418682</v>
      </c>
    </row>
    <row r="1386" spans="1:2">
      <c r="A1386">
        <v>0</v>
      </c>
      <c r="B1386">
        <v>268429281</v>
      </c>
    </row>
    <row r="1387" spans="1:2">
      <c r="A1387">
        <v>1</v>
      </c>
      <c r="B1387">
        <v>269275914</v>
      </c>
    </row>
    <row r="1388" spans="1:2">
      <c r="A1388">
        <v>1</v>
      </c>
      <c r="B1388">
        <v>269379017</v>
      </c>
    </row>
    <row r="1389" spans="1:2">
      <c r="A1389">
        <v>1</v>
      </c>
      <c r="B1389">
        <v>269490247</v>
      </c>
    </row>
    <row r="1390" spans="1:2">
      <c r="A1390">
        <v>1</v>
      </c>
      <c r="B1390">
        <v>269541399</v>
      </c>
    </row>
    <row r="1391" spans="1:2">
      <c r="A1391">
        <v>0</v>
      </c>
      <c r="B1391">
        <v>269565280</v>
      </c>
    </row>
    <row r="1392" spans="1:2">
      <c r="A1392">
        <v>0</v>
      </c>
      <c r="B1392">
        <v>269667169</v>
      </c>
    </row>
    <row r="1393" spans="1:2">
      <c r="A1393">
        <v>1</v>
      </c>
      <c r="B1393">
        <v>270000119</v>
      </c>
    </row>
    <row r="1394" spans="1:2">
      <c r="A1394">
        <v>1</v>
      </c>
      <c r="B1394">
        <v>270669505</v>
      </c>
    </row>
    <row r="1395" spans="1:2">
      <c r="A1395">
        <v>0</v>
      </c>
      <c r="B1395">
        <v>271725448</v>
      </c>
    </row>
    <row r="1396" spans="1:2">
      <c r="A1396">
        <v>0</v>
      </c>
      <c r="B1396">
        <v>271738388</v>
      </c>
    </row>
    <row r="1397" spans="1:2">
      <c r="A1397">
        <v>1</v>
      </c>
      <c r="B1397">
        <v>273996307</v>
      </c>
    </row>
    <row r="1398" spans="1:2">
      <c r="A1398">
        <v>0</v>
      </c>
      <c r="B1398">
        <v>275453129</v>
      </c>
    </row>
    <row r="1399" spans="1:2">
      <c r="A1399">
        <v>1</v>
      </c>
      <c r="B1399">
        <v>276257960</v>
      </c>
    </row>
    <row r="1400" spans="1:2">
      <c r="A1400">
        <v>0</v>
      </c>
      <c r="B1400">
        <v>276261727</v>
      </c>
    </row>
    <row r="1401" spans="1:2">
      <c r="A1401">
        <v>0</v>
      </c>
      <c r="B1401">
        <v>276781136</v>
      </c>
    </row>
    <row r="1402" spans="1:2">
      <c r="A1402">
        <v>1</v>
      </c>
      <c r="B1402">
        <v>276997302</v>
      </c>
    </row>
    <row r="1403" spans="1:2">
      <c r="A1403">
        <v>0</v>
      </c>
      <c r="B1403">
        <v>280028482</v>
      </c>
    </row>
    <row r="1404" spans="1:2">
      <c r="A1404">
        <v>0</v>
      </c>
      <c r="B1404">
        <v>283828130</v>
      </c>
    </row>
    <row r="1405" spans="1:2">
      <c r="A1405">
        <v>0</v>
      </c>
      <c r="B1405">
        <v>284285677</v>
      </c>
    </row>
    <row r="1406" spans="1:2">
      <c r="A1406">
        <v>0</v>
      </c>
      <c r="B1406">
        <v>285085699</v>
      </c>
    </row>
    <row r="1407" spans="1:2">
      <c r="A1407">
        <v>1</v>
      </c>
      <c r="B1407">
        <v>286120974</v>
      </c>
    </row>
    <row r="1408" spans="1:2">
      <c r="A1408">
        <v>1</v>
      </c>
      <c r="B1408">
        <v>286192091</v>
      </c>
    </row>
    <row r="1409" spans="1:2">
      <c r="A1409">
        <v>0</v>
      </c>
      <c r="B1409">
        <v>286572606</v>
      </c>
    </row>
    <row r="1410" spans="1:2">
      <c r="A1410">
        <v>1</v>
      </c>
      <c r="B1410">
        <v>286917566</v>
      </c>
    </row>
    <row r="1411" spans="1:2">
      <c r="A1411">
        <v>0</v>
      </c>
      <c r="B1411">
        <v>287537983</v>
      </c>
    </row>
    <row r="1412" spans="1:2">
      <c r="A1412">
        <v>1</v>
      </c>
      <c r="B1412">
        <v>287654957</v>
      </c>
    </row>
    <row r="1413" spans="1:2">
      <c r="A1413">
        <v>0</v>
      </c>
      <c r="B1413">
        <v>288357452</v>
      </c>
    </row>
    <row r="1414" spans="1:2">
      <c r="A1414">
        <v>1</v>
      </c>
      <c r="B1414">
        <v>288440067</v>
      </c>
    </row>
    <row r="1415" spans="1:2">
      <c r="A1415">
        <v>1</v>
      </c>
      <c r="B1415">
        <v>288738993</v>
      </c>
    </row>
    <row r="1416" spans="1:2">
      <c r="A1416">
        <v>0</v>
      </c>
      <c r="B1416">
        <v>288845939</v>
      </c>
    </row>
    <row r="1417" spans="1:2">
      <c r="A1417">
        <v>1</v>
      </c>
      <c r="B1417">
        <v>289577211</v>
      </c>
    </row>
    <row r="1418" spans="1:2">
      <c r="A1418">
        <v>1</v>
      </c>
      <c r="B1418">
        <v>290797736</v>
      </c>
    </row>
    <row r="1419" spans="1:2">
      <c r="A1419">
        <v>0</v>
      </c>
      <c r="B1419">
        <v>291281175</v>
      </c>
    </row>
    <row r="1420" spans="1:2">
      <c r="A1420">
        <v>0</v>
      </c>
      <c r="B1420">
        <v>293001649</v>
      </c>
    </row>
    <row r="1421" spans="1:2">
      <c r="A1421">
        <v>0</v>
      </c>
      <c r="B1421">
        <v>293529779</v>
      </c>
    </row>
    <row r="1422" spans="1:2">
      <c r="A1422">
        <v>1</v>
      </c>
      <c r="B1422">
        <v>293709241</v>
      </c>
    </row>
    <row r="1423" spans="1:2">
      <c r="A1423">
        <v>1</v>
      </c>
      <c r="B1423">
        <v>294230416</v>
      </c>
    </row>
    <row r="1424" spans="1:2">
      <c r="A1424">
        <v>1</v>
      </c>
      <c r="B1424">
        <v>296963426</v>
      </c>
    </row>
    <row r="1425" spans="1:2">
      <c r="A1425">
        <v>0</v>
      </c>
      <c r="B1425">
        <v>297125986</v>
      </c>
    </row>
    <row r="1426" spans="1:2">
      <c r="A1426">
        <v>0</v>
      </c>
      <c r="B1426">
        <v>297749724</v>
      </c>
    </row>
    <row r="1427" spans="1:2">
      <c r="A1427">
        <v>0</v>
      </c>
      <c r="B1427">
        <v>298301960</v>
      </c>
    </row>
    <row r="1428" spans="1:2">
      <c r="A1428">
        <v>0</v>
      </c>
      <c r="B1428">
        <v>299075134</v>
      </c>
    </row>
    <row r="1429" spans="1:2">
      <c r="A1429">
        <v>1</v>
      </c>
      <c r="B1429">
        <v>299587165</v>
      </c>
    </row>
    <row r="1430" spans="1:2">
      <c r="A1430">
        <v>0</v>
      </c>
      <c r="B1430">
        <v>302172295</v>
      </c>
    </row>
    <row r="1431" spans="1:2">
      <c r="A1431">
        <v>0</v>
      </c>
      <c r="B1431">
        <v>302324822</v>
      </c>
    </row>
    <row r="1432" spans="1:2">
      <c r="A1432">
        <v>0</v>
      </c>
      <c r="B1432">
        <v>303703179</v>
      </c>
    </row>
    <row r="1433" spans="1:2">
      <c r="A1433">
        <v>0</v>
      </c>
      <c r="B1433">
        <v>304005134</v>
      </c>
    </row>
    <row r="1434" spans="1:2">
      <c r="A1434">
        <v>0</v>
      </c>
      <c r="B1434">
        <v>304249198</v>
      </c>
    </row>
    <row r="1435" spans="1:2">
      <c r="A1435">
        <v>0</v>
      </c>
      <c r="B1435">
        <v>305924063</v>
      </c>
    </row>
    <row r="1436" spans="1:2">
      <c r="A1436">
        <v>0</v>
      </c>
      <c r="B1436">
        <v>306390492</v>
      </c>
    </row>
    <row r="1437" spans="1:2">
      <c r="A1437">
        <v>1</v>
      </c>
      <c r="B1437">
        <v>308184297</v>
      </c>
    </row>
    <row r="1438" spans="1:2">
      <c r="A1438">
        <v>0</v>
      </c>
      <c r="B1438">
        <v>308594933</v>
      </c>
    </row>
    <row r="1439" spans="1:2">
      <c r="A1439">
        <v>0</v>
      </c>
      <c r="B1439">
        <v>308935323</v>
      </c>
    </row>
    <row r="1440" spans="1:2">
      <c r="A1440">
        <v>0</v>
      </c>
      <c r="B1440">
        <v>309380824</v>
      </c>
    </row>
    <row r="1441" spans="1:2">
      <c r="A1441">
        <v>0</v>
      </c>
      <c r="B1441">
        <v>310408061</v>
      </c>
    </row>
    <row r="1442" spans="1:2">
      <c r="A1442">
        <v>0</v>
      </c>
      <c r="B1442">
        <v>310481535</v>
      </c>
    </row>
    <row r="1443" spans="1:2">
      <c r="A1443">
        <v>0</v>
      </c>
      <c r="B1443">
        <v>311023751</v>
      </c>
    </row>
    <row r="1444" spans="1:2">
      <c r="A1444">
        <v>0</v>
      </c>
      <c r="B1444">
        <v>311393491</v>
      </c>
    </row>
    <row r="1445" spans="1:2">
      <c r="A1445">
        <v>0</v>
      </c>
      <c r="B1445">
        <v>312028062</v>
      </c>
    </row>
    <row r="1446" spans="1:2">
      <c r="A1446">
        <v>0</v>
      </c>
      <c r="B1446">
        <v>312408324</v>
      </c>
    </row>
    <row r="1447" spans="1:2">
      <c r="A1447">
        <v>1</v>
      </c>
      <c r="B1447">
        <v>313948928</v>
      </c>
    </row>
    <row r="1448" spans="1:2">
      <c r="A1448">
        <v>0</v>
      </c>
      <c r="B1448">
        <v>314630213</v>
      </c>
    </row>
    <row r="1449" spans="1:2">
      <c r="A1449">
        <v>0</v>
      </c>
      <c r="B1449">
        <v>314744675</v>
      </c>
    </row>
    <row r="1450" spans="1:2">
      <c r="A1450">
        <v>1</v>
      </c>
      <c r="B1450">
        <v>314787390</v>
      </c>
    </row>
    <row r="1451" spans="1:2">
      <c r="A1451">
        <v>1</v>
      </c>
      <c r="B1451">
        <v>315890541</v>
      </c>
    </row>
    <row r="1452" spans="1:2">
      <c r="A1452">
        <v>1</v>
      </c>
      <c r="B1452">
        <v>316546185</v>
      </c>
    </row>
    <row r="1453" spans="1:2">
      <c r="A1453">
        <v>0</v>
      </c>
      <c r="B1453">
        <v>317084404</v>
      </c>
    </row>
    <row r="1454" spans="1:2">
      <c r="A1454">
        <v>1</v>
      </c>
      <c r="B1454">
        <v>317721828</v>
      </c>
    </row>
    <row r="1455" spans="1:2">
      <c r="A1455">
        <v>1</v>
      </c>
      <c r="B1455">
        <v>318000141</v>
      </c>
    </row>
    <row r="1456" spans="1:2">
      <c r="A1456">
        <v>1</v>
      </c>
      <c r="B1456">
        <v>318355051</v>
      </c>
    </row>
    <row r="1457" spans="1:2">
      <c r="A1457">
        <v>0</v>
      </c>
      <c r="B1457">
        <v>319514907</v>
      </c>
    </row>
    <row r="1458" spans="1:2">
      <c r="A1458">
        <v>1</v>
      </c>
      <c r="B1458">
        <v>321487424</v>
      </c>
    </row>
    <row r="1459" spans="1:2">
      <c r="A1459">
        <v>0</v>
      </c>
      <c r="B1459">
        <v>323822443</v>
      </c>
    </row>
    <row r="1460" spans="1:2">
      <c r="A1460">
        <v>0</v>
      </c>
      <c r="B1460">
        <v>325247966</v>
      </c>
    </row>
    <row r="1461" spans="1:2">
      <c r="A1461">
        <v>1</v>
      </c>
      <c r="B1461">
        <v>325432881</v>
      </c>
    </row>
    <row r="1462" spans="1:2">
      <c r="A1462">
        <v>1</v>
      </c>
      <c r="B1462">
        <v>327629772</v>
      </c>
    </row>
    <row r="1463" spans="1:2">
      <c r="A1463">
        <v>0</v>
      </c>
      <c r="B1463">
        <v>327883215</v>
      </c>
    </row>
    <row r="1464" spans="1:2">
      <c r="A1464">
        <v>0</v>
      </c>
      <c r="B1464">
        <v>328251410</v>
      </c>
    </row>
    <row r="1465" spans="1:2">
      <c r="A1465">
        <v>0</v>
      </c>
      <c r="B1465">
        <v>328400169</v>
      </c>
    </row>
    <row r="1466" spans="1:2">
      <c r="A1466">
        <v>0</v>
      </c>
      <c r="B1466">
        <v>331914441</v>
      </c>
    </row>
    <row r="1467" spans="1:2">
      <c r="A1467">
        <v>0</v>
      </c>
      <c r="B1467">
        <v>332111304</v>
      </c>
    </row>
    <row r="1468" spans="1:2">
      <c r="A1468">
        <v>0</v>
      </c>
      <c r="B1468">
        <v>333988221</v>
      </c>
    </row>
    <row r="1469" spans="1:2">
      <c r="A1469">
        <v>1</v>
      </c>
      <c r="B1469">
        <v>334652619</v>
      </c>
    </row>
    <row r="1470" spans="1:2">
      <c r="A1470">
        <v>0</v>
      </c>
      <c r="B1470">
        <v>335655410</v>
      </c>
    </row>
    <row r="1471" spans="1:2">
      <c r="A1471">
        <v>0</v>
      </c>
      <c r="B1471">
        <v>335803963</v>
      </c>
    </row>
    <row r="1472" spans="1:2">
      <c r="A1472">
        <v>0</v>
      </c>
      <c r="B1472">
        <v>337646706</v>
      </c>
    </row>
    <row r="1473" spans="1:2">
      <c r="A1473">
        <v>1</v>
      </c>
      <c r="B1473">
        <v>339778437</v>
      </c>
    </row>
    <row r="1474" spans="1:2">
      <c r="A1474">
        <v>0</v>
      </c>
      <c r="B1474">
        <v>341528548</v>
      </c>
    </row>
    <row r="1475" spans="1:2">
      <c r="A1475">
        <v>0</v>
      </c>
      <c r="B1475">
        <v>341690283</v>
      </c>
    </row>
    <row r="1476" spans="1:2">
      <c r="A1476">
        <v>0</v>
      </c>
      <c r="B1476">
        <v>343850165</v>
      </c>
    </row>
    <row r="1477" spans="1:2">
      <c r="A1477">
        <v>1</v>
      </c>
      <c r="B1477">
        <v>344137032</v>
      </c>
    </row>
    <row r="1478" spans="1:2">
      <c r="A1478">
        <v>0</v>
      </c>
      <c r="B1478">
        <v>344146212</v>
      </c>
    </row>
    <row r="1479" spans="1:2">
      <c r="A1479">
        <v>0</v>
      </c>
      <c r="B1479">
        <v>344460978</v>
      </c>
    </row>
    <row r="1480" spans="1:2">
      <c r="A1480">
        <v>0</v>
      </c>
      <c r="B1480">
        <v>345855898</v>
      </c>
    </row>
    <row r="1481" spans="1:2">
      <c r="A1481">
        <v>0</v>
      </c>
      <c r="B1481">
        <v>346071886</v>
      </c>
    </row>
    <row r="1482" spans="1:2">
      <c r="A1482">
        <v>1</v>
      </c>
      <c r="B1482">
        <v>347238122</v>
      </c>
    </row>
    <row r="1483" spans="1:2">
      <c r="A1483">
        <v>1</v>
      </c>
      <c r="B1483">
        <v>348545841</v>
      </c>
    </row>
    <row r="1484" spans="1:2">
      <c r="A1484">
        <v>1</v>
      </c>
      <c r="B1484">
        <v>348786874</v>
      </c>
    </row>
    <row r="1485" spans="1:2">
      <c r="A1485">
        <v>1</v>
      </c>
      <c r="B1485">
        <v>350406635</v>
      </c>
    </row>
    <row r="1486" spans="1:2">
      <c r="A1486">
        <v>1</v>
      </c>
      <c r="B1486">
        <v>350566156</v>
      </c>
    </row>
    <row r="1487" spans="1:2">
      <c r="A1487">
        <v>0</v>
      </c>
      <c r="B1487">
        <v>351040419</v>
      </c>
    </row>
    <row r="1488" spans="1:2">
      <c r="A1488">
        <v>1</v>
      </c>
      <c r="B1488">
        <v>351399133</v>
      </c>
    </row>
    <row r="1489" spans="1:2">
      <c r="A1489">
        <v>0</v>
      </c>
      <c r="B1489">
        <v>351723989</v>
      </c>
    </row>
    <row r="1490" spans="1:2">
      <c r="A1490">
        <v>1</v>
      </c>
      <c r="B1490">
        <v>353869648</v>
      </c>
    </row>
    <row r="1491" spans="1:2">
      <c r="A1491">
        <v>0</v>
      </c>
      <c r="B1491">
        <v>354127435</v>
      </c>
    </row>
    <row r="1492" spans="1:2">
      <c r="A1492">
        <v>0</v>
      </c>
      <c r="B1492">
        <v>354996466</v>
      </c>
    </row>
    <row r="1493" spans="1:2">
      <c r="A1493">
        <v>0</v>
      </c>
      <c r="B1493">
        <v>355205844</v>
      </c>
    </row>
    <row r="1494" spans="1:2">
      <c r="A1494">
        <v>1</v>
      </c>
      <c r="B1494">
        <v>355225246</v>
      </c>
    </row>
    <row r="1495" spans="1:2">
      <c r="A1495">
        <v>0</v>
      </c>
      <c r="B1495">
        <v>355883988</v>
      </c>
    </row>
    <row r="1496" spans="1:2">
      <c r="A1496">
        <v>0</v>
      </c>
      <c r="B1496">
        <v>356938225</v>
      </c>
    </row>
    <row r="1497" spans="1:2">
      <c r="A1497">
        <v>0</v>
      </c>
      <c r="B1497">
        <v>357486568</v>
      </c>
    </row>
    <row r="1498" spans="1:2">
      <c r="A1498">
        <v>1</v>
      </c>
      <c r="B1498">
        <v>357850459</v>
      </c>
    </row>
    <row r="1499" spans="1:2">
      <c r="A1499">
        <v>0</v>
      </c>
      <c r="B1499">
        <v>357921415</v>
      </c>
    </row>
    <row r="1500" spans="1:2">
      <c r="A1500">
        <v>0</v>
      </c>
      <c r="B1500">
        <v>358211780</v>
      </c>
    </row>
    <row r="1501" spans="1:2">
      <c r="A1501">
        <v>1</v>
      </c>
      <c r="B1501">
        <v>358426384</v>
      </c>
    </row>
    <row r="1502" spans="1:2">
      <c r="A1502">
        <v>0</v>
      </c>
      <c r="B1502">
        <v>361389438</v>
      </c>
    </row>
    <row r="1503" spans="1:2">
      <c r="A1503">
        <v>0</v>
      </c>
      <c r="B1503">
        <v>362000072</v>
      </c>
    </row>
    <row r="1504" spans="1:2">
      <c r="A1504">
        <v>1</v>
      </c>
      <c r="B1504">
        <v>363825398</v>
      </c>
    </row>
    <row r="1505" spans="1:2">
      <c r="A1505">
        <v>1</v>
      </c>
      <c r="B1505">
        <v>364480509</v>
      </c>
    </row>
    <row r="1506" spans="1:2">
      <c r="A1506">
        <v>0</v>
      </c>
      <c r="B1506">
        <v>365702857</v>
      </c>
    </row>
    <row r="1507" spans="1:2">
      <c r="A1507">
        <v>1</v>
      </c>
      <c r="B1507">
        <v>368093107</v>
      </c>
    </row>
    <row r="1508" spans="1:2">
      <c r="A1508">
        <v>0</v>
      </c>
      <c r="B1508">
        <v>369399800</v>
      </c>
    </row>
    <row r="1509" spans="1:2">
      <c r="A1509">
        <v>1</v>
      </c>
      <c r="B1509">
        <v>370143515</v>
      </c>
    </row>
    <row r="1510" spans="1:2">
      <c r="A1510">
        <v>1</v>
      </c>
      <c r="B1510">
        <v>370446373</v>
      </c>
    </row>
    <row r="1511" spans="1:2">
      <c r="A1511">
        <v>0</v>
      </c>
      <c r="B1511">
        <v>370582375</v>
      </c>
    </row>
    <row r="1512" spans="1:2">
      <c r="A1512">
        <v>0</v>
      </c>
      <c r="B1512">
        <v>371588265</v>
      </c>
    </row>
    <row r="1513" spans="1:2">
      <c r="A1513">
        <v>1</v>
      </c>
      <c r="B1513">
        <v>371923060</v>
      </c>
    </row>
    <row r="1514" spans="1:2">
      <c r="A1514">
        <v>1</v>
      </c>
      <c r="B1514">
        <v>377426561</v>
      </c>
    </row>
    <row r="1515" spans="1:2">
      <c r="A1515">
        <v>0</v>
      </c>
      <c r="B1515">
        <v>379148984</v>
      </c>
    </row>
    <row r="1516" spans="1:2">
      <c r="A1516">
        <v>1</v>
      </c>
      <c r="B1516">
        <v>382436383</v>
      </c>
    </row>
    <row r="1517" spans="1:2">
      <c r="A1517">
        <v>0</v>
      </c>
      <c r="B1517">
        <v>382981741</v>
      </c>
    </row>
    <row r="1518" spans="1:2">
      <c r="A1518">
        <v>0</v>
      </c>
      <c r="B1518">
        <v>383593100</v>
      </c>
    </row>
    <row r="1519" spans="1:2">
      <c r="A1519">
        <v>0</v>
      </c>
      <c r="B1519">
        <v>383795703</v>
      </c>
    </row>
    <row r="1520" spans="1:2">
      <c r="A1520">
        <v>0</v>
      </c>
      <c r="B1520">
        <v>387258182</v>
      </c>
    </row>
    <row r="1521" spans="1:2">
      <c r="A1521">
        <v>0</v>
      </c>
      <c r="B1521">
        <v>387342089</v>
      </c>
    </row>
    <row r="1522" spans="1:2">
      <c r="A1522">
        <v>1</v>
      </c>
      <c r="B1522">
        <v>389321020</v>
      </c>
    </row>
    <row r="1523" spans="1:2">
      <c r="A1523">
        <v>1</v>
      </c>
      <c r="B1523">
        <v>390576517</v>
      </c>
    </row>
    <row r="1524" spans="1:2">
      <c r="A1524">
        <v>0</v>
      </c>
      <c r="B1524">
        <v>392672121</v>
      </c>
    </row>
    <row r="1525" spans="1:2">
      <c r="A1525">
        <v>0</v>
      </c>
      <c r="B1525">
        <v>393449767</v>
      </c>
    </row>
    <row r="1526" spans="1:2">
      <c r="A1526">
        <v>0</v>
      </c>
      <c r="B1526">
        <v>394190344</v>
      </c>
    </row>
    <row r="1527" spans="1:2">
      <c r="A1527">
        <v>0</v>
      </c>
      <c r="B1527">
        <v>394556433</v>
      </c>
    </row>
    <row r="1528" spans="1:2">
      <c r="A1528">
        <v>1</v>
      </c>
      <c r="B1528">
        <v>398510478</v>
      </c>
    </row>
    <row r="1529" spans="1:2">
      <c r="A1529">
        <v>1</v>
      </c>
      <c r="B1529">
        <v>399442481</v>
      </c>
    </row>
    <row r="1530" spans="1:2">
      <c r="A1530">
        <v>0</v>
      </c>
      <c r="B1530">
        <v>400920487</v>
      </c>
    </row>
    <row r="1531" spans="1:2">
      <c r="A1531">
        <v>1</v>
      </c>
      <c r="B1531">
        <v>401699506</v>
      </c>
    </row>
    <row r="1532" spans="1:2">
      <c r="A1532">
        <v>0</v>
      </c>
      <c r="B1532">
        <v>403488847</v>
      </c>
    </row>
    <row r="1533" spans="1:2">
      <c r="A1533">
        <v>0</v>
      </c>
      <c r="B1533">
        <v>403974193</v>
      </c>
    </row>
    <row r="1534" spans="1:2">
      <c r="A1534">
        <v>0</v>
      </c>
      <c r="B1534">
        <v>406534833</v>
      </c>
    </row>
    <row r="1535" spans="1:2">
      <c r="A1535">
        <v>1</v>
      </c>
      <c r="B1535">
        <v>406779965</v>
      </c>
    </row>
    <row r="1536" spans="1:2">
      <c r="A1536">
        <v>0</v>
      </c>
      <c r="B1536">
        <v>406960171</v>
      </c>
    </row>
    <row r="1537" spans="1:2">
      <c r="A1537">
        <v>0</v>
      </c>
      <c r="B1537">
        <v>407657562</v>
      </c>
    </row>
    <row r="1538" spans="1:2">
      <c r="A1538">
        <v>0</v>
      </c>
      <c r="B1538">
        <v>411002906</v>
      </c>
    </row>
    <row r="1539" spans="1:2">
      <c r="A1539">
        <v>0</v>
      </c>
      <c r="B1539">
        <v>411177020</v>
      </c>
    </row>
    <row r="1540" spans="1:2">
      <c r="A1540">
        <v>0</v>
      </c>
      <c r="B1540">
        <v>412095756</v>
      </c>
    </row>
    <row r="1541" spans="1:2">
      <c r="A1541">
        <v>0</v>
      </c>
      <c r="B1541">
        <v>414410048</v>
      </c>
    </row>
    <row r="1542" spans="1:2">
      <c r="A1542">
        <v>0</v>
      </c>
      <c r="B1542">
        <v>416148834</v>
      </c>
    </row>
    <row r="1543" spans="1:2">
      <c r="A1543">
        <v>1</v>
      </c>
      <c r="B1543">
        <v>416456852</v>
      </c>
    </row>
    <row r="1544" spans="1:2">
      <c r="A1544">
        <v>0</v>
      </c>
      <c r="B1544">
        <v>417860454</v>
      </c>
    </row>
    <row r="1545" spans="1:2">
      <c r="A1545">
        <v>0</v>
      </c>
      <c r="B1545">
        <v>418002230</v>
      </c>
    </row>
    <row r="1546" spans="1:2">
      <c r="A1546">
        <v>1</v>
      </c>
      <c r="B1546">
        <v>418222056</v>
      </c>
    </row>
    <row r="1547" spans="1:2">
      <c r="A1547">
        <v>1</v>
      </c>
      <c r="B1547">
        <v>418745446</v>
      </c>
    </row>
    <row r="1548" spans="1:2">
      <c r="A1548">
        <v>0</v>
      </c>
      <c r="B1548">
        <v>424689202</v>
      </c>
    </row>
    <row r="1549" spans="1:2">
      <c r="A1549">
        <v>0</v>
      </c>
      <c r="B1549">
        <v>426625542</v>
      </c>
    </row>
    <row r="1550" spans="1:2">
      <c r="A1550">
        <v>0</v>
      </c>
      <c r="B1550">
        <v>427582507</v>
      </c>
    </row>
    <row r="1551" spans="1:2">
      <c r="A1551">
        <v>0</v>
      </c>
      <c r="B1551">
        <v>427631090</v>
      </c>
    </row>
    <row r="1552" spans="1:2">
      <c r="A1552">
        <v>0</v>
      </c>
      <c r="B1552">
        <v>429892298</v>
      </c>
    </row>
    <row r="1553" spans="1:2">
      <c r="A1553">
        <v>1</v>
      </c>
      <c r="B1553">
        <v>430655689</v>
      </c>
    </row>
    <row r="1554" spans="1:2">
      <c r="A1554">
        <v>0</v>
      </c>
      <c r="B1554">
        <v>430914277</v>
      </c>
    </row>
    <row r="1555" spans="1:2">
      <c r="A1555">
        <v>1</v>
      </c>
      <c r="B1555">
        <v>431574441</v>
      </c>
    </row>
    <row r="1556" spans="1:2">
      <c r="A1556">
        <v>0</v>
      </c>
      <c r="B1556">
        <v>431600549</v>
      </c>
    </row>
    <row r="1557" spans="1:2">
      <c r="A1557">
        <v>0</v>
      </c>
      <c r="B1557">
        <v>433741657</v>
      </c>
    </row>
    <row r="1558" spans="1:2">
      <c r="A1558">
        <v>0</v>
      </c>
      <c r="B1558">
        <v>433809062</v>
      </c>
    </row>
    <row r="1559" spans="1:2">
      <c r="A1559">
        <v>0</v>
      </c>
      <c r="B1559">
        <v>433988407</v>
      </c>
    </row>
    <row r="1560" spans="1:2">
      <c r="A1560">
        <v>0</v>
      </c>
      <c r="B1560">
        <v>434511105</v>
      </c>
    </row>
    <row r="1561" spans="1:2">
      <c r="A1561">
        <v>0</v>
      </c>
      <c r="B1561">
        <v>437585770</v>
      </c>
    </row>
    <row r="1562" spans="1:2">
      <c r="A1562">
        <v>0</v>
      </c>
      <c r="B1562">
        <v>439305185</v>
      </c>
    </row>
    <row r="1563" spans="1:2">
      <c r="A1563">
        <v>0</v>
      </c>
      <c r="B1563">
        <v>443020974</v>
      </c>
    </row>
    <row r="1564" spans="1:2">
      <c r="A1564">
        <v>1</v>
      </c>
      <c r="B1564">
        <v>445095443</v>
      </c>
    </row>
    <row r="1565" spans="1:2">
      <c r="A1565">
        <v>0</v>
      </c>
      <c r="B1565">
        <v>445357804</v>
      </c>
    </row>
    <row r="1566" spans="1:2">
      <c r="A1566">
        <v>0</v>
      </c>
      <c r="B1566">
        <v>446129810</v>
      </c>
    </row>
    <row r="1567" spans="1:2">
      <c r="A1567">
        <v>1</v>
      </c>
      <c r="B1567">
        <v>446720616</v>
      </c>
    </row>
    <row r="1568" spans="1:2">
      <c r="A1568">
        <v>1</v>
      </c>
      <c r="B1568">
        <v>448493475</v>
      </c>
    </row>
    <row r="1569" spans="1:2">
      <c r="A1569">
        <v>1</v>
      </c>
      <c r="B1569">
        <v>449403966</v>
      </c>
    </row>
    <row r="1570" spans="1:2">
      <c r="A1570">
        <v>0</v>
      </c>
      <c r="B1570">
        <v>450161527</v>
      </c>
    </row>
    <row r="1571" spans="1:2">
      <c r="A1571">
        <v>0</v>
      </c>
      <c r="B1571">
        <v>451770741</v>
      </c>
    </row>
    <row r="1572" spans="1:2">
      <c r="A1572">
        <v>0</v>
      </c>
      <c r="B1572">
        <v>453599307</v>
      </c>
    </row>
    <row r="1573" spans="1:2">
      <c r="A1573">
        <v>1</v>
      </c>
      <c r="B1573">
        <v>453996009</v>
      </c>
    </row>
    <row r="1574" spans="1:2">
      <c r="A1574">
        <v>0</v>
      </c>
      <c r="B1574">
        <v>454321579</v>
      </c>
    </row>
    <row r="1575" spans="1:2">
      <c r="A1575">
        <v>0</v>
      </c>
      <c r="B1575">
        <v>454746230</v>
      </c>
    </row>
    <row r="1576" spans="1:2">
      <c r="A1576">
        <v>1</v>
      </c>
      <c r="B1576">
        <v>455851198</v>
      </c>
    </row>
    <row r="1577" spans="1:2">
      <c r="A1577">
        <v>1</v>
      </c>
      <c r="B1577">
        <v>456217193</v>
      </c>
    </row>
    <row r="1578" spans="1:2">
      <c r="A1578">
        <v>0</v>
      </c>
      <c r="B1578">
        <v>457529453</v>
      </c>
    </row>
    <row r="1579" spans="1:2">
      <c r="A1579">
        <v>1</v>
      </c>
      <c r="B1579">
        <v>460216888</v>
      </c>
    </row>
    <row r="1580" spans="1:2">
      <c r="A1580">
        <v>1</v>
      </c>
      <c r="B1580">
        <v>460678038</v>
      </c>
    </row>
    <row r="1581" spans="1:2">
      <c r="A1581">
        <v>0</v>
      </c>
      <c r="B1581">
        <v>464742312</v>
      </c>
    </row>
    <row r="1582" spans="1:2">
      <c r="A1582">
        <v>1</v>
      </c>
      <c r="B1582">
        <v>465363438</v>
      </c>
    </row>
    <row r="1583" spans="1:2">
      <c r="A1583">
        <v>0</v>
      </c>
      <c r="B1583">
        <v>466978661</v>
      </c>
    </row>
    <row r="1584" spans="1:2">
      <c r="A1584">
        <v>1</v>
      </c>
      <c r="B1584">
        <v>471294841</v>
      </c>
    </row>
    <row r="1585" spans="1:2">
      <c r="A1585">
        <v>0</v>
      </c>
      <c r="B1585">
        <v>471681892</v>
      </c>
    </row>
    <row r="1586" spans="1:2">
      <c r="A1586">
        <v>1</v>
      </c>
      <c r="B1586">
        <v>471724395</v>
      </c>
    </row>
    <row r="1587" spans="1:2">
      <c r="A1587">
        <v>1</v>
      </c>
      <c r="B1587">
        <v>480342759</v>
      </c>
    </row>
    <row r="1588" spans="1:2">
      <c r="A1588">
        <v>0</v>
      </c>
      <c r="B1588">
        <v>483421183</v>
      </c>
    </row>
    <row r="1589" spans="1:2">
      <c r="A1589">
        <v>1</v>
      </c>
      <c r="B1589">
        <v>489570996</v>
      </c>
    </row>
    <row r="1590" spans="1:2">
      <c r="A1590">
        <v>1</v>
      </c>
      <c r="B1590">
        <v>498213351</v>
      </c>
    </row>
    <row r="1591" spans="1:2">
      <c r="A1591">
        <v>0</v>
      </c>
      <c r="B1591">
        <v>499118651</v>
      </c>
    </row>
    <row r="1592" spans="1:2">
      <c r="A1592">
        <v>1</v>
      </c>
      <c r="B1592">
        <v>499431243</v>
      </c>
    </row>
    <row r="1593" spans="1:2">
      <c r="A1593">
        <v>0</v>
      </c>
      <c r="B1593">
        <v>500089862</v>
      </c>
    </row>
    <row r="1594" spans="1:2">
      <c r="A1594">
        <v>0</v>
      </c>
      <c r="B1594">
        <v>500093845</v>
      </c>
    </row>
    <row r="1595" spans="1:2">
      <c r="A1595">
        <v>0</v>
      </c>
      <c r="B1595">
        <v>501631742</v>
      </c>
    </row>
    <row r="1596" spans="1:2">
      <c r="A1596">
        <v>0</v>
      </c>
      <c r="B1596">
        <v>503417209</v>
      </c>
    </row>
    <row r="1597" spans="1:2">
      <c r="A1597">
        <v>0</v>
      </c>
      <c r="B1597">
        <v>504919774</v>
      </c>
    </row>
    <row r="1598" spans="1:2">
      <c r="A1598">
        <v>0</v>
      </c>
      <c r="B1598">
        <v>505611968</v>
      </c>
    </row>
    <row r="1599" spans="1:2">
      <c r="A1599">
        <v>1</v>
      </c>
      <c r="B1599">
        <v>508660113</v>
      </c>
    </row>
    <row r="1600" spans="1:2">
      <c r="A1600">
        <v>0</v>
      </c>
      <c r="B1600">
        <v>509809040</v>
      </c>
    </row>
    <row r="1601" spans="1:2">
      <c r="A1601">
        <v>1</v>
      </c>
      <c r="B1601">
        <v>510765217</v>
      </c>
    </row>
    <row r="1602" spans="1:2">
      <c r="A1602">
        <v>0</v>
      </c>
      <c r="B1602">
        <v>514478842</v>
      </c>
    </row>
    <row r="1603" spans="1:2">
      <c r="A1603">
        <v>1</v>
      </c>
      <c r="B1603">
        <v>514630544</v>
      </c>
    </row>
    <row r="1604" spans="1:2">
      <c r="A1604">
        <v>0</v>
      </c>
      <c r="B1604">
        <v>514714575</v>
      </c>
    </row>
    <row r="1605" spans="1:2">
      <c r="A1605">
        <v>1</v>
      </c>
      <c r="B1605">
        <v>516198274</v>
      </c>
    </row>
    <row r="1606" spans="1:2">
      <c r="A1606">
        <v>1</v>
      </c>
      <c r="B1606">
        <v>518188770</v>
      </c>
    </row>
    <row r="1607" spans="1:2">
      <c r="A1607">
        <v>1</v>
      </c>
      <c r="B1607">
        <v>518911253</v>
      </c>
    </row>
    <row r="1608" spans="1:2">
      <c r="A1608">
        <v>0</v>
      </c>
      <c r="B1608">
        <v>524918705</v>
      </c>
    </row>
    <row r="1609" spans="1:2">
      <c r="A1609">
        <v>0</v>
      </c>
      <c r="B1609">
        <v>526867848</v>
      </c>
    </row>
    <row r="1610" spans="1:2">
      <c r="A1610">
        <v>1</v>
      </c>
      <c r="B1610">
        <v>528636950</v>
      </c>
    </row>
    <row r="1611" spans="1:2">
      <c r="A1611">
        <v>0</v>
      </c>
      <c r="B1611">
        <v>528777236</v>
      </c>
    </row>
    <row r="1612" spans="1:2">
      <c r="A1612">
        <v>1</v>
      </c>
      <c r="B1612">
        <v>530639350</v>
      </c>
    </row>
    <row r="1613" spans="1:2">
      <c r="A1613">
        <v>1</v>
      </c>
      <c r="B1613">
        <v>530926095</v>
      </c>
    </row>
    <row r="1614" spans="1:2">
      <c r="A1614">
        <v>0</v>
      </c>
      <c r="B1614">
        <v>532959416</v>
      </c>
    </row>
    <row r="1615" spans="1:2">
      <c r="A1615">
        <v>0</v>
      </c>
      <c r="B1615">
        <v>533594150</v>
      </c>
    </row>
    <row r="1616" spans="1:2">
      <c r="A1616">
        <v>1</v>
      </c>
      <c r="B1616">
        <v>537149747</v>
      </c>
    </row>
    <row r="1617" spans="1:2">
      <c r="A1617">
        <v>0</v>
      </c>
      <c r="B1617">
        <v>537353750</v>
      </c>
    </row>
    <row r="1618" spans="1:2">
      <c r="A1618">
        <v>0</v>
      </c>
      <c r="B1618">
        <v>539559711</v>
      </c>
    </row>
    <row r="1619" spans="1:2">
      <c r="A1619">
        <v>0</v>
      </c>
      <c r="B1619">
        <v>541170116</v>
      </c>
    </row>
    <row r="1620" spans="1:2">
      <c r="A1620">
        <v>1</v>
      </c>
      <c r="B1620">
        <v>548289460</v>
      </c>
    </row>
    <row r="1621" spans="1:2">
      <c r="A1621">
        <v>0</v>
      </c>
      <c r="B1621">
        <v>552628944</v>
      </c>
    </row>
    <row r="1622" spans="1:2">
      <c r="A1622">
        <v>0</v>
      </c>
      <c r="B1622">
        <v>557210677</v>
      </c>
    </row>
    <row r="1623" spans="1:2">
      <c r="A1623">
        <v>0</v>
      </c>
      <c r="B1623">
        <v>557286202</v>
      </c>
    </row>
    <row r="1624" spans="1:2">
      <c r="A1624">
        <v>0</v>
      </c>
      <c r="B1624">
        <v>557487654</v>
      </c>
    </row>
    <row r="1625" spans="1:2">
      <c r="A1625">
        <v>0</v>
      </c>
      <c r="B1625">
        <v>559442481</v>
      </c>
    </row>
    <row r="1626" spans="1:2">
      <c r="A1626">
        <v>1</v>
      </c>
      <c r="B1626">
        <v>562725176</v>
      </c>
    </row>
    <row r="1627" spans="1:2">
      <c r="A1627">
        <v>0</v>
      </c>
      <c r="B1627">
        <v>564485269</v>
      </c>
    </row>
    <row r="1628" spans="1:2">
      <c r="A1628">
        <v>1</v>
      </c>
      <c r="B1628">
        <v>566045396</v>
      </c>
    </row>
    <row r="1629" spans="1:2">
      <c r="A1629">
        <v>0</v>
      </c>
      <c r="B1629">
        <v>567273267</v>
      </c>
    </row>
    <row r="1630" spans="1:2">
      <c r="A1630">
        <v>0</v>
      </c>
      <c r="B1630">
        <v>570351412</v>
      </c>
    </row>
    <row r="1631" spans="1:2">
      <c r="A1631">
        <v>0</v>
      </c>
      <c r="B1631">
        <v>570671028</v>
      </c>
    </row>
    <row r="1632" spans="1:2">
      <c r="A1632">
        <v>0</v>
      </c>
      <c r="B1632">
        <v>572168477</v>
      </c>
    </row>
    <row r="1633" spans="1:2">
      <c r="A1633">
        <v>0</v>
      </c>
      <c r="B1633">
        <v>573068425</v>
      </c>
    </row>
    <row r="1634" spans="1:2">
      <c r="A1634">
        <v>0</v>
      </c>
      <c r="B1634">
        <v>574129115</v>
      </c>
    </row>
    <row r="1635" spans="1:2">
      <c r="A1635">
        <v>0</v>
      </c>
      <c r="B1635">
        <v>574795417</v>
      </c>
    </row>
    <row r="1636" spans="1:2">
      <c r="A1636">
        <v>0</v>
      </c>
      <c r="B1636">
        <v>576399965</v>
      </c>
    </row>
    <row r="1637" spans="1:2">
      <c r="A1637">
        <v>0</v>
      </c>
      <c r="B1637">
        <v>578003746</v>
      </c>
    </row>
    <row r="1638" spans="1:2">
      <c r="A1638">
        <v>0</v>
      </c>
      <c r="B1638">
        <v>578361911</v>
      </c>
    </row>
    <row r="1639" spans="1:2">
      <c r="A1639">
        <v>0</v>
      </c>
      <c r="B1639">
        <v>580147769</v>
      </c>
    </row>
    <row r="1640" spans="1:2">
      <c r="A1640">
        <v>1</v>
      </c>
      <c r="B1640">
        <v>580578700</v>
      </c>
    </row>
    <row r="1641" spans="1:2">
      <c r="A1641">
        <v>0</v>
      </c>
      <c r="B1641">
        <v>582299294</v>
      </c>
    </row>
    <row r="1642" spans="1:2">
      <c r="A1642">
        <v>1</v>
      </c>
      <c r="B1642">
        <v>583162839</v>
      </c>
    </row>
    <row r="1643" spans="1:2">
      <c r="A1643">
        <v>0</v>
      </c>
      <c r="B1643">
        <v>591130447</v>
      </c>
    </row>
    <row r="1644" spans="1:2">
      <c r="A1644">
        <v>1</v>
      </c>
      <c r="B1644">
        <v>592187212</v>
      </c>
    </row>
    <row r="1645" spans="1:2">
      <c r="A1645">
        <v>0</v>
      </c>
      <c r="B1645">
        <v>593089313</v>
      </c>
    </row>
    <row r="1646" spans="1:2">
      <c r="A1646">
        <v>0</v>
      </c>
      <c r="B1646">
        <v>596056107</v>
      </c>
    </row>
    <row r="1647" spans="1:2">
      <c r="A1647">
        <v>0</v>
      </c>
      <c r="B1647">
        <v>597064223</v>
      </c>
    </row>
    <row r="1648" spans="1:2">
      <c r="A1648">
        <v>0</v>
      </c>
      <c r="B1648">
        <v>605399166</v>
      </c>
    </row>
    <row r="1649" spans="1:2">
      <c r="A1649">
        <v>1</v>
      </c>
      <c r="B1649">
        <v>612120077</v>
      </c>
    </row>
    <row r="1650" spans="1:2">
      <c r="A1650">
        <v>0</v>
      </c>
      <c r="B1650">
        <v>616827003</v>
      </c>
    </row>
    <row r="1651" spans="1:2">
      <c r="A1651">
        <v>0</v>
      </c>
      <c r="B1651">
        <v>616887080</v>
      </c>
    </row>
    <row r="1652" spans="1:2">
      <c r="A1652">
        <v>0</v>
      </c>
      <c r="B1652">
        <v>619204256</v>
      </c>
    </row>
    <row r="1653" spans="1:2">
      <c r="A1653">
        <v>1</v>
      </c>
      <c r="B1653">
        <v>624023495</v>
      </c>
    </row>
    <row r="1654" spans="1:2">
      <c r="A1654">
        <v>1</v>
      </c>
      <c r="B1654">
        <v>626605502</v>
      </c>
    </row>
    <row r="1655" spans="1:2">
      <c r="A1655">
        <v>0</v>
      </c>
      <c r="B1655">
        <v>626779240</v>
      </c>
    </row>
    <row r="1656" spans="1:2">
      <c r="A1656">
        <v>0</v>
      </c>
      <c r="B1656">
        <v>630352749</v>
      </c>
    </row>
    <row r="1657" spans="1:2">
      <c r="A1657">
        <v>0</v>
      </c>
      <c r="B1657">
        <v>631674790</v>
      </c>
    </row>
    <row r="1658" spans="1:2">
      <c r="A1658">
        <v>0</v>
      </c>
      <c r="B1658">
        <v>633967639</v>
      </c>
    </row>
    <row r="1659" spans="1:2">
      <c r="A1659">
        <v>0</v>
      </c>
      <c r="B1659">
        <v>640362486</v>
      </c>
    </row>
    <row r="1660" spans="1:2">
      <c r="A1660">
        <v>1</v>
      </c>
      <c r="B1660">
        <v>643684004</v>
      </c>
    </row>
    <row r="1661" spans="1:2">
      <c r="A1661">
        <v>0</v>
      </c>
      <c r="B1661">
        <v>647149877</v>
      </c>
    </row>
    <row r="1662" spans="1:2">
      <c r="A1662">
        <v>1</v>
      </c>
      <c r="B1662">
        <v>652320815</v>
      </c>
    </row>
    <row r="1663" spans="1:2">
      <c r="A1663">
        <v>1</v>
      </c>
      <c r="B1663">
        <v>653566146</v>
      </c>
    </row>
    <row r="1664" spans="1:2">
      <c r="A1664">
        <v>0</v>
      </c>
      <c r="B1664">
        <v>653677077</v>
      </c>
    </row>
    <row r="1665" spans="1:2">
      <c r="A1665">
        <v>0</v>
      </c>
      <c r="B1665">
        <v>656332204</v>
      </c>
    </row>
    <row r="1666" spans="1:2">
      <c r="A1666">
        <v>0</v>
      </c>
      <c r="B1666">
        <v>656785445</v>
      </c>
    </row>
    <row r="1667" spans="1:2">
      <c r="A1667">
        <v>1</v>
      </c>
      <c r="B1667">
        <v>657733649</v>
      </c>
    </row>
    <row r="1668" spans="1:2">
      <c r="A1668">
        <v>1</v>
      </c>
      <c r="B1668">
        <v>663982857</v>
      </c>
    </row>
    <row r="1669" spans="1:2">
      <c r="A1669">
        <v>0</v>
      </c>
      <c r="B1669">
        <v>663994001</v>
      </c>
    </row>
    <row r="1670" spans="1:2">
      <c r="A1670">
        <v>1</v>
      </c>
      <c r="B1670">
        <v>666108069</v>
      </c>
    </row>
    <row r="1671" spans="1:2">
      <c r="A1671">
        <v>0</v>
      </c>
      <c r="B1671">
        <v>668083163</v>
      </c>
    </row>
    <row r="1672" spans="1:2">
      <c r="A1672">
        <v>0</v>
      </c>
      <c r="B1672">
        <v>674971936</v>
      </c>
    </row>
    <row r="1673" spans="1:2">
      <c r="A1673">
        <v>0</v>
      </c>
      <c r="B1673">
        <v>675702695</v>
      </c>
    </row>
    <row r="1674" spans="1:2">
      <c r="A1674">
        <v>0</v>
      </c>
      <c r="B1674">
        <v>679757008</v>
      </c>
    </row>
    <row r="1675" spans="1:2">
      <c r="A1675">
        <v>0</v>
      </c>
      <c r="B1675">
        <v>683889160</v>
      </c>
    </row>
    <row r="1676" spans="1:2">
      <c r="A1676">
        <v>1</v>
      </c>
      <c r="B1676">
        <v>686049183</v>
      </c>
    </row>
    <row r="1677" spans="1:2">
      <c r="A1677">
        <v>1</v>
      </c>
      <c r="B1677">
        <v>687999518</v>
      </c>
    </row>
    <row r="1678" spans="1:2">
      <c r="A1678">
        <v>1</v>
      </c>
      <c r="B1678">
        <v>688566122</v>
      </c>
    </row>
    <row r="1679" spans="1:2">
      <c r="A1679">
        <v>0</v>
      </c>
      <c r="B1679">
        <v>689276488</v>
      </c>
    </row>
    <row r="1680" spans="1:2">
      <c r="A1680">
        <v>0</v>
      </c>
      <c r="B1680">
        <v>692330924</v>
      </c>
    </row>
    <row r="1681" spans="1:2">
      <c r="A1681">
        <v>0</v>
      </c>
      <c r="B1681">
        <v>693179313</v>
      </c>
    </row>
    <row r="1682" spans="1:2">
      <c r="A1682">
        <v>1</v>
      </c>
      <c r="B1682">
        <v>694530947</v>
      </c>
    </row>
    <row r="1683" spans="1:2">
      <c r="A1683">
        <v>0</v>
      </c>
      <c r="B1683">
        <v>696594829</v>
      </c>
    </row>
    <row r="1684" spans="1:2">
      <c r="A1684">
        <v>0</v>
      </c>
      <c r="B1684">
        <v>703955827</v>
      </c>
    </row>
    <row r="1685" spans="1:2">
      <c r="A1685">
        <v>0</v>
      </c>
      <c r="B1685">
        <v>708714796</v>
      </c>
    </row>
    <row r="1686" spans="1:2">
      <c r="A1686">
        <v>0</v>
      </c>
      <c r="B1686">
        <v>708968739</v>
      </c>
    </row>
    <row r="1687" spans="1:2">
      <c r="A1687">
        <v>1</v>
      </c>
      <c r="B1687">
        <v>711555544</v>
      </c>
    </row>
    <row r="1688" spans="1:2">
      <c r="A1688">
        <v>0</v>
      </c>
      <c r="B1688">
        <v>715115132</v>
      </c>
    </row>
    <row r="1689" spans="1:2">
      <c r="A1689">
        <v>0</v>
      </c>
      <c r="B1689">
        <v>719508092</v>
      </c>
    </row>
    <row r="1690" spans="1:2">
      <c r="A1690">
        <v>0</v>
      </c>
      <c r="B1690">
        <v>723976090</v>
      </c>
    </row>
    <row r="1691" spans="1:2">
      <c r="A1691">
        <v>0</v>
      </c>
      <c r="B1691">
        <v>734145189</v>
      </c>
    </row>
    <row r="1692" spans="1:2">
      <c r="A1692">
        <v>1</v>
      </c>
      <c r="B1692">
        <v>735276926</v>
      </c>
    </row>
    <row r="1693" spans="1:2">
      <c r="A1693">
        <v>1</v>
      </c>
      <c r="B1693">
        <v>736493287</v>
      </c>
    </row>
    <row r="1694" spans="1:2">
      <c r="A1694">
        <v>0</v>
      </c>
      <c r="B1694">
        <v>736554932</v>
      </c>
    </row>
    <row r="1695" spans="1:2">
      <c r="A1695">
        <v>0</v>
      </c>
      <c r="B1695">
        <v>746580777</v>
      </c>
    </row>
    <row r="1696" spans="1:2">
      <c r="A1696">
        <v>1</v>
      </c>
      <c r="B1696">
        <v>747325041</v>
      </c>
    </row>
    <row r="1697" spans="1:2">
      <c r="A1697">
        <v>0</v>
      </c>
      <c r="B1697">
        <v>753462808</v>
      </c>
    </row>
    <row r="1698" spans="1:2">
      <c r="A1698">
        <v>0</v>
      </c>
      <c r="B1698">
        <v>757760530</v>
      </c>
    </row>
    <row r="1699" spans="1:2">
      <c r="A1699">
        <v>0</v>
      </c>
      <c r="B1699">
        <v>757855127</v>
      </c>
    </row>
    <row r="1700" spans="1:2">
      <c r="A1700">
        <v>0</v>
      </c>
      <c r="B1700">
        <v>768984693</v>
      </c>
    </row>
    <row r="1701" spans="1:2">
      <c r="A1701">
        <v>1</v>
      </c>
      <c r="B1701">
        <v>771396947</v>
      </c>
    </row>
    <row r="1702" spans="1:2">
      <c r="A1702">
        <v>1</v>
      </c>
      <c r="B1702">
        <v>772310338</v>
      </c>
    </row>
    <row r="1703" spans="1:2">
      <c r="A1703">
        <v>0</v>
      </c>
      <c r="B1703">
        <v>773166847</v>
      </c>
    </row>
    <row r="1704" spans="1:2">
      <c r="A1704">
        <v>1</v>
      </c>
      <c r="B1704">
        <v>779510522</v>
      </c>
    </row>
    <row r="1705" spans="1:2">
      <c r="A1705">
        <v>1</v>
      </c>
      <c r="B1705">
        <v>788128122</v>
      </c>
    </row>
    <row r="1706" spans="1:2">
      <c r="A1706">
        <v>0</v>
      </c>
      <c r="B1706">
        <v>792596781</v>
      </c>
    </row>
    <row r="1707" spans="1:2">
      <c r="A1707">
        <v>0</v>
      </c>
      <c r="B1707">
        <v>794258938</v>
      </c>
    </row>
    <row r="1708" spans="1:2">
      <c r="A1708">
        <v>0</v>
      </c>
      <c r="B1708">
        <v>795775055</v>
      </c>
    </row>
    <row r="1709" spans="1:2">
      <c r="A1709">
        <v>0</v>
      </c>
      <c r="B1709">
        <v>803907108</v>
      </c>
    </row>
    <row r="1710" spans="1:2">
      <c r="A1710">
        <v>1</v>
      </c>
      <c r="B1710">
        <v>804883755</v>
      </c>
    </row>
    <row r="1711" spans="1:2">
      <c r="A1711">
        <v>0</v>
      </c>
      <c r="B1711">
        <v>807844640</v>
      </c>
    </row>
    <row r="1712" spans="1:2">
      <c r="A1712">
        <v>0</v>
      </c>
      <c r="B1712">
        <v>813070285</v>
      </c>
    </row>
    <row r="1713" spans="1:2">
      <c r="A1713">
        <v>0</v>
      </c>
      <c r="B1713">
        <v>831110482</v>
      </c>
    </row>
    <row r="1714" spans="1:2">
      <c r="A1714">
        <v>0</v>
      </c>
      <c r="B1714">
        <v>836898388</v>
      </c>
    </row>
    <row r="1715" spans="1:2">
      <c r="A1715">
        <v>0</v>
      </c>
      <c r="B1715">
        <v>837011132</v>
      </c>
    </row>
    <row r="1716" spans="1:2">
      <c r="A1716">
        <v>0</v>
      </c>
      <c r="B1716">
        <v>844848985</v>
      </c>
    </row>
    <row r="1717" spans="1:2">
      <c r="A1717">
        <v>0</v>
      </c>
      <c r="B1717">
        <v>849917050</v>
      </c>
    </row>
    <row r="1718" spans="1:2">
      <c r="A1718">
        <v>0</v>
      </c>
      <c r="B1718">
        <v>850538512</v>
      </c>
    </row>
    <row r="1719" spans="1:2">
      <c r="A1719">
        <v>0</v>
      </c>
      <c r="B1719">
        <v>851257517</v>
      </c>
    </row>
    <row r="1720" spans="1:2">
      <c r="A1720">
        <v>0</v>
      </c>
      <c r="B1720">
        <v>853024040</v>
      </c>
    </row>
    <row r="1721" spans="1:2">
      <c r="A1721">
        <v>0</v>
      </c>
      <c r="B1721">
        <v>856000062</v>
      </c>
    </row>
    <row r="1722" spans="1:2">
      <c r="A1722">
        <v>1</v>
      </c>
      <c r="B1722">
        <v>857088260</v>
      </c>
    </row>
    <row r="1723" spans="1:2">
      <c r="A1723">
        <v>0</v>
      </c>
      <c r="B1723">
        <v>884189932</v>
      </c>
    </row>
    <row r="1724" spans="1:2">
      <c r="A1724">
        <v>0</v>
      </c>
      <c r="B1724">
        <v>887444081</v>
      </c>
    </row>
    <row r="1725" spans="1:2">
      <c r="A1725">
        <v>0</v>
      </c>
      <c r="B1725">
        <v>889393184</v>
      </c>
    </row>
    <row r="1726" spans="1:2">
      <c r="A1726">
        <v>0</v>
      </c>
      <c r="B1726">
        <v>891248035</v>
      </c>
    </row>
    <row r="1727" spans="1:2">
      <c r="A1727">
        <v>1</v>
      </c>
      <c r="B1727">
        <v>893351507</v>
      </c>
    </row>
    <row r="1728" spans="1:2">
      <c r="A1728">
        <v>1</v>
      </c>
      <c r="B1728">
        <v>907071412</v>
      </c>
    </row>
    <row r="1729" spans="1:2">
      <c r="A1729">
        <v>1</v>
      </c>
      <c r="B1729">
        <v>908235868</v>
      </c>
    </row>
    <row r="1730" spans="1:2">
      <c r="A1730">
        <v>0</v>
      </c>
      <c r="B1730">
        <v>920661128</v>
      </c>
    </row>
    <row r="1731" spans="1:2">
      <c r="A1731">
        <v>0</v>
      </c>
      <c r="B1731">
        <v>922868068</v>
      </c>
    </row>
    <row r="1732" spans="1:2">
      <c r="A1732">
        <v>1</v>
      </c>
      <c r="B1732">
        <v>935102616</v>
      </c>
    </row>
    <row r="1733" spans="1:2">
      <c r="A1733">
        <v>0</v>
      </c>
      <c r="B1733">
        <v>937397516</v>
      </c>
    </row>
    <row r="1734" spans="1:2">
      <c r="A1734">
        <v>0</v>
      </c>
      <c r="B1734">
        <v>940894052</v>
      </c>
    </row>
    <row r="1735" spans="1:2">
      <c r="A1735">
        <v>0</v>
      </c>
      <c r="B1735">
        <v>963009937</v>
      </c>
    </row>
    <row r="1736" spans="1:2">
      <c r="A1736">
        <v>0</v>
      </c>
      <c r="B1736">
        <v>966459425</v>
      </c>
    </row>
    <row r="1737" spans="1:2">
      <c r="A1737">
        <v>1</v>
      </c>
      <c r="B1737">
        <v>970766005</v>
      </c>
    </row>
    <row r="1738" spans="1:2">
      <c r="A1738">
        <v>1</v>
      </c>
      <c r="B1738">
        <v>982470644</v>
      </c>
    </row>
    <row r="1739" spans="1:2">
      <c r="A1739">
        <v>0</v>
      </c>
      <c r="B1739">
        <v>998945973</v>
      </c>
    </row>
    <row r="1740" spans="1:2">
      <c r="A1740">
        <v>1</v>
      </c>
      <c r="B1740">
        <v>1004550114</v>
      </c>
    </row>
    <row r="1741" spans="1:2">
      <c r="A1741">
        <v>0</v>
      </c>
      <c r="B1741">
        <v>1012883787</v>
      </c>
    </row>
    <row r="1742" spans="1:2">
      <c r="A1742">
        <v>1</v>
      </c>
      <c r="B1742">
        <v>1014525504</v>
      </c>
    </row>
    <row r="1743" spans="1:2">
      <c r="A1743">
        <v>1</v>
      </c>
      <c r="B1743">
        <v>1021656625</v>
      </c>
    </row>
    <row r="1744" spans="1:2">
      <c r="A1744">
        <v>0</v>
      </c>
      <c r="B1744">
        <v>1029557373</v>
      </c>
    </row>
    <row r="1745" spans="1:2">
      <c r="A1745">
        <v>1</v>
      </c>
      <c r="B1745">
        <v>1059438513</v>
      </c>
    </row>
    <row r="1746" spans="1:2">
      <c r="A1746">
        <v>0</v>
      </c>
      <c r="B1746">
        <v>1064074398</v>
      </c>
    </row>
    <row r="1747" spans="1:2">
      <c r="A1747">
        <v>0</v>
      </c>
      <c r="B1747">
        <v>1067789822</v>
      </c>
    </row>
    <row r="1748" spans="1:2">
      <c r="A1748">
        <v>0</v>
      </c>
      <c r="B1748">
        <v>1070044630</v>
      </c>
    </row>
    <row r="1749" spans="1:2">
      <c r="A1749">
        <v>0</v>
      </c>
      <c r="B1749">
        <v>1071925937</v>
      </c>
    </row>
    <row r="1750" spans="1:2">
      <c r="A1750">
        <v>0</v>
      </c>
      <c r="B1750">
        <v>1073092418</v>
      </c>
    </row>
    <row r="1751" spans="1:2">
      <c r="A1751">
        <v>1</v>
      </c>
      <c r="B1751">
        <v>1079721346</v>
      </c>
    </row>
    <row r="1752" spans="1:2">
      <c r="A1752">
        <v>0</v>
      </c>
      <c r="B1752">
        <v>1080913060</v>
      </c>
    </row>
    <row r="1753" spans="1:2">
      <c r="A1753">
        <v>0</v>
      </c>
      <c r="B1753">
        <v>1085385502</v>
      </c>
    </row>
    <row r="1754" spans="1:2">
      <c r="A1754">
        <v>1</v>
      </c>
      <c r="B1754">
        <v>1094287202</v>
      </c>
    </row>
    <row r="1755" spans="1:2">
      <c r="A1755">
        <v>0</v>
      </c>
      <c r="B1755">
        <v>1095143990</v>
      </c>
    </row>
    <row r="1756" spans="1:2">
      <c r="A1756">
        <v>0</v>
      </c>
      <c r="B1756">
        <v>1124923772</v>
      </c>
    </row>
    <row r="1757" spans="1:2">
      <c r="A1757">
        <v>0</v>
      </c>
      <c r="B1757">
        <v>1136341723</v>
      </c>
    </row>
    <row r="1758" spans="1:2">
      <c r="A1758">
        <v>1</v>
      </c>
      <c r="B1758">
        <v>1138436153</v>
      </c>
    </row>
    <row r="1759" spans="1:2">
      <c r="A1759">
        <v>0</v>
      </c>
      <c r="B1759">
        <v>1141669701</v>
      </c>
    </row>
    <row r="1760" spans="1:2">
      <c r="A1760">
        <v>0</v>
      </c>
      <c r="B1760">
        <v>1147664217</v>
      </c>
    </row>
    <row r="1761" spans="1:2">
      <c r="A1761">
        <v>1</v>
      </c>
      <c r="B1761">
        <v>1155511754</v>
      </c>
    </row>
    <row r="1762" spans="1:2">
      <c r="A1762">
        <v>1</v>
      </c>
      <c r="B1762">
        <v>1163903170</v>
      </c>
    </row>
    <row r="1763" spans="1:2">
      <c r="A1763">
        <v>0</v>
      </c>
      <c r="B1763">
        <v>1167441808</v>
      </c>
    </row>
    <row r="1764" spans="1:2">
      <c r="A1764">
        <v>0</v>
      </c>
      <c r="B1764">
        <v>1200694576</v>
      </c>
    </row>
    <row r="1765" spans="1:2">
      <c r="A1765">
        <v>0</v>
      </c>
      <c r="B1765">
        <v>1212692272</v>
      </c>
    </row>
    <row r="1766" spans="1:2">
      <c r="A1766">
        <v>1</v>
      </c>
      <c r="B1766">
        <v>1213975115</v>
      </c>
    </row>
    <row r="1767" spans="1:2">
      <c r="A1767">
        <v>0</v>
      </c>
      <c r="B1767">
        <v>1225855881</v>
      </c>
    </row>
    <row r="1768" spans="1:2">
      <c r="A1768">
        <v>1</v>
      </c>
      <c r="B1768">
        <v>1282627914</v>
      </c>
    </row>
    <row r="1769" spans="1:2">
      <c r="A1769">
        <v>0</v>
      </c>
      <c r="B1769">
        <v>1297830510</v>
      </c>
    </row>
    <row r="1770" spans="1:2">
      <c r="A1770">
        <v>0</v>
      </c>
      <c r="B1770">
        <v>1339748672</v>
      </c>
    </row>
    <row r="1771" spans="1:2">
      <c r="A1771">
        <v>0</v>
      </c>
      <c r="B1771">
        <v>1375512553</v>
      </c>
    </row>
    <row r="1772" spans="1:2">
      <c r="A1772">
        <v>1</v>
      </c>
      <c r="B1772">
        <v>1383697739</v>
      </c>
    </row>
    <row r="1773" spans="1:2">
      <c r="A1773">
        <v>1</v>
      </c>
      <c r="B1773">
        <v>1408313741</v>
      </c>
    </row>
    <row r="1774" spans="1:2">
      <c r="A1774">
        <v>0</v>
      </c>
      <c r="B1774">
        <v>1445122625</v>
      </c>
    </row>
    <row r="1775" spans="1:2">
      <c r="A1775">
        <v>0</v>
      </c>
      <c r="B1775">
        <v>1496119403</v>
      </c>
    </row>
    <row r="1776" spans="1:2">
      <c r="A1776">
        <v>0</v>
      </c>
      <c r="B1776">
        <v>1497608078</v>
      </c>
    </row>
    <row r="1777" spans="1:2">
      <c r="A1777">
        <v>0</v>
      </c>
      <c r="B1777">
        <v>1510514303</v>
      </c>
    </row>
    <row r="1778" spans="1:2">
      <c r="A1778">
        <v>1</v>
      </c>
      <c r="B1778">
        <v>1669905770</v>
      </c>
    </row>
    <row r="1779" spans="1:2">
      <c r="A1779">
        <v>0</v>
      </c>
      <c r="B1779">
        <v>1913637848</v>
      </c>
    </row>
    <row r="1780" spans="1:2">
      <c r="A1780">
        <v>0</v>
      </c>
      <c r="B1780">
        <v>2037236823</v>
      </c>
    </row>
    <row r="1781" spans="1:2">
      <c r="A1781">
        <v>1</v>
      </c>
      <c r="B1781">
        <v>2111900435</v>
      </c>
    </row>
    <row r="1782" spans="1:2">
      <c r="A1782">
        <v>0</v>
      </c>
      <c r="B1782">
        <v>3022588801</v>
      </c>
    </row>
    <row r="1783" spans="1:2">
      <c r="A1783">
        <v>0</v>
      </c>
      <c r="B1783">
        <v>3066446442</v>
      </c>
    </row>
    <row r="1784" spans="1:2">
      <c r="A1784">
        <v>1</v>
      </c>
      <c r="B1784">
        <v>3171930973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AC08-3E58-5C4E-AF77-AABBA5479D86}">
  <sheetPr codeName="Sheet12"/>
  <dimension ref="A1:O38"/>
  <sheetViews>
    <sheetView workbookViewId="0">
      <selection activeCell="B25" sqref="B25"/>
    </sheetView>
  </sheetViews>
  <sheetFormatPr baseColWidth="10" defaultColWidth="9.1640625" defaultRowHeight="15"/>
  <cols>
    <col min="1" max="2" width="14.6640625" style="4" bestFit="1" customWidth="1"/>
    <col min="3" max="3" width="27.1640625" style="4" bestFit="1" customWidth="1"/>
    <col min="4" max="4" width="25" style="4" bestFit="1" customWidth="1"/>
    <col min="5" max="5" width="7.6640625" style="4" bestFit="1" customWidth="1"/>
    <col min="6" max="7" width="14.6640625" style="4" bestFit="1" customWidth="1"/>
    <col min="8" max="8" width="12.6640625" style="4" bestFit="1" customWidth="1"/>
    <col min="9" max="9" width="12.5" style="4" bestFit="1" customWidth="1"/>
    <col min="10" max="10" width="2.83203125" style="4" customWidth="1"/>
    <col min="11" max="11" width="25.5" style="4" customWidth="1"/>
    <col min="12" max="12" width="12.5" style="4" customWidth="1"/>
    <col min="13" max="14" width="9.1640625" style="4"/>
    <col min="15" max="15" width="22.6640625" style="4" customWidth="1"/>
    <col min="16" max="16384" width="9.1640625" style="4"/>
  </cols>
  <sheetData>
    <row r="1" spans="1:15" ht="15" customHeight="1" thickBot="1">
      <c r="A1" s="2" t="s">
        <v>3697</v>
      </c>
      <c r="B1" s="2"/>
      <c r="C1" s="2"/>
      <c r="D1" s="2"/>
      <c r="E1" s="2"/>
      <c r="F1" s="2"/>
      <c r="G1" s="2"/>
      <c r="H1" s="2"/>
      <c r="I1" s="2"/>
      <c r="J1" s="2"/>
      <c r="K1" s="49" t="s">
        <v>3668</v>
      </c>
      <c r="L1" s="50"/>
      <c r="M1" s="50"/>
      <c r="N1" s="3"/>
    </row>
    <row r="2" spans="1:15" ht="1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5" t="s">
        <v>3669</v>
      </c>
      <c r="L2" s="6">
        <f t="array" ref="L2:M6">LINEST(SLRData!$B$2:$B$1784, SLRData!$A$2:$A$1784,TRUE,TRUE)</f>
        <v>-55169846.902229637</v>
      </c>
      <c r="M2" s="7">
        <v>222529817.73807025</v>
      </c>
      <c r="N2" s="2"/>
    </row>
    <row r="3" spans="1:15" ht="15" customHeight="1">
      <c r="A3" s="8" t="s">
        <v>3670</v>
      </c>
      <c r="B3" s="8"/>
      <c r="C3" s="2"/>
      <c r="D3" s="2"/>
      <c r="E3" s="2"/>
      <c r="F3" s="2"/>
      <c r="G3" s="2"/>
      <c r="H3" s="2"/>
      <c r="I3" s="2"/>
      <c r="J3" s="2"/>
      <c r="K3" s="5" t="s">
        <v>3671</v>
      </c>
      <c r="L3" s="9">
        <v>13443098.673083251</v>
      </c>
      <c r="M3" s="10">
        <v>8993425.8953175712</v>
      </c>
      <c r="N3" s="2"/>
    </row>
    <row r="4" spans="1:15" ht="15" customHeight="1">
      <c r="A4" s="4" t="s">
        <v>3672</v>
      </c>
      <c r="B4" s="11">
        <f>SQRT(C12/C14)</f>
        <v>9.6789128477791003E-2</v>
      </c>
      <c r="C4" s="2"/>
      <c r="D4" s="2"/>
      <c r="E4" s="2"/>
      <c r="F4" s="12"/>
      <c r="G4" s="2"/>
      <c r="H4" s="2"/>
      <c r="I4" s="2"/>
      <c r="J4" s="2"/>
      <c r="K4" s="13" t="s">
        <v>3673</v>
      </c>
      <c r="L4" s="9">
        <v>9.3681353914903329E-3</v>
      </c>
      <c r="M4" s="10">
        <v>282256060.50986987</v>
      </c>
      <c r="N4" s="2"/>
      <c r="O4" s="3"/>
    </row>
    <row r="5" spans="1:15" ht="15" customHeight="1">
      <c r="A5" s="4" t="s">
        <v>3674</v>
      </c>
      <c r="B5" s="11">
        <f>L4</f>
        <v>9.3681353914903329E-3</v>
      </c>
      <c r="C5" s="2"/>
      <c r="D5" s="2"/>
      <c r="E5" s="2"/>
      <c r="F5" s="12"/>
      <c r="G5" s="2"/>
      <c r="H5" s="2"/>
      <c r="I5" s="2"/>
      <c r="J5" s="2"/>
      <c r="K5" s="5" t="s">
        <v>3675</v>
      </c>
      <c r="L5" s="9">
        <v>16.842431309069521</v>
      </c>
      <c r="M5" s="10">
        <v>1781</v>
      </c>
      <c r="N5" s="2"/>
    </row>
    <row r="6" spans="1:15" ht="15" customHeight="1" thickBot="1">
      <c r="A6" s="4" t="s">
        <v>3676</v>
      </c>
      <c r="B6" s="11">
        <f>1-(B14/B13)*(C13/C14)</f>
        <v>8.8119131205142143E-3</v>
      </c>
      <c r="C6" s="2"/>
      <c r="D6" s="2"/>
      <c r="E6" s="2"/>
      <c r="F6" s="2"/>
      <c r="G6" s="2"/>
      <c r="H6" s="2"/>
      <c r="I6" s="2"/>
      <c r="J6" s="2"/>
      <c r="K6" s="13" t="s">
        <v>3677</v>
      </c>
      <c r="L6" s="14">
        <v>1.3418109641232056E+18</v>
      </c>
      <c r="M6" s="15">
        <v>1.4188956945999589E+20</v>
      </c>
      <c r="N6" s="2"/>
    </row>
    <row r="7" spans="1:15" ht="15" customHeight="1">
      <c r="A7" s="4" t="s">
        <v>3678</v>
      </c>
      <c r="B7" s="11">
        <f>M4</f>
        <v>282256060.50986987</v>
      </c>
      <c r="C7" s="2"/>
      <c r="D7" s="2"/>
      <c r="E7" s="2"/>
      <c r="F7" s="2"/>
      <c r="G7" s="2"/>
      <c r="H7" s="2"/>
      <c r="I7" s="2"/>
      <c r="J7" s="2"/>
    </row>
    <row r="8" spans="1:15" ht="15" customHeight="1" thickBot="1">
      <c r="A8" s="16" t="s">
        <v>3679</v>
      </c>
      <c r="B8" s="16">
        <f>COUNT(SLRData!$A:$A)</f>
        <v>1783</v>
      </c>
      <c r="C8" s="2"/>
      <c r="D8" s="2"/>
      <c r="E8" s="2"/>
      <c r="F8" s="2"/>
      <c r="G8" s="2"/>
      <c r="H8" s="2"/>
      <c r="I8" s="2"/>
      <c r="J8" s="2"/>
      <c r="K8" s="13" t="s">
        <v>3680</v>
      </c>
      <c r="L8" s="17">
        <v>0.95</v>
      </c>
    </row>
    <row r="9" spans="1:1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5" t="s">
        <v>3681</v>
      </c>
      <c r="L9" s="18">
        <f>_xlfn.T.INV.2T(1-L8,B13)</f>
        <v>1.9612968631584231</v>
      </c>
    </row>
    <row r="10" spans="1:15" ht="15" customHeight="1" thickBot="1">
      <c r="A10" s="2" t="s">
        <v>3682</v>
      </c>
      <c r="B10" s="2"/>
      <c r="C10" s="2"/>
      <c r="D10" s="2"/>
      <c r="E10" s="2"/>
      <c r="F10" s="2"/>
      <c r="G10" s="2"/>
      <c r="H10" s="2"/>
      <c r="I10" s="2"/>
      <c r="J10" s="2"/>
      <c r="K10" s="13" t="s">
        <v>3683</v>
      </c>
      <c r="L10" s="18">
        <f>L9*C17</f>
        <v>17638777.997534085</v>
      </c>
    </row>
    <row r="11" spans="1:15" ht="15" customHeight="1">
      <c r="A11" s="19"/>
      <c r="B11" s="19" t="s">
        <v>3684</v>
      </c>
      <c r="C11" s="19" t="s">
        <v>3685</v>
      </c>
      <c r="D11" s="19" t="s">
        <v>3686</v>
      </c>
      <c r="E11" s="19" t="s">
        <v>3687</v>
      </c>
      <c r="F11" s="19" t="s">
        <v>3688</v>
      </c>
      <c r="K11" s="13" t="s">
        <v>3689</v>
      </c>
      <c r="L11" s="18">
        <f>L9*C18</f>
        <v>26365907.258647341</v>
      </c>
    </row>
    <row r="12" spans="1:15" ht="15" customHeight="1">
      <c r="A12" s="4" t="s">
        <v>3690</v>
      </c>
      <c r="B12" s="4">
        <v>1</v>
      </c>
      <c r="C12" s="11">
        <f>L6</f>
        <v>1.3418109641232056E+18</v>
      </c>
      <c r="D12" s="11">
        <f>L6</f>
        <v>1.3418109641232056E+18</v>
      </c>
      <c r="E12" s="11">
        <f>L5</f>
        <v>16.842431309069521</v>
      </c>
      <c r="F12" s="11">
        <f>_xlfn.F.DIST.RT(E12,B12,B13)</f>
        <v>4.2449628682694445E-5</v>
      </c>
    </row>
    <row r="13" spans="1:15" ht="15" customHeight="1">
      <c r="A13" s="4" t="s">
        <v>3691</v>
      </c>
      <c r="B13" s="4">
        <f>M5</f>
        <v>1781</v>
      </c>
      <c r="C13" s="11">
        <f>M6</f>
        <v>1.4188956945999589E+20</v>
      </c>
      <c r="D13" s="11">
        <f>C13/B13</f>
        <v>7.9668483694551312E+16</v>
      </c>
      <c r="E13" s="11"/>
      <c r="F13" s="11"/>
    </row>
    <row r="14" spans="1:15" ht="15" customHeight="1" thickBot="1">
      <c r="A14" s="16" t="s">
        <v>3692</v>
      </c>
      <c r="B14" s="20">
        <f>B12+B13</f>
        <v>1782</v>
      </c>
      <c r="C14" s="21">
        <f>C12+C13</f>
        <v>1.4323138042411909E+20</v>
      </c>
      <c r="D14" s="16"/>
      <c r="E14" s="16"/>
      <c r="F14" s="16"/>
    </row>
    <row r="15" spans="1:15" ht="15" customHeight="1" thickBo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5" ht="15" customHeight="1">
      <c r="A16" s="22"/>
      <c r="B16" s="22" t="s">
        <v>3693</v>
      </c>
      <c r="C16" s="22" t="s">
        <v>3678</v>
      </c>
      <c r="D16" s="22" t="s">
        <v>3694</v>
      </c>
      <c r="E16" s="22" t="s">
        <v>3695</v>
      </c>
      <c r="F16" s="22" t="str">
        <f>"Lower " &amp; L8*100 &amp; "%"</f>
        <v>Lower 95%</v>
      </c>
      <c r="G16" s="22" t="str">
        <f>"Upper " &amp; L8*100 &amp; "%"</f>
        <v>Upper 95%</v>
      </c>
      <c r="H16" s="22" t="str">
        <f t="shared" ref="H16:I18" si="0">F16</f>
        <v>Lower 95%</v>
      </c>
      <c r="I16" s="22" t="str">
        <f t="shared" si="0"/>
        <v>Upper 95%</v>
      </c>
      <c r="J16" s="23"/>
    </row>
    <row r="17" spans="1:10" ht="15" customHeight="1">
      <c r="A17" s="13" t="s">
        <v>3696</v>
      </c>
      <c r="B17" s="18">
        <f>M2</f>
        <v>222529817.73807025</v>
      </c>
      <c r="C17" s="18">
        <f>M3</f>
        <v>8993425.8953175712</v>
      </c>
      <c r="D17" s="18">
        <f>B17/C17</f>
        <v>24.743609424071693</v>
      </c>
      <c r="E17" s="18">
        <f>_xlfn.T.DIST.2T(ABS(D17), B13)</f>
        <v>1.9944863465562348E-116</v>
      </c>
      <c r="F17" s="18">
        <f>B17-L10</f>
        <v>204891039.74053615</v>
      </c>
      <c r="G17" s="18">
        <f>B17+L10</f>
        <v>240168595.73560435</v>
      </c>
      <c r="H17" s="18">
        <f t="shared" si="0"/>
        <v>204891039.74053615</v>
      </c>
      <c r="I17" s="24">
        <f t="shared" si="0"/>
        <v>240168595.73560435</v>
      </c>
      <c r="J17" s="25"/>
    </row>
    <row r="18" spans="1:10" ht="15" customHeight="1" thickBot="1">
      <c r="A18" s="26" t="str">
        <f>SLRData!$A$1</f>
        <v>Bechdel</v>
      </c>
      <c r="B18" s="27">
        <f>L2</f>
        <v>-55169846.902229637</v>
      </c>
      <c r="C18" s="27">
        <f>L3</f>
        <v>13443098.673083251</v>
      </c>
      <c r="D18" s="27">
        <f>B18/C18</f>
        <v>-4.1039531319289289</v>
      </c>
      <c r="E18" s="27">
        <f>_xlfn.T.DIST.2T(ABS(D18), B13)</f>
        <v>4.244962868270011E-5</v>
      </c>
      <c r="F18" s="27">
        <f>B18-L11</f>
        <v>-81535754.160876974</v>
      </c>
      <c r="G18" s="27">
        <f>B18+L11</f>
        <v>-28803939.643582296</v>
      </c>
      <c r="H18" s="27">
        <f t="shared" si="0"/>
        <v>-81535754.160876974</v>
      </c>
      <c r="I18" s="28">
        <f t="shared" si="0"/>
        <v>-28803939.643582296</v>
      </c>
      <c r="J18" s="25"/>
    </row>
    <row r="19" spans="1:10">
      <c r="J19" s="2"/>
    </row>
    <row r="20" spans="1:10">
      <c r="J20" s="2"/>
    </row>
    <row r="21" spans="1:10">
      <c r="A21" s="4" t="s">
        <v>3698</v>
      </c>
      <c r="B21" s="4" t="s">
        <v>3699</v>
      </c>
      <c r="C21" s="4" t="s">
        <v>3700</v>
      </c>
      <c r="J21" s="2"/>
    </row>
    <row r="22" spans="1:10">
      <c r="A22" s="4" t="s">
        <v>3701</v>
      </c>
      <c r="B22" s="4" t="s">
        <v>3702</v>
      </c>
      <c r="C22" s="4" t="s">
        <v>3703</v>
      </c>
      <c r="J22" s="2"/>
    </row>
    <row r="23" spans="1:10">
      <c r="F23" s="11"/>
      <c r="G23" s="11"/>
      <c r="J23" s="2"/>
    </row>
    <row r="24" spans="1:10">
      <c r="A24" s="4" t="s">
        <v>3708</v>
      </c>
      <c r="B24" s="4" t="s">
        <v>3709</v>
      </c>
      <c r="J24" s="2"/>
    </row>
    <row r="25" spans="1:10">
      <c r="J25" s="2"/>
    </row>
    <row r="26" spans="1:10">
      <c r="J26" s="2"/>
    </row>
    <row r="27" spans="1:10">
      <c r="J27" s="2"/>
    </row>
    <row r="28" spans="1:10">
      <c r="J28" s="2"/>
    </row>
    <row r="29" spans="1:10">
      <c r="J29" s="2"/>
    </row>
    <row r="30" spans="1:10">
      <c r="J30" s="2"/>
    </row>
    <row r="31" spans="1:10">
      <c r="J31" s="2"/>
    </row>
    <row r="32" spans="1:10">
      <c r="J32" s="2"/>
    </row>
    <row r="33" spans="10:10">
      <c r="J33" s="2"/>
    </row>
    <row r="34" spans="10:10">
      <c r="J34" s="2"/>
    </row>
    <row r="35" spans="10:10">
      <c r="J35" s="2"/>
    </row>
    <row r="36" spans="10:10">
      <c r="J36" s="23"/>
    </row>
    <row r="37" spans="10:10">
      <c r="J37" s="25"/>
    </row>
    <row r="38" spans="10:10">
      <c r="J38" s="25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4"/>
  <sheetViews>
    <sheetView topLeftCell="H1" workbookViewId="0">
      <selection activeCell="M3" sqref="M3"/>
    </sheetView>
  </sheetViews>
  <sheetFormatPr baseColWidth="10" defaultColWidth="8.83203125" defaultRowHeight="15"/>
  <cols>
    <col min="1" max="1" width="6.83203125" bestFit="1" customWidth="1"/>
    <col min="2" max="2" width="77" bestFit="1" customWidth="1"/>
    <col min="3" max="3" width="12.5" bestFit="1" customWidth="1"/>
    <col min="4" max="4" width="8.83203125" bestFit="1" customWidth="1"/>
    <col min="7" max="7" width="11" customWidth="1"/>
    <col min="8" max="8" width="16.5" bestFit="1" customWidth="1"/>
    <col min="14" max="14" width="15.6640625" bestFit="1" customWidth="1"/>
    <col min="15" max="19" width="12" bestFit="1" customWidth="1"/>
  </cols>
  <sheetData>
    <row r="1" spans="1:19" ht="16">
      <c r="A1" s="1" t="s">
        <v>0</v>
      </c>
      <c r="B1" t="s">
        <v>2</v>
      </c>
      <c r="C1" t="s">
        <v>4</v>
      </c>
      <c r="D1" t="s">
        <v>5</v>
      </c>
      <c r="F1" t="s">
        <v>3571</v>
      </c>
      <c r="G1" t="s">
        <v>3710</v>
      </c>
      <c r="H1" t="s">
        <v>3667</v>
      </c>
      <c r="L1" t="s">
        <v>3719</v>
      </c>
      <c r="M1" t="s">
        <v>3718</v>
      </c>
      <c r="N1" t="s">
        <v>10</v>
      </c>
      <c r="O1" t="s">
        <v>58</v>
      </c>
      <c r="P1" t="s">
        <v>16</v>
      </c>
      <c r="Q1" t="s">
        <v>31</v>
      </c>
      <c r="R1" t="s">
        <v>64</v>
      </c>
      <c r="S1" t="s">
        <v>22</v>
      </c>
    </row>
    <row r="2" spans="1:19" ht="16">
      <c r="A2" s="1">
        <v>2009</v>
      </c>
      <c r="B2" t="s">
        <v>3643</v>
      </c>
      <c r="C2" t="s">
        <v>58</v>
      </c>
      <c r="D2" t="s">
        <v>17</v>
      </c>
      <c r="F2">
        <f t="shared" ref="F2:F65" si="0">IF(D2="PASS",1,0)</f>
        <v>0</v>
      </c>
      <c r="G2">
        <f t="shared" ref="G2:G65" si="1">F2*N2</f>
        <v>0</v>
      </c>
      <c r="H2">
        <v>899</v>
      </c>
      <c r="L2">
        <f>LN(H2)</f>
        <v>6.80128303447162</v>
      </c>
      <c r="M2">
        <f>LN(N2)</f>
        <v>15.784834313877417</v>
      </c>
      <c r="N2">
        <v>7165829</v>
      </c>
      <c r="O2">
        <f>IF(C2="nowomen",1,0)</f>
        <v>1</v>
      </c>
      <c r="P2">
        <f t="shared" ref="P2:P65" si="2">IF(C2="notalk",1,0)</f>
        <v>0</v>
      </c>
      <c r="Q2">
        <f t="shared" ref="Q2:Q65" si="3">IF(C2="men",1,0)</f>
        <v>0</v>
      </c>
      <c r="R2">
        <f t="shared" ref="R2:R65" si="4">IF(C2="dubious",1,0)</f>
        <v>0</v>
      </c>
      <c r="S2">
        <f t="shared" ref="S2:S65" si="5">IF(C2="ok",1,0)</f>
        <v>0</v>
      </c>
    </row>
    <row r="3" spans="1:19" ht="16">
      <c r="A3" s="1">
        <v>2012</v>
      </c>
      <c r="B3" t="s">
        <v>329</v>
      </c>
      <c r="C3" t="s">
        <v>31</v>
      </c>
      <c r="D3" t="s">
        <v>17</v>
      </c>
      <c r="F3">
        <f t="shared" si="0"/>
        <v>0</v>
      </c>
      <c r="G3">
        <f t="shared" si="1"/>
        <v>0</v>
      </c>
      <c r="H3">
        <v>4989</v>
      </c>
      <c r="L3">
        <f t="shared" ref="L3:L66" si="6">LN(H3)</f>
        <v>8.5149907678610379</v>
      </c>
      <c r="M3">
        <f t="shared" ref="M3:M66" si="7">LN(N3)</f>
        <v>11.016627140484776</v>
      </c>
      <c r="N3">
        <v>60878</v>
      </c>
      <c r="O3">
        <f t="shared" ref="O3:O66" si="8">IF(C3="nowomen",1,0)</f>
        <v>0</v>
      </c>
      <c r="P3">
        <f t="shared" si="2"/>
        <v>0</v>
      </c>
      <c r="Q3">
        <f t="shared" si="3"/>
        <v>1</v>
      </c>
      <c r="R3">
        <f t="shared" si="4"/>
        <v>0</v>
      </c>
      <c r="S3">
        <f t="shared" si="5"/>
        <v>0</v>
      </c>
    </row>
    <row r="4" spans="1:19" ht="16">
      <c r="A4" s="1">
        <v>2011</v>
      </c>
      <c r="B4" t="s">
        <v>578</v>
      </c>
      <c r="C4" t="s">
        <v>22</v>
      </c>
      <c r="D4" t="s">
        <v>23</v>
      </c>
      <c r="F4">
        <f t="shared" si="0"/>
        <v>1</v>
      </c>
      <c r="G4">
        <f t="shared" si="1"/>
        <v>3107072</v>
      </c>
      <c r="H4">
        <v>18642</v>
      </c>
      <c r="L4">
        <f t="shared" si="6"/>
        <v>9.8331723786211018</v>
      </c>
      <c r="M4">
        <f t="shared" si="7"/>
        <v>14.949191361585925</v>
      </c>
      <c r="N4">
        <v>3107072</v>
      </c>
      <c r="O4">
        <f t="shared" si="8"/>
        <v>0</v>
      </c>
      <c r="P4">
        <f t="shared" si="2"/>
        <v>0</v>
      </c>
      <c r="Q4">
        <f t="shared" si="3"/>
        <v>0</v>
      </c>
      <c r="R4">
        <f t="shared" si="4"/>
        <v>0</v>
      </c>
      <c r="S4">
        <f t="shared" si="5"/>
        <v>1</v>
      </c>
    </row>
    <row r="5" spans="1:19" ht="16">
      <c r="A5" s="1">
        <v>1996</v>
      </c>
      <c r="B5" t="s">
        <v>2859</v>
      </c>
      <c r="C5" t="s">
        <v>64</v>
      </c>
      <c r="D5" t="s">
        <v>17</v>
      </c>
      <c r="F5">
        <f t="shared" si="0"/>
        <v>0</v>
      </c>
      <c r="G5">
        <f t="shared" si="1"/>
        <v>0</v>
      </c>
      <c r="H5">
        <v>18767</v>
      </c>
      <c r="L5">
        <f t="shared" si="6"/>
        <v>9.8398552872912735</v>
      </c>
      <c r="M5">
        <f t="shared" si="7"/>
        <v>15.434811866779782</v>
      </c>
      <c r="N5">
        <v>5049561</v>
      </c>
      <c r="O5">
        <f t="shared" si="8"/>
        <v>0</v>
      </c>
      <c r="P5">
        <f t="shared" si="2"/>
        <v>0</v>
      </c>
      <c r="Q5">
        <f t="shared" si="3"/>
        <v>0</v>
      </c>
      <c r="R5">
        <f t="shared" si="4"/>
        <v>1</v>
      </c>
      <c r="S5">
        <f t="shared" si="5"/>
        <v>0</v>
      </c>
    </row>
    <row r="6" spans="1:19" ht="16">
      <c r="A6" s="1">
        <v>2006</v>
      </c>
      <c r="B6" t="s">
        <v>1593</v>
      </c>
      <c r="C6" t="s">
        <v>22</v>
      </c>
      <c r="D6" t="s">
        <v>23</v>
      </c>
      <c r="F6">
        <f t="shared" si="0"/>
        <v>1</v>
      </c>
      <c r="G6">
        <f t="shared" si="1"/>
        <v>3814128</v>
      </c>
      <c r="H6">
        <v>22971</v>
      </c>
      <c r="L6">
        <f t="shared" si="6"/>
        <v>10.041987829781233</v>
      </c>
      <c r="M6">
        <f t="shared" si="7"/>
        <v>15.154222625145692</v>
      </c>
      <c r="N6">
        <v>3814128</v>
      </c>
      <c r="O6">
        <f t="shared" si="8"/>
        <v>0</v>
      </c>
      <c r="P6">
        <f t="shared" si="2"/>
        <v>0</v>
      </c>
      <c r="Q6">
        <f t="shared" si="3"/>
        <v>0</v>
      </c>
      <c r="R6">
        <f t="shared" si="4"/>
        <v>0</v>
      </c>
      <c r="S6">
        <f t="shared" si="5"/>
        <v>1</v>
      </c>
    </row>
    <row r="7" spans="1:19" ht="16">
      <c r="A7" s="1">
        <v>1998</v>
      </c>
      <c r="B7" t="s">
        <v>2711</v>
      </c>
      <c r="C7" t="s">
        <v>58</v>
      </c>
      <c r="D7" t="s">
        <v>17</v>
      </c>
      <c r="F7">
        <f t="shared" si="0"/>
        <v>0</v>
      </c>
      <c r="G7">
        <f t="shared" si="1"/>
        <v>0</v>
      </c>
      <c r="H7">
        <v>30312</v>
      </c>
      <c r="L7">
        <f t="shared" si="6"/>
        <v>10.319298952698437</v>
      </c>
      <c r="M7">
        <f t="shared" si="7"/>
        <v>14.17257782493426</v>
      </c>
      <c r="N7">
        <v>1429132</v>
      </c>
      <c r="O7">
        <f t="shared" si="8"/>
        <v>1</v>
      </c>
      <c r="P7">
        <f t="shared" si="2"/>
        <v>0</v>
      </c>
      <c r="Q7">
        <f t="shared" si="3"/>
        <v>0</v>
      </c>
      <c r="R7">
        <f t="shared" si="4"/>
        <v>0</v>
      </c>
      <c r="S7">
        <f t="shared" si="5"/>
        <v>0</v>
      </c>
    </row>
    <row r="8" spans="1:19" ht="16">
      <c r="A8" s="1">
        <v>2008</v>
      </c>
      <c r="B8" t="s">
        <v>1220</v>
      </c>
      <c r="C8" t="s">
        <v>58</v>
      </c>
      <c r="D8" t="s">
        <v>17</v>
      </c>
      <c r="F8">
        <f t="shared" si="0"/>
        <v>0</v>
      </c>
      <c r="G8">
        <f t="shared" si="1"/>
        <v>0</v>
      </c>
      <c r="H8">
        <v>34541</v>
      </c>
      <c r="L8">
        <f t="shared" si="6"/>
        <v>10.44990230322135</v>
      </c>
      <c r="M8">
        <f t="shared" si="7"/>
        <v>14.300023417402567</v>
      </c>
      <c r="N8">
        <v>1623384</v>
      </c>
      <c r="O8">
        <f t="shared" si="8"/>
        <v>1</v>
      </c>
      <c r="P8">
        <f t="shared" si="2"/>
        <v>0</v>
      </c>
      <c r="Q8">
        <f t="shared" si="3"/>
        <v>0</v>
      </c>
      <c r="R8">
        <f t="shared" si="4"/>
        <v>0</v>
      </c>
      <c r="S8">
        <f t="shared" si="5"/>
        <v>0</v>
      </c>
    </row>
    <row r="9" spans="1:19" ht="16">
      <c r="A9" s="1">
        <v>1988</v>
      </c>
      <c r="B9" t="s">
        <v>3230</v>
      </c>
      <c r="C9" t="s">
        <v>16</v>
      </c>
      <c r="D9" t="s">
        <v>17</v>
      </c>
      <c r="F9">
        <f t="shared" si="0"/>
        <v>0</v>
      </c>
      <c r="G9">
        <f t="shared" si="1"/>
        <v>0</v>
      </c>
      <c r="H9">
        <v>38576</v>
      </c>
      <c r="L9">
        <f t="shared" si="6"/>
        <v>10.560385600420952</v>
      </c>
      <c r="M9">
        <f t="shared" si="7"/>
        <v>16.572806438520693</v>
      </c>
      <c r="N9">
        <v>15757176</v>
      </c>
      <c r="O9">
        <f t="shared" si="8"/>
        <v>0</v>
      </c>
      <c r="P9">
        <f t="shared" si="2"/>
        <v>1</v>
      </c>
      <c r="Q9">
        <f t="shared" si="3"/>
        <v>0</v>
      </c>
      <c r="R9">
        <f t="shared" si="4"/>
        <v>0</v>
      </c>
      <c r="S9">
        <f t="shared" si="5"/>
        <v>0</v>
      </c>
    </row>
    <row r="10" spans="1:19" ht="16">
      <c r="A10" s="1">
        <v>2005</v>
      </c>
      <c r="B10" t="s">
        <v>1766</v>
      </c>
      <c r="C10" t="s">
        <v>22</v>
      </c>
      <c r="D10" t="s">
        <v>23</v>
      </c>
      <c r="F10">
        <f t="shared" si="0"/>
        <v>1</v>
      </c>
      <c r="G10">
        <f t="shared" si="1"/>
        <v>357910</v>
      </c>
      <c r="H10">
        <v>39742</v>
      </c>
      <c r="L10">
        <f t="shared" si="6"/>
        <v>10.590163841965762</v>
      </c>
      <c r="M10">
        <f t="shared" si="7"/>
        <v>12.788036837129358</v>
      </c>
      <c r="N10">
        <v>357910</v>
      </c>
      <c r="O10">
        <f t="shared" si="8"/>
        <v>0</v>
      </c>
      <c r="P10">
        <f t="shared" si="2"/>
        <v>0</v>
      </c>
      <c r="Q10">
        <f t="shared" si="3"/>
        <v>0</v>
      </c>
      <c r="R10">
        <f t="shared" si="4"/>
        <v>0</v>
      </c>
      <c r="S10">
        <f t="shared" si="5"/>
        <v>1</v>
      </c>
    </row>
    <row r="11" spans="1:19" ht="16">
      <c r="A11" s="1">
        <v>2011</v>
      </c>
      <c r="B11" t="s">
        <v>502</v>
      </c>
      <c r="C11" t="s">
        <v>22</v>
      </c>
      <c r="D11" t="s">
        <v>23</v>
      </c>
      <c r="F11">
        <f t="shared" si="0"/>
        <v>1</v>
      </c>
      <c r="G11">
        <f t="shared" si="1"/>
        <v>14499671</v>
      </c>
      <c r="H11">
        <v>48869</v>
      </c>
      <c r="L11">
        <f t="shared" si="6"/>
        <v>10.796898527603441</v>
      </c>
      <c r="M11">
        <f t="shared" si="7"/>
        <v>16.489636517478218</v>
      </c>
      <c r="N11">
        <v>14499671</v>
      </c>
      <c r="O11">
        <f t="shared" si="8"/>
        <v>0</v>
      </c>
      <c r="P11">
        <f t="shared" si="2"/>
        <v>0</v>
      </c>
      <c r="Q11">
        <f t="shared" si="3"/>
        <v>0</v>
      </c>
      <c r="R11">
        <f t="shared" si="4"/>
        <v>0</v>
      </c>
      <c r="S11">
        <f t="shared" si="5"/>
        <v>1</v>
      </c>
    </row>
    <row r="12" spans="1:19" ht="16">
      <c r="A12" s="1">
        <v>2004</v>
      </c>
      <c r="B12" t="s">
        <v>1883</v>
      </c>
      <c r="C12" t="s">
        <v>22</v>
      </c>
      <c r="D12" t="s">
        <v>23</v>
      </c>
      <c r="F12">
        <f t="shared" si="0"/>
        <v>1</v>
      </c>
      <c r="G12">
        <f t="shared" si="1"/>
        <v>12331929</v>
      </c>
      <c r="H12">
        <v>86973</v>
      </c>
      <c r="L12">
        <f t="shared" si="6"/>
        <v>11.373353004642214</v>
      </c>
      <c r="M12">
        <f t="shared" si="7"/>
        <v>16.327702310592429</v>
      </c>
      <c r="N12">
        <v>12331929</v>
      </c>
      <c r="O12">
        <f t="shared" si="8"/>
        <v>0</v>
      </c>
      <c r="P12">
        <f t="shared" si="2"/>
        <v>0</v>
      </c>
      <c r="Q12">
        <f t="shared" si="3"/>
        <v>0</v>
      </c>
      <c r="R12">
        <f t="shared" si="4"/>
        <v>0</v>
      </c>
      <c r="S12">
        <f t="shared" si="5"/>
        <v>1</v>
      </c>
    </row>
    <row r="13" spans="1:19" ht="16">
      <c r="A13" s="1">
        <v>2002</v>
      </c>
      <c r="B13" t="s">
        <v>2171</v>
      </c>
      <c r="C13" t="s">
        <v>22</v>
      </c>
      <c r="D13" t="s">
        <v>23</v>
      </c>
      <c r="F13">
        <f t="shared" si="0"/>
        <v>1</v>
      </c>
      <c r="G13">
        <f t="shared" si="1"/>
        <v>38855</v>
      </c>
      <c r="H13">
        <v>99819</v>
      </c>
      <c r="L13">
        <f t="shared" si="6"/>
        <v>11.511113824940962</v>
      </c>
      <c r="M13">
        <f t="shared" si="7"/>
        <v>10.567592047643343</v>
      </c>
      <c r="N13">
        <v>38855</v>
      </c>
      <c r="O13">
        <f t="shared" si="8"/>
        <v>0</v>
      </c>
      <c r="P13">
        <f t="shared" si="2"/>
        <v>0</v>
      </c>
      <c r="Q13">
        <f t="shared" si="3"/>
        <v>0</v>
      </c>
      <c r="R13">
        <f t="shared" si="4"/>
        <v>0</v>
      </c>
      <c r="S13">
        <f t="shared" si="5"/>
        <v>1</v>
      </c>
    </row>
    <row r="14" spans="1:19" ht="16">
      <c r="A14" s="1">
        <v>2009</v>
      </c>
      <c r="B14" t="s">
        <v>1057</v>
      </c>
      <c r="C14" t="s">
        <v>22</v>
      </c>
      <c r="D14" t="s">
        <v>23</v>
      </c>
      <c r="F14">
        <f t="shared" si="0"/>
        <v>1</v>
      </c>
      <c r="G14">
        <f t="shared" si="1"/>
        <v>10857316</v>
      </c>
      <c r="H14">
        <v>109320</v>
      </c>
      <c r="L14">
        <f t="shared" si="6"/>
        <v>11.602034640042005</v>
      </c>
      <c r="M14">
        <f t="shared" si="7"/>
        <v>16.200349696436554</v>
      </c>
      <c r="N14">
        <v>10857316</v>
      </c>
      <c r="O14">
        <f t="shared" si="8"/>
        <v>0</v>
      </c>
      <c r="P14">
        <f t="shared" si="2"/>
        <v>0</v>
      </c>
      <c r="Q14">
        <f t="shared" si="3"/>
        <v>0</v>
      </c>
      <c r="R14">
        <f t="shared" si="4"/>
        <v>0</v>
      </c>
      <c r="S14">
        <f t="shared" si="5"/>
        <v>1</v>
      </c>
    </row>
    <row r="15" spans="1:19" ht="16">
      <c r="A15" s="1">
        <v>2010</v>
      </c>
      <c r="B15" t="s">
        <v>873</v>
      </c>
      <c r="C15" t="s">
        <v>16</v>
      </c>
      <c r="D15" t="s">
        <v>17</v>
      </c>
      <c r="F15">
        <f t="shared" si="0"/>
        <v>0</v>
      </c>
      <c r="G15">
        <f t="shared" si="1"/>
        <v>0</v>
      </c>
      <c r="H15">
        <v>116798</v>
      </c>
      <c r="L15">
        <f t="shared" si="6"/>
        <v>11.668201225941987</v>
      </c>
      <c r="M15">
        <f t="shared" si="7"/>
        <v>15.96095692804006</v>
      </c>
      <c r="N15">
        <v>8545855</v>
      </c>
      <c r="O15">
        <f t="shared" si="8"/>
        <v>0</v>
      </c>
      <c r="P15">
        <f t="shared" si="2"/>
        <v>1</v>
      </c>
      <c r="Q15">
        <f t="shared" si="3"/>
        <v>0</v>
      </c>
      <c r="R15">
        <f t="shared" si="4"/>
        <v>0</v>
      </c>
      <c r="S15">
        <f t="shared" si="5"/>
        <v>0</v>
      </c>
    </row>
    <row r="16" spans="1:19" ht="16">
      <c r="A16" s="1">
        <v>2004</v>
      </c>
      <c r="B16" t="s">
        <v>1873</v>
      </c>
      <c r="C16" t="s">
        <v>22</v>
      </c>
      <c r="D16" t="s">
        <v>23</v>
      </c>
      <c r="F16">
        <f t="shared" si="0"/>
        <v>1</v>
      </c>
      <c r="G16">
        <f t="shared" si="1"/>
        <v>4316175</v>
      </c>
      <c r="H16">
        <v>119364</v>
      </c>
      <c r="L16">
        <f t="shared" si="6"/>
        <v>11.689932926940415</v>
      </c>
      <c r="M16">
        <f t="shared" si="7"/>
        <v>15.277880151340758</v>
      </c>
      <c r="N16">
        <v>4316175</v>
      </c>
      <c r="O16">
        <f t="shared" si="8"/>
        <v>0</v>
      </c>
      <c r="P16">
        <f t="shared" si="2"/>
        <v>0</v>
      </c>
      <c r="Q16">
        <f t="shared" si="3"/>
        <v>0</v>
      </c>
      <c r="R16">
        <f t="shared" si="4"/>
        <v>0</v>
      </c>
      <c r="S16">
        <f t="shared" si="5"/>
        <v>1</v>
      </c>
    </row>
    <row r="17" spans="1:19" ht="16">
      <c r="A17" s="1">
        <v>1994</v>
      </c>
      <c r="B17" t="s">
        <v>3036</v>
      </c>
      <c r="C17" t="s">
        <v>16</v>
      </c>
      <c r="D17" t="s">
        <v>17</v>
      </c>
      <c r="F17">
        <f t="shared" si="0"/>
        <v>0</v>
      </c>
      <c r="G17">
        <f t="shared" si="1"/>
        <v>0</v>
      </c>
      <c r="H17">
        <v>198418</v>
      </c>
      <c r="L17">
        <f t="shared" si="6"/>
        <v>12.198131195524024</v>
      </c>
      <c r="M17">
        <f t="shared" si="7"/>
        <v>16.570231027049292</v>
      </c>
      <c r="N17">
        <v>15716647</v>
      </c>
      <c r="O17">
        <f t="shared" si="8"/>
        <v>0</v>
      </c>
      <c r="P17">
        <f t="shared" si="2"/>
        <v>1</v>
      </c>
      <c r="Q17">
        <f t="shared" si="3"/>
        <v>0</v>
      </c>
      <c r="R17">
        <f t="shared" si="4"/>
        <v>0</v>
      </c>
      <c r="S17">
        <f t="shared" si="5"/>
        <v>0</v>
      </c>
    </row>
    <row r="18" spans="1:19" ht="16">
      <c r="A18" s="1">
        <v>2002</v>
      </c>
      <c r="B18" t="s">
        <v>2138</v>
      </c>
      <c r="C18" t="s">
        <v>22</v>
      </c>
      <c r="D18" t="s">
        <v>23</v>
      </c>
      <c r="F18">
        <f t="shared" si="0"/>
        <v>1</v>
      </c>
      <c r="G18">
        <f t="shared" si="1"/>
        <v>11656613</v>
      </c>
      <c r="H18">
        <v>238643</v>
      </c>
      <c r="L18">
        <f t="shared" si="6"/>
        <v>12.382723990346623</v>
      </c>
      <c r="M18">
        <f t="shared" si="7"/>
        <v>16.27138421641461</v>
      </c>
      <c r="N18">
        <v>11656613</v>
      </c>
      <c r="O18">
        <f t="shared" si="8"/>
        <v>0</v>
      </c>
      <c r="P18">
        <f t="shared" si="2"/>
        <v>0</v>
      </c>
      <c r="Q18">
        <f t="shared" si="3"/>
        <v>0</v>
      </c>
      <c r="R18">
        <f t="shared" si="4"/>
        <v>0</v>
      </c>
      <c r="S18">
        <f t="shared" si="5"/>
        <v>1</v>
      </c>
    </row>
    <row r="19" spans="1:19" ht="16">
      <c r="A19" s="1">
        <v>2008</v>
      </c>
      <c r="B19" t="s">
        <v>1276</v>
      </c>
      <c r="C19" t="s">
        <v>22</v>
      </c>
      <c r="D19" t="s">
        <v>23</v>
      </c>
      <c r="F19">
        <f t="shared" si="0"/>
        <v>1</v>
      </c>
      <c r="G19">
        <f t="shared" si="1"/>
        <v>15151588</v>
      </c>
      <c r="H19">
        <v>288927</v>
      </c>
      <c r="L19">
        <f t="shared" si="6"/>
        <v>12.573929340031331</v>
      </c>
      <c r="M19">
        <f t="shared" si="7"/>
        <v>16.533615902908426</v>
      </c>
      <c r="N19">
        <v>15151588</v>
      </c>
      <c r="O19">
        <f t="shared" si="8"/>
        <v>0</v>
      </c>
      <c r="P19">
        <f t="shared" si="2"/>
        <v>0</v>
      </c>
      <c r="Q19">
        <f t="shared" si="3"/>
        <v>0</v>
      </c>
      <c r="R19">
        <f t="shared" si="4"/>
        <v>0</v>
      </c>
      <c r="S19">
        <f t="shared" si="5"/>
        <v>1</v>
      </c>
    </row>
    <row r="20" spans="1:19" ht="16">
      <c r="A20" s="1">
        <v>2003</v>
      </c>
      <c r="B20" t="s">
        <v>2116</v>
      </c>
      <c r="C20" t="s">
        <v>22</v>
      </c>
      <c r="D20" t="s">
        <v>23</v>
      </c>
      <c r="F20">
        <f t="shared" si="0"/>
        <v>1</v>
      </c>
      <c r="G20">
        <f t="shared" si="1"/>
        <v>949565</v>
      </c>
      <c r="H20">
        <v>290250</v>
      </c>
      <c r="L20">
        <f t="shared" si="6"/>
        <v>12.578497899560137</v>
      </c>
      <c r="M20">
        <f t="shared" si="7"/>
        <v>13.763759263974073</v>
      </c>
      <c r="N20">
        <v>949565</v>
      </c>
      <c r="O20">
        <f t="shared" si="8"/>
        <v>0</v>
      </c>
      <c r="P20">
        <f t="shared" si="2"/>
        <v>0</v>
      </c>
      <c r="Q20">
        <f t="shared" si="3"/>
        <v>0</v>
      </c>
      <c r="R20">
        <f t="shared" si="4"/>
        <v>0</v>
      </c>
      <c r="S20">
        <f t="shared" si="5"/>
        <v>1</v>
      </c>
    </row>
    <row r="21" spans="1:19" ht="16">
      <c r="A21" s="1">
        <v>2010</v>
      </c>
      <c r="B21" t="s">
        <v>846</v>
      </c>
      <c r="C21" t="s">
        <v>22</v>
      </c>
      <c r="D21" t="s">
        <v>23</v>
      </c>
      <c r="F21">
        <f t="shared" si="0"/>
        <v>1</v>
      </c>
      <c r="G21">
        <f t="shared" si="1"/>
        <v>21364637</v>
      </c>
      <c r="H21">
        <v>296908</v>
      </c>
      <c r="L21">
        <f t="shared" si="6"/>
        <v>12.601177605488198</v>
      </c>
      <c r="M21">
        <f t="shared" si="7"/>
        <v>16.877247636511058</v>
      </c>
      <c r="N21">
        <v>21364637</v>
      </c>
      <c r="O21">
        <f t="shared" si="8"/>
        <v>0</v>
      </c>
      <c r="P21">
        <f t="shared" si="2"/>
        <v>0</v>
      </c>
      <c r="Q21">
        <f t="shared" si="3"/>
        <v>0</v>
      </c>
      <c r="R21">
        <f t="shared" si="4"/>
        <v>0</v>
      </c>
      <c r="S21">
        <f t="shared" si="5"/>
        <v>1</v>
      </c>
    </row>
    <row r="22" spans="1:19" ht="16">
      <c r="A22" s="1">
        <v>2001</v>
      </c>
      <c r="B22" t="s">
        <v>2322</v>
      </c>
      <c r="C22" t="s">
        <v>22</v>
      </c>
      <c r="D22" t="s">
        <v>23</v>
      </c>
      <c r="F22">
        <f t="shared" si="0"/>
        <v>1</v>
      </c>
      <c r="G22">
        <f t="shared" si="1"/>
        <v>13158460</v>
      </c>
      <c r="H22">
        <v>298423</v>
      </c>
      <c r="L22">
        <f t="shared" si="6"/>
        <v>12.606267222089395</v>
      </c>
      <c r="M22">
        <f t="shared" si="7"/>
        <v>16.392575455737326</v>
      </c>
      <c r="N22">
        <v>13158460</v>
      </c>
      <c r="O22">
        <f t="shared" si="8"/>
        <v>0</v>
      </c>
      <c r="P22">
        <f t="shared" si="2"/>
        <v>0</v>
      </c>
      <c r="Q22">
        <f t="shared" si="3"/>
        <v>0</v>
      </c>
      <c r="R22">
        <f t="shared" si="4"/>
        <v>0</v>
      </c>
      <c r="S22">
        <f t="shared" si="5"/>
        <v>1</v>
      </c>
    </row>
    <row r="23" spans="1:19" ht="16">
      <c r="A23" s="1">
        <v>2009</v>
      </c>
      <c r="B23" t="s">
        <v>994</v>
      </c>
      <c r="C23" t="s">
        <v>22</v>
      </c>
      <c r="D23" t="s">
        <v>23</v>
      </c>
      <c r="F23">
        <f t="shared" si="0"/>
        <v>1</v>
      </c>
      <c r="G23">
        <f t="shared" si="1"/>
        <v>4885792</v>
      </c>
      <c r="H23">
        <v>305576</v>
      </c>
      <c r="L23">
        <f t="shared" si="6"/>
        <v>12.62995379915913</v>
      </c>
      <c r="M23">
        <f t="shared" si="7"/>
        <v>15.401841959283763</v>
      </c>
      <c r="N23">
        <v>4885792</v>
      </c>
      <c r="O23">
        <f t="shared" si="8"/>
        <v>0</v>
      </c>
      <c r="P23">
        <f t="shared" si="2"/>
        <v>0</v>
      </c>
      <c r="Q23">
        <f t="shared" si="3"/>
        <v>0</v>
      </c>
      <c r="R23">
        <f t="shared" si="4"/>
        <v>0</v>
      </c>
      <c r="S23">
        <f t="shared" si="5"/>
        <v>1</v>
      </c>
    </row>
    <row r="24" spans="1:19" ht="16">
      <c r="A24" s="1">
        <v>2002</v>
      </c>
      <c r="B24" t="s">
        <v>2175</v>
      </c>
      <c r="C24" t="s">
        <v>58</v>
      </c>
      <c r="D24" t="s">
        <v>17</v>
      </c>
      <c r="F24">
        <f t="shared" si="0"/>
        <v>0</v>
      </c>
      <c r="G24">
        <f t="shared" si="1"/>
        <v>0</v>
      </c>
      <c r="H24">
        <v>329860</v>
      </c>
      <c r="L24">
        <f t="shared" si="6"/>
        <v>12.706423601002143</v>
      </c>
      <c r="M24">
        <f t="shared" si="7"/>
        <v>16.020069837155539</v>
      </c>
      <c r="N24">
        <v>9066255</v>
      </c>
      <c r="O24">
        <f t="shared" si="8"/>
        <v>1</v>
      </c>
      <c r="P24">
        <f t="shared" si="2"/>
        <v>0</v>
      </c>
      <c r="Q24">
        <f t="shared" si="3"/>
        <v>0</v>
      </c>
      <c r="R24">
        <f t="shared" si="4"/>
        <v>0</v>
      </c>
      <c r="S24">
        <f t="shared" si="5"/>
        <v>0</v>
      </c>
    </row>
    <row r="25" spans="1:19" ht="16">
      <c r="A25" s="1">
        <v>2010</v>
      </c>
      <c r="B25" t="s">
        <v>871</v>
      </c>
      <c r="C25" t="s">
        <v>22</v>
      </c>
      <c r="D25" t="s">
        <v>23</v>
      </c>
      <c r="F25">
        <f t="shared" si="0"/>
        <v>1</v>
      </c>
      <c r="G25">
        <f t="shared" si="1"/>
        <v>10682318</v>
      </c>
      <c r="H25">
        <v>334204</v>
      </c>
      <c r="L25">
        <f t="shared" si="6"/>
        <v>12.719506863952713</v>
      </c>
      <c r="M25">
        <f t="shared" si="7"/>
        <v>16.18410040914479</v>
      </c>
      <c r="N25">
        <v>10682318</v>
      </c>
      <c r="O25">
        <f t="shared" si="8"/>
        <v>0</v>
      </c>
      <c r="P25">
        <f t="shared" si="2"/>
        <v>0</v>
      </c>
      <c r="Q25">
        <f t="shared" si="3"/>
        <v>0</v>
      </c>
      <c r="R25">
        <f t="shared" si="4"/>
        <v>0</v>
      </c>
      <c r="S25">
        <f t="shared" si="5"/>
        <v>1</v>
      </c>
    </row>
    <row r="26" spans="1:19" ht="16">
      <c r="A26" s="1">
        <v>2009</v>
      </c>
      <c r="B26" t="s">
        <v>948</v>
      </c>
      <c r="C26" t="s">
        <v>16</v>
      </c>
      <c r="D26" t="s">
        <v>17</v>
      </c>
      <c r="F26">
        <f t="shared" si="0"/>
        <v>0</v>
      </c>
      <c r="G26">
        <f t="shared" si="1"/>
        <v>0</v>
      </c>
      <c r="H26">
        <v>366974</v>
      </c>
      <c r="L26">
        <f t="shared" si="6"/>
        <v>12.813046279840455</v>
      </c>
      <c r="M26">
        <f t="shared" si="7"/>
        <v>16.67035334870824</v>
      </c>
      <c r="N26">
        <v>17371706</v>
      </c>
      <c r="O26">
        <f t="shared" si="8"/>
        <v>0</v>
      </c>
      <c r="P26">
        <f t="shared" si="2"/>
        <v>1</v>
      </c>
      <c r="Q26">
        <f t="shared" si="3"/>
        <v>0</v>
      </c>
      <c r="R26">
        <f t="shared" si="4"/>
        <v>0</v>
      </c>
      <c r="S26">
        <f t="shared" si="5"/>
        <v>0</v>
      </c>
    </row>
    <row r="27" spans="1:19" ht="16">
      <c r="A27" s="1">
        <v>2011</v>
      </c>
      <c r="B27" t="s">
        <v>462</v>
      </c>
      <c r="C27" t="s">
        <v>16</v>
      </c>
      <c r="D27" t="s">
        <v>17</v>
      </c>
      <c r="F27">
        <f t="shared" si="0"/>
        <v>0</v>
      </c>
      <c r="G27">
        <f t="shared" si="1"/>
        <v>0</v>
      </c>
      <c r="H27">
        <v>396614</v>
      </c>
      <c r="L27">
        <f t="shared" si="6"/>
        <v>12.890718794495228</v>
      </c>
      <c r="M27">
        <f t="shared" si="7"/>
        <v>15.796489405885351</v>
      </c>
      <c r="N27">
        <v>7249836</v>
      </c>
      <c r="O27">
        <f t="shared" si="8"/>
        <v>0</v>
      </c>
      <c r="P27">
        <f t="shared" si="2"/>
        <v>1</v>
      </c>
      <c r="Q27">
        <f t="shared" si="3"/>
        <v>0</v>
      </c>
      <c r="R27">
        <f t="shared" si="4"/>
        <v>0</v>
      </c>
      <c r="S27">
        <f t="shared" si="5"/>
        <v>0</v>
      </c>
    </row>
    <row r="28" spans="1:19" ht="16">
      <c r="A28" s="1">
        <v>2006</v>
      </c>
      <c r="B28" t="s">
        <v>1577</v>
      </c>
      <c r="C28" t="s">
        <v>22</v>
      </c>
      <c r="D28" t="s">
        <v>23</v>
      </c>
      <c r="F28">
        <f t="shared" si="0"/>
        <v>1</v>
      </c>
      <c r="G28">
        <f t="shared" si="1"/>
        <v>19648538</v>
      </c>
      <c r="H28">
        <v>421411</v>
      </c>
      <c r="L28">
        <f t="shared" si="6"/>
        <v>12.951363883476178</v>
      </c>
      <c r="M28">
        <f t="shared" si="7"/>
        <v>16.793513491475952</v>
      </c>
      <c r="N28">
        <v>19648538</v>
      </c>
      <c r="O28">
        <f t="shared" si="8"/>
        <v>0</v>
      </c>
      <c r="P28">
        <f t="shared" si="2"/>
        <v>0</v>
      </c>
      <c r="Q28">
        <f t="shared" si="3"/>
        <v>0</v>
      </c>
      <c r="R28">
        <f t="shared" si="4"/>
        <v>0</v>
      </c>
      <c r="S28">
        <f t="shared" si="5"/>
        <v>1</v>
      </c>
    </row>
    <row r="29" spans="1:19" ht="16">
      <c r="A29" s="1">
        <v>1996</v>
      </c>
      <c r="B29" t="s">
        <v>2879</v>
      </c>
      <c r="C29" t="s">
        <v>22</v>
      </c>
      <c r="D29" t="s">
        <v>23</v>
      </c>
      <c r="F29">
        <f t="shared" si="0"/>
        <v>1</v>
      </c>
      <c r="G29">
        <f t="shared" si="1"/>
        <v>4455495</v>
      </c>
      <c r="H29">
        <v>438856</v>
      </c>
      <c r="L29">
        <f t="shared" si="6"/>
        <v>12.991926620024328</v>
      </c>
      <c r="M29">
        <f t="shared" si="7"/>
        <v>15.309648723825775</v>
      </c>
      <c r="N29">
        <v>4455495</v>
      </c>
      <c r="O29">
        <f t="shared" si="8"/>
        <v>0</v>
      </c>
      <c r="P29">
        <f t="shared" si="2"/>
        <v>0</v>
      </c>
      <c r="Q29">
        <f t="shared" si="3"/>
        <v>0</v>
      </c>
      <c r="R29">
        <f t="shared" si="4"/>
        <v>0</v>
      </c>
      <c r="S29">
        <f t="shared" si="5"/>
        <v>1</v>
      </c>
    </row>
    <row r="30" spans="1:19" ht="16">
      <c r="A30" s="1">
        <v>2010</v>
      </c>
      <c r="B30" t="s">
        <v>856</v>
      </c>
      <c r="C30" t="s">
        <v>22</v>
      </c>
      <c r="D30" t="s">
        <v>23</v>
      </c>
      <c r="F30">
        <f t="shared" si="0"/>
        <v>1</v>
      </c>
      <c r="G30">
        <f t="shared" si="1"/>
        <v>53412</v>
      </c>
      <c r="H30">
        <v>453089</v>
      </c>
      <c r="L30">
        <f t="shared" si="6"/>
        <v>13.023843853159033</v>
      </c>
      <c r="M30">
        <f t="shared" si="7"/>
        <v>10.885790718803854</v>
      </c>
      <c r="N30">
        <v>53412</v>
      </c>
      <c r="O30">
        <f t="shared" si="8"/>
        <v>0</v>
      </c>
      <c r="P30">
        <f t="shared" si="2"/>
        <v>0</v>
      </c>
      <c r="Q30">
        <f t="shared" si="3"/>
        <v>0</v>
      </c>
      <c r="R30">
        <f t="shared" si="4"/>
        <v>0</v>
      </c>
      <c r="S30">
        <f t="shared" si="5"/>
        <v>1</v>
      </c>
    </row>
    <row r="31" spans="1:19" ht="16">
      <c r="A31" s="1">
        <v>2007</v>
      </c>
      <c r="B31" t="s">
        <v>1444</v>
      </c>
      <c r="C31" t="s">
        <v>31</v>
      </c>
      <c r="D31" t="s">
        <v>17</v>
      </c>
      <c r="F31">
        <f t="shared" si="0"/>
        <v>0</v>
      </c>
      <c r="G31">
        <f t="shared" si="1"/>
        <v>0</v>
      </c>
      <c r="H31">
        <v>456495</v>
      </c>
      <c r="L31">
        <f t="shared" si="6"/>
        <v>13.031333026054657</v>
      </c>
      <c r="M31">
        <f t="shared" si="7"/>
        <v>10.936262699446015</v>
      </c>
      <c r="N31">
        <v>56177</v>
      </c>
      <c r="O31">
        <f t="shared" si="8"/>
        <v>0</v>
      </c>
      <c r="P31">
        <f t="shared" si="2"/>
        <v>0</v>
      </c>
      <c r="Q31">
        <f t="shared" si="3"/>
        <v>1</v>
      </c>
      <c r="R31">
        <f t="shared" si="4"/>
        <v>0</v>
      </c>
      <c r="S31">
        <f t="shared" si="5"/>
        <v>0</v>
      </c>
    </row>
    <row r="32" spans="1:19" ht="16">
      <c r="A32" s="1">
        <v>2011</v>
      </c>
      <c r="B32" t="s">
        <v>397</v>
      </c>
      <c r="C32" t="s">
        <v>22</v>
      </c>
      <c r="D32" t="s">
        <v>23</v>
      </c>
      <c r="F32">
        <f t="shared" si="0"/>
        <v>1</v>
      </c>
      <c r="G32">
        <f t="shared" si="1"/>
        <v>4142763</v>
      </c>
      <c r="H32">
        <v>458345</v>
      </c>
      <c r="L32">
        <f t="shared" si="6"/>
        <v>13.035377454636192</v>
      </c>
      <c r="M32">
        <f t="shared" si="7"/>
        <v>15.236873514499306</v>
      </c>
      <c r="N32">
        <v>4142763</v>
      </c>
      <c r="O32">
        <f t="shared" si="8"/>
        <v>0</v>
      </c>
      <c r="P32">
        <f t="shared" si="2"/>
        <v>0</v>
      </c>
      <c r="Q32">
        <f t="shared" si="3"/>
        <v>0</v>
      </c>
      <c r="R32">
        <f t="shared" si="4"/>
        <v>0</v>
      </c>
      <c r="S32">
        <f t="shared" si="5"/>
        <v>1</v>
      </c>
    </row>
    <row r="33" spans="1:19" ht="16">
      <c r="A33" s="1">
        <v>2011</v>
      </c>
      <c r="B33" t="s">
        <v>423</v>
      </c>
      <c r="C33" t="s">
        <v>22</v>
      </c>
      <c r="D33" t="s">
        <v>23</v>
      </c>
      <c r="F33">
        <f t="shared" si="0"/>
        <v>1</v>
      </c>
      <c r="G33">
        <f t="shared" si="1"/>
        <v>932122</v>
      </c>
      <c r="H33">
        <v>470329</v>
      </c>
      <c r="L33">
        <f t="shared" si="6"/>
        <v>13.061187728800515</v>
      </c>
      <c r="M33">
        <f t="shared" si="7"/>
        <v>13.745218986388457</v>
      </c>
      <c r="N33">
        <v>932122</v>
      </c>
      <c r="O33">
        <f t="shared" si="8"/>
        <v>0</v>
      </c>
      <c r="P33">
        <f t="shared" si="2"/>
        <v>0</v>
      </c>
      <c r="Q33">
        <f t="shared" si="3"/>
        <v>0</v>
      </c>
      <c r="R33">
        <f t="shared" si="4"/>
        <v>0</v>
      </c>
      <c r="S33">
        <f t="shared" si="5"/>
        <v>1</v>
      </c>
    </row>
    <row r="34" spans="1:19" ht="16">
      <c r="A34" s="1">
        <v>2011</v>
      </c>
      <c r="B34" t="s">
        <v>490</v>
      </c>
      <c r="C34" t="s">
        <v>64</v>
      </c>
      <c r="D34" t="s">
        <v>17</v>
      </c>
      <c r="F34">
        <f t="shared" si="0"/>
        <v>0</v>
      </c>
      <c r="G34">
        <f t="shared" si="1"/>
        <v>0</v>
      </c>
      <c r="H34">
        <v>478703</v>
      </c>
      <c r="L34">
        <f t="shared" si="6"/>
        <v>13.078835642334015</v>
      </c>
      <c r="M34">
        <f t="shared" si="7"/>
        <v>13.627436084834681</v>
      </c>
      <c r="N34">
        <v>828553</v>
      </c>
      <c r="O34">
        <f t="shared" si="8"/>
        <v>0</v>
      </c>
      <c r="P34">
        <f t="shared" si="2"/>
        <v>0</v>
      </c>
      <c r="Q34">
        <f t="shared" si="3"/>
        <v>0</v>
      </c>
      <c r="R34">
        <f t="shared" si="4"/>
        <v>1</v>
      </c>
      <c r="S34">
        <f t="shared" si="5"/>
        <v>0</v>
      </c>
    </row>
    <row r="35" spans="1:19" ht="16">
      <c r="A35" s="1">
        <v>2006</v>
      </c>
      <c r="B35" t="s">
        <v>1503</v>
      </c>
      <c r="C35" t="s">
        <v>31</v>
      </c>
      <c r="D35" t="s">
        <v>17</v>
      </c>
      <c r="F35">
        <f t="shared" si="0"/>
        <v>0</v>
      </c>
      <c r="G35">
        <f t="shared" si="1"/>
        <v>0</v>
      </c>
      <c r="H35">
        <v>485204</v>
      </c>
      <c r="L35">
        <f t="shared" si="6"/>
        <v>13.092324700041134</v>
      </c>
      <c r="M35">
        <f t="shared" si="7"/>
        <v>16.039741708184962</v>
      </c>
      <c r="N35">
        <v>9246371</v>
      </c>
      <c r="O35">
        <f t="shared" si="8"/>
        <v>0</v>
      </c>
      <c r="P35">
        <f t="shared" si="2"/>
        <v>0</v>
      </c>
      <c r="Q35">
        <f t="shared" si="3"/>
        <v>1</v>
      </c>
      <c r="R35">
        <f t="shared" si="4"/>
        <v>0</v>
      </c>
      <c r="S35">
        <f t="shared" si="5"/>
        <v>0</v>
      </c>
    </row>
    <row r="36" spans="1:19" ht="16">
      <c r="A36" s="1">
        <v>2010</v>
      </c>
      <c r="B36" t="s">
        <v>711</v>
      </c>
      <c r="C36" t="s">
        <v>31</v>
      </c>
      <c r="D36" t="s">
        <v>17</v>
      </c>
      <c r="F36">
        <f t="shared" si="0"/>
        <v>0</v>
      </c>
      <c r="G36">
        <f t="shared" si="1"/>
        <v>0</v>
      </c>
      <c r="H36">
        <v>489308</v>
      </c>
      <c r="L36">
        <f t="shared" si="6"/>
        <v>13.100747427031152</v>
      </c>
      <c r="M36">
        <f t="shared" si="7"/>
        <v>16.17405009031177</v>
      </c>
      <c r="N36">
        <v>10575495</v>
      </c>
      <c r="O36">
        <f t="shared" si="8"/>
        <v>0</v>
      </c>
      <c r="P36">
        <f t="shared" si="2"/>
        <v>0</v>
      </c>
      <c r="Q36">
        <f t="shared" si="3"/>
        <v>1</v>
      </c>
      <c r="R36">
        <f t="shared" si="4"/>
        <v>0</v>
      </c>
      <c r="S36">
        <f t="shared" si="5"/>
        <v>0</v>
      </c>
    </row>
    <row r="37" spans="1:19" ht="16">
      <c r="A37" s="1">
        <v>2007</v>
      </c>
      <c r="B37" t="s">
        <v>1345</v>
      </c>
      <c r="C37" t="s">
        <v>22</v>
      </c>
      <c r="D37" t="s">
        <v>23</v>
      </c>
      <c r="F37">
        <f t="shared" si="0"/>
        <v>1</v>
      </c>
      <c r="G37">
        <f t="shared" si="1"/>
        <v>8988348</v>
      </c>
      <c r="H37">
        <v>514844</v>
      </c>
      <c r="L37">
        <f t="shared" si="6"/>
        <v>13.151619221137219</v>
      </c>
      <c r="M37">
        <f t="shared" si="7"/>
        <v>16.011439629828878</v>
      </c>
      <c r="N37">
        <v>8988348</v>
      </c>
      <c r="O37">
        <f t="shared" si="8"/>
        <v>0</v>
      </c>
      <c r="P37">
        <f t="shared" si="2"/>
        <v>0</v>
      </c>
      <c r="Q37">
        <f t="shared" si="3"/>
        <v>0</v>
      </c>
      <c r="R37">
        <f t="shared" si="4"/>
        <v>0</v>
      </c>
      <c r="S37">
        <f t="shared" si="5"/>
        <v>1</v>
      </c>
    </row>
    <row r="38" spans="1:19" ht="16">
      <c r="A38" s="1">
        <v>2006</v>
      </c>
      <c r="B38" t="s">
        <v>1629</v>
      </c>
      <c r="C38" t="s">
        <v>16</v>
      </c>
      <c r="D38" t="s">
        <v>17</v>
      </c>
      <c r="F38">
        <f t="shared" si="0"/>
        <v>0</v>
      </c>
      <c r="G38">
        <f t="shared" si="1"/>
        <v>0</v>
      </c>
      <c r="H38">
        <v>531824</v>
      </c>
      <c r="L38">
        <f t="shared" si="6"/>
        <v>13.184067886520765</v>
      </c>
      <c r="M38">
        <f t="shared" si="7"/>
        <v>13.960299842053459</v>
      </c>
      <c r="N38">
        <v>1155796</v>
      </c>
      <c r="O38">
        <f t="shared" si="8"/>
        <v>0</v>
      </c>
      <c r="P38">
        <f t="shared" si="2"/>
        <v>1</v>
      </c>
      <c r="Q38">
        <f t="shared" si="3"/>
        <v>0</v>
      </c>
      <c r="R38">
        <f t="shared" si="4"/>
        <v>0</v>
      </c>
      <c r="S38">
        <f t="shared" si="5"/>
        <v>0</v>
      </c>
    </row>
    <row r="39" spans="1:19" ht="16">
      <c r="A39" s="1">
        <v>2005</v>
      </c>
      <c r="B39" t="s">
        <v>1683</v>
      </c>
      <c r="C39" t="s">
        <v>16</v>
      </c>
      <c r="D39" t="s">
        <v>17</v>
      </c>
      <c r="F39">
        <f t="shared" si="0"/>
        <v>0</v>
      </c>
      <c r="G39">
        <f t="shared" si="1"/>
        <v>0</v>
      </c>
      <c r="H39">
        <v>532615</v>
      </c>
      <c r="L39">
        <f t="shared" si="6"/>
        <v>13.185554115690501</v>
      </c>
      <c r="M39">
        <f t="shared" si="7"/>
        <v>16.071451008510209</v>
      </c>
      <c r="N39">
        <v>9544265</v>
      </c>
      <c r="O39">
        <f t="shared" si="8"/>
        <v>0</v>
      </c>
      <c r="P39">
        <f t="shared" si="2"/>
        <v>1</v>
      </c>
      <c r="Q39">
        <f t="shared" si="3"/>
        <v>0</v>
      </c>
      <c r="R39">
        <f t="shared" si="4"/>
        <v>0</v>
      </c>
      <c r="S39">
        <f t="shared" si="5"/>
        <v>0</v>
      </c>
    </row>
    <row r="40" spans="1:19" ht="16">
      <c r="A40" s="1">
        <v>2010</v>
      </c>
      <c r="B40" t="s">
        <v>794</v>
      </c>
      <c r="C40" t="s">
        <v>16</v>
      </c>
      <c r="D40" t="s">
        <v>17</v>
      </c>
      <c r="F40">
        <f t="shared" si="0"/>
        <v>0</v>
      </c>
      <c r="G40">
        <f t="shared" si="1"/>
        <v>0</v>
      </c>
      <c r="H40">
        <v>553731</v>
      </c>
      <c r="L40">
        <f t="shared" si="6"/>
        <v>13.224434288240413</v>
      </c>
      <c r="M40">
        <f t="shared" si="7"/>
        <v>14.797806235250166</v>
      </c>
      <c r="N40">
        <v>2670580</v>
      </c>
      <c r="O40">
        <f t="shared" si="8"/>
        <v>0</v>
      </c>
      <c r="P40">
        <f t="shared" si="2"/>
        <v>1</v>
      </c>
      <c r="Q40">
        <f t="shared" si="3"/>
        <v>0</v>
      </c>
      <c r="R40">
        <f t="shared" si="4"/>
        <v>0</v>
      </c>
      <c r="S40">
        <f t="shared" si="5"/>
        <v>0</v>
      </c>
    </row>
    <row r="41" spans="1:19" ht="16">
      <c r="A41" s="1">
        <v>1999</v>
      </c>
      <c r="B41" t="s">
        <v>2614</v>
      </c>
      <c r="C41" t="s">
        <v>58</v>
      </c>
      <c r="D41" t="s">
        <v>17</v>
      </c>
      <c r="F41">
        <f t="shared" si="0"/>
        <v>0</v>
      </c>
      <c r="G41">
        <f t="shared" si="1"/>
        <v>0</v>
      </c>
      <c r="H41">
        <v>575990</v>
      </c>
      <c r="L41">
        <f t="shared" si="6"/>
        <v>13.263845578416211</v>
      </c>
      <c r="M41">
        <f t="shared" si="7"/>
        <v>16.096793768340333</v>
      </c>
      <c r="N41">
        <v>9789234</v>
      </c>
      <c r="O41">
        <f t="shared" si="8"/>
        <v>1</v>
      </c>
      <c r="P41">
        <f t="shared" si="2"/>
        <v>0</v>
      </c>
      <c r="Q41">
        <f t="shared" si="3"/>
        <v>0</v>
      </c>
      <c r="R41">
        <f t="shared" si="4"/>
        <v>0</v>
      </c>
      <c r="S41">
        <f t="shared" si="5"/>
        <v>0</v>
      </c>
    </row>
    <row r="42" spans="1:19" ht="16">
      <c r="A42" s="1">
        <v>2011</v>
      </c>
      <c r="B42" t="s">
        <v>580</v>
      </c>
      <c r="C42" t="s">
        <v>22</v>
      </c>
      <c r="D42" t="s">
        <v>23</v>
      </c>
      <c r="F42">
        <f t="shared" si="0"/>
        <v>1</v>
      </c>
      <c r="G42">
        <f t="shared" si="1"/>
        <v>1035691</v>
      </c>
      <c r="H42">
        <v>588958</v>
      </c>
      <c r="L42">
        <f t="shared" si="6"/>
        <v>13.286110152790728</v>
      </c>
      <c r="M42">
        <f t="shared" si="7"/>
        <v>13.850579394764182</v>
      </c>
      <c r="N42">
        <v>1035691</v>
      </c>
      <c r="O42">
        <f t="shared" si="8"/>
        <v>0</v>
      </c>
      <c r="P42">
        <f t="shared" si="2"/>
        <v>0</v>
      </c>
      <c r="Q42">
        <f t="shared" si="3"/>
        <v>0</v>
      </c>
      <c r="R42">
        <f t="shared" si="4"/>
        <v>0</v>
      </c>
      <c r="S42">
        <f t="shared" si="5"/>
        <v>1</v>
      </c>
    </row>
    <row r="43" spans="1:19" ht="16">
      <c r="A43" s="1">
        <v>2009</v>
      </c>
      <c r="B43" t="s">
        <v>1013</v>
      </c>
      <c r="C43" t="s">
        <v>22</v>
      </c>
      <c r="D43" t="s">
        <v>23</v>
      </c>
      <c r="F43">
        <f t="shared" si="0"/>
        <v>1</v>
      </c>
      <c r="G43">
        <f t="shared" si="1"/>
        <v>13028779</v>
      </c>
      <c r="H43">
        <v>597665</v>
      </c>
      <c r="L43">
        <f t="shared" si="6"/>
        <v>13.300785675292852</v>
      </c>
      <c r="M43">
        <f t="shared" si="7"/>
        <v>16.382671237879876</v>
      </c>
      <c r="N43">
        <v>13028779</v>
      </c>
      <c r="O43">
        <f t="shared" si="8"/>
        <v>0</v>
      </c>
      <c r="P43">
        <f t="shared" si="2"/>
        <v>0</v>
      </c>
      <c r="Q43">
        <f t="shared" si="3"/>
        <v>0</v>
      </c>
      <c r="R43">
        <f t="shared" si="4"/>
        <v>0</v>
      </c>
      <c r="S43">
        <f t="shared" si="5"/>
        <v>1</v>
      </c>
    </row>
    <row r="44" spans="1:19" ht="16">
      <c r="A44" s="1">
        <v>2001</v>
      </c>
      <c r="B44" t="s">
        <v>2382</v>
      </c>
      <c r="C44" t="s">
        <v>22</v>
      </c>
      <c r="D44" t="s">
        <v>23</v>
      </c>
      <c r="F44">
        <f t="shared" si="0"/>
        <v>1</v>
      </c>
      <c r="G44">
        <f t="shared" si="1"/>
        <v>11842614</v>
      </c>
      <c r="H44">
        <v>597730</v>
      </c>
      <c r="L44">
        <f t="shared" si="6"/>
        <v>13.300894425956965</v>
      </c>
      <c r="M44">
        <f t="shared" si="7"/>
        <v>16.287214940079501</v>
      </c>
      <c r="N44">
        <v>11842614</v>
      </c>
      <c r="O44">
        <f t="shared" si="8"/>
        <v>0</v>
      </c>
      <c r="P44">
        <f t="shared" si="2"/>
        <v>0</v>
      </c>
      <c r="Q44">
        <f t="shared" si="3"/>
        <v>0</v>
      </c>
      <c r="R44">
        <f t="shared" si="4"/>
        <v>0</v>
      </c>
      <c r="S44">
        <f t="shared" si="5"/>
        <v>1</v>
      </c>
    </row>
    <row r="45" spans="1:19" ht="16">
      <c r="A45" s="1">
        <v>2012</v>
      </c>
      <c r="B45" t="s">
        <v>238</v>
      </c>
      <c r="C45" t="s">
        <v>22</v>
      </c>
      <c r="D45" t="s">
        <v>23</v>
      </c>
      <c r="F45">
        <f t="shared" si="0"/>
        <v>1</v>
      </c>
      <c r="G45">
        <f t="shared" si="1"/>
        <v>1217566</v>
      </c>
      <c r="H45">
        <v>603728</v>
      </c>
      <c r="L45">
        <f t="shared" si="6"/>
        <v>13.310879044361611</v>
      </c>
      <c r="M45">
        <f t="shared" si="7"/>
        <v>14.012364341915188</v>
      </c>
      <c r="N45">
        <v>1217566</v>
      </c>
      <c r="O45">
        <f t="shared" si="8"/>
        <v>0</v>
      </c>
      <c r="P45">
        <f t="shared" si="2"/>
        <v>0</v>
      </c>
      <c r="Q45">
        <f t="shared" si="3"/>
        <v>0</v>
      </c>
      <c r="R45">
        <f t="shared" si="4"/>
        <v>0</v>
      </c>
      <c r="S45">
        <f t="shared" si="5"/>
        <v>1</v>
      </c>
    </row>
    <row r="46" spans="1:19" ht="16">
      <c r="A46" s="1">
        <v>2002</v>
      </c>
      <c r="B46" t="s">
        <v>2193</v>
      </c>
      <c r="C46" t="s">
        <v>22</v>
      </c>
      <c r="D46" t="s">
        <v>23</v>
      </c>
      <c r="F46">
        <f t="shared" si="0"/>
        <v>1</v>
      </c>
      <c r="G46">
        <f t="shared" si="1"/>
        <v>2266564</v>
      </c>
      <c r="H46">
        <v>644143</v>
      </c>
      <c r="L46">
        <f t="shared" si="6"/>
        <v>13.375676030126549</v>
      </c>
      <c r="M46">
        <f t="shared" si="7"/>
        <v>14.633775586334769</v>
      </c>
      <c r="N46">
        <v>2266564</v>
      </c>
      <c r="O46">
        <f t="shared" si="8"/>
        <v>0</v>
      </c>
      <c r="P46">
        <f t="shared" si="2"/>
        <v>0</v>
      </c>
      <c r="Q46">
        <f t="shared" si="3"/>
        <v>0</v>
      </c>
      <c r="R46">
        <f t="shared" si="4"/>
        <v>0</v>
      </c>
      <c r="S46">
        <f t="shared" si="5"/>
        <v>1</v>
      </c>
    </row>
    <row r="47" spans="1:19" ht="16">
      <c r="A47" s="1">
        <v>2009</v>
      </c>
      <c r="B47" t="s">
        <v>904</v>
      </c>
      <c r="C47" t="s">
        <v>31</v>
      </c>
      <c r="D47" t="s">
        <v>17</v>
      </c>
      <c r="F47">
        <f t="shared" si="0"/>
        <v>0</v>
      </c>
      <c r="G47">
        <f t="shared" si="1"/>
        <v>0</v>
      </c>
      <c r="H47">
        <v>675172</v>
      </c>
      <c r="L47">
        <f t="shared" si="6"/>
        <v>13.422722752209701</v>
      </c>
      <c r="M47">
        <f t="shared" si="7"/>
        <v>13.897764971857619</v>
      </c>
      <c r="N47">
        <v>1085732</v>
      </c>
      <c r="O47">
        <f t="shared" si="8"/>
        <v>0</v>
      </c>
      <c r="P47">
        <f t="shared" si="2"/>
        <v>0</v>
      </c>
      <c r="Q47">
        <f t="shared" si="3"/>
        <v>1</v>
      </c>
      <c r="R47">
        <f t="shared" si="4"/>
        <v>0</v>
      </c>
      <c r="S47">
        <f t="shared" si="5"/>
        <v>0</v>
      </c>
    </row>
    <row r="48" spans="1:19" ht="16">
      <c r="A48" s="1">
        <v>2009</v>
      </c>
      <c r="B48" t="s">
        <v>975</v>
      </c>
      <c r="C48" t="s">
        <v>58</v>
      </c>
      <c r="D48" t="s">
        <v>17</v>
      </c>
      <c r="F48">
        <f t="shared" si="0"/>
        <v>0</v>
      </c>
      <c r="G48">
        <f t="shared" si="1"/>
        <v>0</v>
      </c>
      <c r="H48">
        <v>681212</v>
      </c>
      <c r="L48">
        <f t="shared" si="6"/>
        <v>13.431628843587326</v>
      </c>
      <c r="M48">
        <f t="shared" si="7"/>
        <v>16.788136371572428</v>
      </c>
      <c r="N48">
        <v>19543169</v>
      </c>
      <c r="O48">
        <f t="shared" si="8"/>
        <v>1</v>
      </c>
      <c r="P48">
        <f t="shared" si="2"/>
        <v>0</v>
      </c>
      <c r="Q48">
        <f t="shared" si="3"/>
        <v>0</v>
      </c>
      <c r="R48">
        <f t="shared" si="4"/>
        <v>0</v>
      </c>
      <c r="S48">
        <f t="shared" si="5"/>
        <v>0</v>
      </c>
    </row>
    <row r="49" spans="1:19" ht="16">
      <c r="A49" s="1">
        <v>2012</v>
      </c>
      <c r="B49" t="s">
        <v>264</v>
      </c>
      <c r="C49" t="s">
        <v>31</v>
      </c>
      <c r="D49" t="s">
        <v>17</v>
      </c>
      <c r="F49">
        <f t="shared" si="0"/>
        <v>0</v>
      </c>
      <c r="G49">
        <f t="shared" si="1"/>
        <v>0</v>
      </c>
      <c r="H49">
        <v>697244</v>
      </c>
      <c r="L49">
        <f t="shared" si="6"/>
        <v>13.454890700217859</v>
      </c>
      <c r="M49">
        <f t="shared" si="7"/>
        <v>15.068417230419447</v>
      </c>
      <c r="N49">
        <v>3500503</v>
      </c>
      <c r="O49">
        <f t="shared" si="8"/>
        <v>0</v>
      </c>
      <c r="P49">
        <f t="shared" si="2"/>
        <v>0</v>
      </c>
      <c r="Q49">
        <f t="shared" si="3"/>
        <v>1</v>
      </c>
      <c r="R49">
        <f t="shared" si="4"/>
        <v>0</v>
      </c>
      <c r="S49">
        <f t="shared" si="5"/>
        <v>0</v>
      </c>
    </row>
    <row r="50" spans="1:19" ht="16">
      <c r="A50" s="1">
        <v>2004</v>
      </c>
      <c r="B50" t="s">
        <v>1926</v>
      </c>
      <c r="C50" t="s">
        <v>16</v>
      </c>
      <c r="D50" t="s">
        <v>17</v>
      </c>
      <c r="F50">
        <f t="shared" si="0"/>
        <v>0</v>
      </c>
      <c r="G50">
        <f t="shared" si="1"/>
        <v>0</v>
      </c>
      <c r="H50">
        <v>697797</v>
      </c>
      <c r="L50">
        <f t="shared" si="6"/>
        <v>13.45568350849943</v>
      </c>
      <c r="M50">
        <f t="shared" si="7"/>
        <v>9.0632315069379707</v>
      </c>
      <c r="N50">
        <v>8632</v>
      </c>
      <c r="O50">
        <f t="shared" si="8"/>
        <v>0</v>
      </c>
      <c r="P50">
        <f t="shared" si="2"/>
        <v>1</v>
      </c>
      <c r="Q50">
        <f t="shared" si="3"/>
        <v>0</v>
      </c>
      <c r="R50">
        <f t="shared" si="4"/>
        <v>0</v>
      </c>
      <c r="S50">
        <f t="shared" si="5"/>
        <v>0</v>
      </c>
    </row>
    <row r="51" spans="1:19" ht="16">
      <c r="A51" s="1">
        <v>2006</v>
      </c>
      <c r="B51" t="s">
        <v>1531</v>
      </c>
      <c r="C51" t="s">
        <v>22</v>
      </c>
      <c r="D51" t="s">
        <v>23</v>
      </c>
      <c r="F51">
        <f t="shared" si="0"/>
        <v>1</v>
      </c>
      <c r="G51">
        <f t="shared" si="1"/>
        <v>953532</v>
      </c>
      <c r="H51">
        <v>705933</v>
      </c>
      <c r="L51">
        <f t="shared" si="6"/>
        <v>13.467275611122151</v>
      </c>
      <c r="M51">
        <f t="shared" si="7"/>
        <v>13.767928264025802</v>
      </c>
      <c r="N51">
        <v>953532</v>
      </c>
      <c r="O51">
        <f t="shared" si="8"/>
        <v>0</v>
      </c>
      <c r="P51">
        <f t="shared" si="2"/>
        <v>0</v>
      </c>
      <c r="Q51">
        <f t="shared" si="3"/>
        <v>0</v>
      </c>
      <c r="R51">
        <f t="shared" si="4"/>
        <v>0</v>
      </c>
      <c r="S51">
        <f t="shared" si="5"/>
        <v>1</v>
      </c>
    </row>
    <row r="52" spans="1:19" ht="16">
      <c r="A52" s="1">
        <v>2006</v>
      </c>
      <c r="B52" t="s">
        <v>1566</v>
      </c>
      <c r="C52" t="s">
        <v>64</v>
      </c>
      <c r="D52" t="s">
        <v>17</v>
      </c>
      <c r="F52">
        <f t="shared" si="0"/>
        <v>0</v>
      </c>
      <c r="G52">
        <f t="shared" si="1"/>
        <v>0</v>
      </c>
      <c r="H52">
        <v>719837</v>
      </c>
      <c r="L52">
        <f t="shared" si="6"/>
        <v>13.486780076473517</v>
      </c>
      <c r="M52">
        <f t="shared" si="7"/>
        <v>14.653447455215604</v>
      </c>
      <c r="N52">
        <v>2311593</v>
      </c>
      <c r="O52">
        <f t="shared" si="8"/>
        <v>0</v>
      </c>
      <c r="P52">
        <f t="shared" si="2"/>
        <v>0</v>
      </c>
      <c r="Q52">
        <f t="shared" si="3"/>
        <v>0</v>
      </c>
      <c r="R52">
        <f t="shared" si="4"/>
        <v>1</v>
      </c>
      <c r="S52">
        <f t="shared" si="5"/>
        <v>0</v>
      </c>
    </row>
    <row r="53" spans="1:19" ht="16">
      <c r="A53" s="1">
        <v>1997</v>
      </c>
      <c r="B53" t="s">
        <v>2785</v>
      </c>
      <c r="C53" t="s">
        <v>22</v>
      </c>
      <c r="D53" t="s">
        <v>23</v>
      </c>
      <c r="F53">
        <f t="shared" si="0"/>
        <v>1</v>
      </c>
      <c r="G53">
        <f t="shared" si="1"/>
        <v>2902476</v>
      </c>
      <c r="H53">
        <v>783612</v>
      </c>
      <c r="L53">
        <f t="shared" si="6"/>
        <v>13.571669278870948</v>
      </c>
      <c r="M53">
        <f t="shared" si="7"/>
        <v>14.881074723786147</v>
      </c>
      <c r="N53">
        <v>2902476</v>
      </c>
      <c r="O53">
        <f t="shared" si="8"/>
        <v>0</v>
      </c>
      <c r="P53">
        <f t="shared" si="2"/>
        <v>0</v>
      </c>
      <c r="Q53">
        <f t="shared" si="3"/>
        <v>0</v>
      </c>
      <c r="R53">
        <f t="shared" si="4"/>
        <v>0</v>
      </c>
      <c r="S53">
        <f t="shared" si="5"/>
        <v>1</v>
      </c>
    </row>
    <row r="54" spans="1:19" ht="16">
      <c r="A54" s="1">
        <v>2011</v>
      </c>
      <c r="B54" t="s">
        <v>466</v>
      </c>
      <c r="C54" t="s">
        <v>58</v>
      </c>
      <c r="D54" t="s">
        <v>17</v>
      </c>
      <c r="F54">
        <f t="shared" si="0"/>
        <v>0</v>
      </c>
      <c r="G54">
        <f t="shared" si="1"/>
        <v>0</v>
      </c>
      <c r="H54">
        <v>864753</v>
      </c>
      <c r="L54">
        <f t="shared" si="6"/>
        <v>13.670199196004152</v>
      </c>
      <c r="M54">
        <f t="shared" si="7"/>
        <v>14.949191361585925</v>
      </c>
      <c r="N54">
        <v>3107072</v>
      </c>
      <c r="O54">
        <f t="shared" si="8"/>
        <v>1</v>
      </c>
      <c r="P54">
        <f t="shared" si="2"/>
        <v>0</v>
      </c>
      <c r="Q54">
        <f t="shared" si="3"/>
        <v>0</v>
      </c>
      <c r="R54">
        <f t="shared" si="4"/>
        <v>0</v>
      </c>
      <c r="S54">
        <f t="shared" si="5"/>
        <v>0</v>
      </c>
    </row>
    <row r="55" spans="1:19" ht="16">
      <c r="A55" s="1">
        <v>2011</v>
      </c>
      <c r="B55" t="s">
        <v>464</v>
      </c>
      <c r="C55" t="s">
        <v>22</v>
      </c>
      <c r="D55" t="s">
        <v>23</v>
      </c>
      <c r="F55">
        <f t="shared" si="0"/>
        <v>1</v>
      </c>
      <c r="G55">
        <f t="shared" si="1"/>
        <v>1864243</v>
      </c>
      <c r="H55">
        <v>889847</v>
      </c>
      <c r="L55">
        <f t="shared" si="6"/>
        <v>13.698804816817725</v>
      </c>
      <c r="M55">
        <f t="shared" si="7"/>
        <v>14.438365630537788</v>
      </c>
      <c r="N55">
        <v>1864243</v>
      </c>
      <c r="O55">
        <f t="shared" si="8"/>
        <v>0</v>
      </c>
      <c r="P55">
        <f t="shared" si="2"/>
        <v>0</v>
      </c>
      <c r="Q55">
        <f t="shared" si="3"/>
        <v>0</v>
      </c>
      <c r="R55">
        <f t="shared" si="4"/>
        <v>0</v>
      </c>
      <c r="S55">
        <f t="shared" si="5"/>
        <v>1</v>
      </c>
    </row>
    <row r="56" spans="1:19" ht="16">
      <c r="A56" s="1">
        <v>1997</v>
      </c>
      <c r="B56" t="s">
        <v>2833</v>
      </c>
      <c r="C56" t="s">
        <v>16</v>
      </c>
      <c r="D56" t="s">
        <v>17</v>
      </c>
      <c r="F56">
        <f t="shared" si="0"/>
        <v>0</v>
      </c>
      <c r="G56">
        <f t="shared" si="1"/>
        <v>0</v>
      </c>
      <c r="H56">
        <v>910343</v>
      </c>
      <c r="L56">
        <f t="shared" si="6"/>
        <v>13.721576730552298</v>
      </c>
      <c r="M56">
        <f t="shared" si="7"/>
        <v>14.187927543226202</v>
      </c>
      <c r="N56">
        <v>1451238</v>
      </c>
      <c r="O56">
        <f t="shared" si="8"/>
        <v>0</v>
      </c>
      <c r="P56">
        <f t="shared" si="2"/>
        <v>1</v>
      </c>
      <c r="Q56">
        <f t="shared" si="3"/>
        <v>0</v>
      </c>
      <c r="R56">
        <f t="shared" si="4"/>
        <v>0</v>
      </c>
      <c r="S56">
        <f t="shared" si="5"/>
        <v>0</v>
      </c>
    </row>
    <row r="57" spans="1:19" ht="16">
      <c r="A57" s="1">
        <v>1993</v>
      </c>
      <c r="B57" t="s">
        <v>3094</v>
      </c>
      <c r="C57" t="s">
        <v>58</v>
      </c>
      <c r="D57" t="s">
        <v>17</v>
      </c>
      <c r="F57">
        <f t="shared" si="0"/>
        <v>0</v>
      </c>
      <c r="G57">
        <f t="shared" si="1"/>
        <v>0</v>
      </c>
      <c r="H57">
        <v>1079180</v>
      </c>
      <c r="L57">
        <f t="shared" si="6"/>
        <v>13.891712051457851</v>
      </c>
      <c r="M57">
        <f t="shared" si="7"/>
        <v>17.471324679639263</v>
      </c>
      <c r="N57">
        <v>38699014</v>
      </c>
      <c r="O57">
        <f t="shared" si="8"/>
        <v>1</v>
      </c>
      <c r="P57">
        <f t="shared" si="2"/>
        <v>0</v>
      </c>
      <c r="Q57">
        <f t="shared" si="3"/>
        <v>0</v>
      </c>
      <c r="R57">
        <f t="shared" si="4"/>
        <v>0</v>
      </c>
      <c r="S57">
        <f t="shared" si="5"/>
        <v>0</v>
      </c>
    </row>
    <row r="58" spans="1:19" ht="16">
      <c r="A58" s="1">
        <v>2005</v>
      </c>
      <c r="B58" t="s">
        <v>1673</v>
      </c>
      <c r="C58" t="s">
        <v>58</v>
      </c>
      <c r="D58" t="s">
        <v>17</v>
      </c>
      <c r="F58">
        <f t="shared" si="0"/>
        <v>0</v>
      </c>
      <c r="G58">
        <f t="shared" si="1"/>
        <v>0</v>
      </c>
      <c r="H58">
        <v>1084540</v>
      </c>
      <c r="L58">
        <f t="shared" si="6"/>
        <v>13.896666491925277</v>
      </c>
      <c r="M58">
        <f t="shared" si="7"/>
        <v>13.193501945237523</v>
      </c>
      <c r="N58">
        <v>536865</v>
      </c>
      <c r="O58">
        <f t="shared" si="8"/>
        <v>1</v>
      </c>
      <c r="P58">
        <f t="shared" si="2"/>
        <v>0</v>
      </c>
      <c r="Q58">
        <f t="shared" si="3"/>
        <v>0</v>
      </c>
      <c r="R58">
        <f t="shared" si="4"/>
        <v>0</v>
      </c>
      <c r="S58">
        <f t="shared" si="5"/>
        <v>0</v>
      </c>
    </row>
    <row r="59" spans="1:19" ht="16">
      <c r="A59" s="1">
        <v>2011</v>
      </c>
      <c r="B59" t="s">
        <v>431</v>
      </c>
      <c r="C59" t="s">
        <v>31</v>
      </c>
      <c r="D59" t="s">
        <v>17</v>
      </c>
      <c r="F59">
        <f t="shared" si="0"/>
        <v>0</v>
      </c>
      <c r="G59">
        <f t="shared" si="1"/>
        <v>0</v>
      </c>
      <c r="H59">
        <v>1087104</v>
      </c>
      <c r="L59">
        <f t="shared" si="6"/>
        <v>13.899027837699627</v>
      </c>
      <c r="M59">
        <f t="shared" si="7"/>
        <v>16.15316429465042</v>
      </c>
      <c r="N59">
        <v>10356908</v>
      </c>
      <c r="O59">
        <f t="shared" si="8"/>
        <v>0</v>
      </c>
      <c r="P59">
        <f t="shared" si="2"/>
        <v>0</v>
      </c>
      <c r="Q59">
        <f t="shared" si="3"/>
        <v>1</v>
      </c>
      <c r="R59">
        <f t="shared" si="4"/>
        <v>0</v>
      </c>
      <c r="S59">
        <f t="shared" si="5"/>
        <v>0</v>
      </c>
    </row>
    <row r="60" spans="1:19" ht="16">
      <c r="A60" s="1">
        <v>2009</v>
      </c>
      <c r="B60" t="s">
        <v>1055</v>
      </c>
      <c r="C60" t="s">
        <v>64</v>
      </c>
      <c r="D60" t="s">
        <v>17</v>
      </c>
      <c r="F60">
        <f t="shared" si="0"/>
        <v>0</v>
      </c>
      <c r="G60">
        <f t="shared" si="1"/>
        <v>0</v>
      </c>
      <c r="H60">
        <v>1092072</v>
      </c>
      <c r="L60">
        <f t="shared" si="6"/>
        <v>13.903587367179366</v>
      </c>
      <c r="M60">
        <f t="shared" si="7"/>
        <v>14.160128811230742</v>
      </c>
      <c r="N60">
        <v>1411451</v>
      </c>
      <c r="O60">
        <f t="shared" si="8"/>
        <v>0</v>
      </c>
      <c r="P60">
        <f t="shared" si="2"/>
        <v>0</v>
      </c>
      <c r="Q60">
        <f t="shared" si="3"/>
        <v>0</v>
      </c>
      <c r="R60">
        <f t="shared" si="4"/>
        <v>1</v>
      </c>
      <c r="S60">
        <f t="shared" si="5"/>
        <v>0</v>
      </c>
    </row>
    <row r="61" spans="1:19" ht="16">
      <c r="A61" s="1">
        <v>2011</v>
      </c>
      <c r="B61" t="s">
        <v>542</v>
      </c>
      <c r="C61" t="s">
        <v>22</v>
      </c>
      <c r="D61" t="s">
        <v>23</v>
      </c>
      <c r="F61">
        <f t="shared" si="0"/>
        <v>1</v>
      </c>
      <c r="G61">
        <f t="shared" si="1"/>
        <v>4142763</v>
      </c>
      <c r="H61">
        <v>1103455</v>
      </c>
      <c r="L61">
        <f t="shared" si="6"/>
        <v>13.91395672450896</v>
      </c>
      <c r="M61">
        <f t="shared" si="7"/>
        <v>15.236873514499306</v>
      </c>
      <c r="N61">
        <v>4142763</v>
      </c>
      <c r="O61">
        <f t="shared" si="8"/>
        <v>0</v>
      </c>
      <c r="P61">
        <f t="shared" si="2"/>
        <v>0</v>
      </c>
      <c r="Q61">
        <f t="shared" si="3"/>
        <v>0</v>
      </c>
      <c r="R61">
        <f t="shared" si="4"/>
        <v>0</v>
      </c>
      <c r="S61">
        <f t="shared" si="5"/>
        <v>1</v>
      </c>
    </row>
    <row r="62" spans="1:19" ht="16">
      <c r="A62" s="1">
        <v>1996</v>
      </c>
      <c r="B62" t="s">
        <v>2893</v>
      </c>
      <c r="C62" t="s">
        <v>22</v>
      </c>
      <c r="D62" t="s">
        <v>23</v>
      </c>
      <c r="F62">
        <f t="shared" si="0"/>
        <v>1</v>
      </c>
      <c r="G62">
        <f t="shared" si="1"/>
        <v>371291</v>
      </c>
      <c r="H62">
        <v>1103798</v>
      </c>
      <c r="L62">
        <f t="shared" si="6"/>
        <v>13.914267518063447</v>
      </c>
      <c r="M62">
        <f t="shared" si="7"/>
        <v>12.824741400711689</v>
      </c>
      <c r="N62">
        <v>371291</v>
      </c>
      <c r="O62">
        <f t="shared" si="8"/>
        <v>0</v>
      </c>
      <c r="P62">
        <f t="shared" si="2"/>
        <v>0</v>
      </c>
      <c r="Q62">
        <f t="shared" si="3"/>
        <v>0</v>
      </c>
      <c r="R62">
        <f t="shared" si="4"/>
        <v>0</v>
      </c>
      <c r="S62">
        <f t="shared" si="5"/>
        <v>1</v>
      </c>
    </row>
    <row r="63" spans="1:19" ht="16">
      <c r="A63" s="1">
        <v>2005</v>
      </c>
      <c r="B63" t="s">
        <v>1738</v>
      </c>
      <c r="C63" t="s">
        <v>22</v>
      </c>
      <c r="D63" t="s">
        <v>23</v>
      </c>
      <c r="F63">
        <f t="shared" si="0"/>
        <v>1</v>
      </c>
      <c r="G63">
        <f t="shared" si="1"/>
        <v>4772133</v>
      </c>
      <c r="H63">
        <v>1149158</v>
      </c>
      <c r="L63">
        <f t="shared" si="6"/>
        <v>13.954540058256164</v>
      </c>
      <c r="M63">
        <f t="shared" si="7"/>
        <v>15.37830393272522</v>
      </c>
      <c r="N63">
        <v>4772133</v>
      </c>
      <c r="O63">
        <f t="shared" si="8"/>
        <v>0</v>
      </c>
      <c r="P63">
        <f t="shared" si="2"/>
        <v>0</v>
      </c>
      <c r="Q63">
        <f t="shared" si="3"/>
        <v>0</v>
      </c>
      <c r="R63">
        <f t="shared" si="4"/>
        <v>0</v>
      </c>
      <c r="S63">
        <f t="shared" si="5"/>
        <v>1</v>
      </c>
    </row>
    <row r="64" spans="1:19" ht="16">
      <c r="A64" s="1">
        <v>2004</v>
      </c>
      <c r="B64" t="s">
        <v>1845</v>
      </c>
      <c r="C64" t="s">
        <v>64</v>
      </c>
      <c r="D64" t="s">
        <v>17</v>
      </c>
      <c r="F64">
        <f t="shared" si="0"/>
        <v>0</v>
      </c>
      <c r="G64">
        <f t="shared" si="1"/>
        <v>0</v>
      </c>
      <c r="H64">
        <v>1274887</v>
      </c>
      <c r="L64">
        <f t="shared" si="6"/>
        <v>14.058368105196038</v>
      </c>
      <c r="M64">
        <f t="shared" si="7"/>
        <v>15.896919413213123</v>
      </c>
      <c r="N64">
        <v>8015754</v>
      </c>
      <c r="O64">
        <f t="shared" si="8"/>
        <v>0</v>
      </c>
      <c r="P64">
        <f t="shared" si="2"/>
        <v>0</v>
      </c>
      <c r="Q64">
        <f t="shared" si="3"/>
        <v>0</v>
      </c>
      <c r="R64">
        <f t="shared" si="4"/>
        <v>1</v>
      </c>
      <c r="S64">
        <f t="shared" si="5"/>
        <v>0</v>
      </c>
    </row>
    <row r="65" spans="1:19" ht="16">
      <c r="A65" s="1">
        <v>2011</v>
      </c>
      <c r="B65" t="s">
        <v>415</v>
      </c>
      <c r="C65" t="s">
        <v>16</v>
      </c>
      <c r="D65" t="s">
        <v>17</v>
      </c>
      <c r="F65">
        <f t="shared" si="0"/>
        <v>0</v>
      </c>
      <c r="G65">
        <f t="shared" si="1"/>
        <v>0</v>
      </c>
      <c r="H65">
        <v>1294370</v>
      </c>
      <c r="L65">
        <f t="shared" si="6"/>
        <v>14.073534648256345</v>
      </c>
      <c r="M65">
        <f t="shared" si="7"/>
        <v>15.354656684258345</v>
      </c>
      <c r="N65">
        <v>4660609</v>
      </c>
      <c r="O65">
        <f t="shared" si="8"/>
        <v>0</v>
      </c>
      <c r="P65">
        <f t="shared" si="2"/>
        <v>1</v>
      </c>
      <c r="Q65">
        <f t="shared" si="3"/>
        <v>0</v>
      </c>
      <c r="R65">
        <f t="shared" si="4"/>
        <v>0</v>
      </c>
      <c r="S65">
        <f t="shared" si="5"/>
        <v>0</v>
      </c>
    </row>
    <row r="66" spans="1:19" ht="16">
      <c r="A66" s="1">
        <v>2002</v>
      </c>
      <c r="B66" t="s">
        <v>2231</v>
      </c>
      <c r="C66" t="s">
        <v>22</v>
      </c>
      <c r="D66" t="s">
        <v>23</v>
      </c>
      <c r="F66">
        <f t="shared" ref="F66:F129" si="9">IF(D66="PASS",1,0)</f>
        <v>1</v>
      </c>
      <c r="G66">
        <f t="shared" ref="G66:G129" si="10">F66*N66</f>
        <v>5828306</v>
      </c>
      <c r="H66">
        <v>1324514</v>
      </c>
      <c r="L66">
        <f t="shared" si="6"/>
        <v>14.096556157664825</v>
      </c>
      <c r="M66">
        <f t="shared" si="7"/>
        <v>15.578236950066449</v>
      </c>
      <c r="N66">
        <v>5828306</v>
      </c>
      <c r="O66">
        <f t="shared" si="8"/>
        <v>0</v>
      </c>
      <c r="P66">
        <f t="shared" ref="P66:P129" si="11">IF(C66="notalk",1,0)</f>
        <v>0</v>
      </c>
      <c r="Q66">
        <f t="shared" ref="Q66:Q129" si="12">IF(C66="men",1,0)</f>
        <v>0</v>
      </c>
      <c r="R66">
        <f t="shared" ref="R66:R129" si="13">IF(C66="dubious",1,0)</f>
        <v>0</v>
      </c>
      <c r="S66">
        <f t="shared" ref="S66:S129" si="14">IF(C66="ok",1,0)</f>
        <v>1</v>
      </c>
    </row>
    <row r="67" spans="1:19" ht="16">
      <c r="A67" s="1">
        <v>2005</v>
      </c>
      <c r="B67" t="s">
        <v>1786</v>
      </c>
      <c r="C67" t="s">
        <v>22</v>
      </c>
      <c r="D67" t="s">
        <v>23</v>
      </c>
      <c r="F67">
        <f t="shared" si="9"/>
        <v>1</v>
      </c>
      <c r="G67">
        <f t="shared" si="10"/>
        <v>1789550</v>
      </c>
      <c r="H67">
        <v>1343663</v>
      </c>
      <c r="L67">
        <f t="shared" ref="L67:L130" si="15">LN(H67)</f>
        <v>14.110910024576068</v>
      </c>
      <c r="M67">
        <f t="shared" ref="M67:M130" si="16">LN(N67)</f>
        <v>14.397474749563459</v>
      </c>
      <c r="N67">
        <v>1789550</v>
      </c>
      <c r="O67">
        <f t="shared" ref="O67:O130" si="17">IF(C67="nowomen",1,0)</f>
        <v>0</v>
      </c>
      <c r="P67">
        <f t="shared" si="11"/>
        <v>0</v>
      </c>
      <c r="Q67">
        <f t="shared" si="12"/>
        <v>0</v>
      </c>
      <c r="R67">
        <f t="shared" si="13"/>
        <v>0</v>
      </c>
      <c r="S67">
        <f t="shared" si="14"/>
        <v>1</v>
      </c>
    </row>
    <row r="68" spans="1:19" ht="16">
      <c r="A68" s="1">
        <v>2000</v>
      </c>
      <c r="B68" t="s">
        <v>2517</v>
      </c>
      <c r="C68" t="s">
        <v>16</v>
      </c>
      <c r="D68" t="s">
        <v>17</v>
      </c>
      <c r="F68">
        <f t="shared" si="9"/>
        <v>0</v>
      </c>
      <c r="G68">
        <f t="shared" si="10"/>
        <v>0</v>
      </c>
      <c r="H68">
        <v>1396303</v>
      </c>
      <c r="L68">
        <f t="shared" si="15"/>
        <v>14.149338587463394</v>
      </c>
      <c r="M68">
        <f t="shared" si="16"/>
        <v>12.626111045487798</v>
      </c>
      <c r="N68">
        <v>304404</v>
      </c>
      <c r="O68">
        <f t="shared" si="17"/>
        <v>0</v>
      </c>
      <c r="P68">
        <f t="shared" si="11"/>
        <v>1</v>
      </c>
      <c r="Q68">
        <f t="shared" si="12"/>
        <v>0</v>
      </c>
      <c r="R68">
        <f t="shared" si="13"/>
        <v>0</v>
      </c>
      <c r="S68">
        <f t="shared" si="14"/>
        <v>0</v>
      </c>
    </row>
    <row r="69" spans="1:19" ht="16">
      <c r="A69" s="1">
        <v>2009</v>
      </c>
      <c r="B69" t="s">
        <v>1048</v>
      </c>
      <c r="C69" t="s">
        <v>22</v>
      </c>
      <c r="D69" t="s">
        <v>23</v>
      </c>
      <c r="F69">
        <f t="shared" si="9"/>
        <v>1</v>
      </c>
      <c r="G69">
        <f t="shared" si="10"/>
        <v>9011572</v>
      </c>
      <c r="H69">
        <v>1469316</v>
      </c>
      <c r="L69">
        <f t="shared" si="15"/>
        <v>14.200307544343984</v>
      </c>
      <c r="M69">
        <f t="shared" si="16"/>
        <v>16.0140200871739</v>
      </c>
      <c r="N69">
        <v>9011572</v>
      </c>
      <c r="O69">
        <f t="shared" si="17"/>
        <v>0</v>
      </c>
      <c r="P69">
        <f t="shared" si="11"/>
        <v>0</v>
      </c>
      <c r="Q69">
        <f t="shared" si="12"/>
        <v>0</v>
      </c>
      <c r="R69">
        <f t="shared" si="13"/>
        <v>0</v>
      </c>
      <c r="S69">
        <f t="shared" si="14"/>
        <v>1</v>
      </c>
    </row>
    <row r="70" spans="1:19" ht="16">
      <c r="A70" s="1">
        <v>2001</v>
      </c>
      <c r="B70" t="s">
        <v>2339</v>
      </c>
      <c r="C70" t="s">
        <v>16</v>
      </c>
      <c r="D70" t="s">
        <v>17</v>
      </c>
      <c r="F70">
        <f t="shared" si="9"/>
        <v>0</v>
      </c>
      <c r="G70">
        <f t="shared" si="10"/>
        <v>0</v>
      </c>
      <c r="H70">
        <v>1501334</v>
      </c>
      <c r="L70">
        <f t="shared" si="15"/>
        <v>14.221864604183189</v>
      </c>
      <c r="M70">
        <f t="shared" si="16"/>
        <v>13.733315201670996</v>
      </c>
      <c r="N70">
        <v>921092</v>
      </c>
      <c r="O70">
        <f t="shared" si="17"/>
        <v>0</v>
      </c>
      <c r="P70">
        <f t="shared" si="11"/>
        <v>1</v>
      </c>
      <c r="Q70">
        <f t="shared" si="12"/>
        <v>0</v>
      </c>
      <c r="R70">
        <f t="shared" si="13"/>
        <v>0</v>
      </c>
      <c r="S70">
        <f t="shared" si="14"/>
        <v>0</v>
      </c>
    </row>
    <row r="71" spans="1:19" ht="16">
      <c r="A71" s="1">
        <v>2009</v>
      </c>
      <c r="B71" t="s">
        <v>1073</v>
      </c>
      <c r="C71" t="s">
        <v>16</v>
      </c>
      <c r="D71" t="s">
        <v>17</v>
      </c>
      <c r="F71">
        <f t="shared" si="9"/>
        <v>0</v>
      </c>
      <c r="G71">
        <f t="shared" si="10"/>
        <v>0</v>
      </c>
      <c r="H71">
        <v>1530512</v>
      </c>
      <c r="L71">
        <f t="shared" si="15"/>
        <v>14.241112877911842</v>
      </c>
      <c r="M71">
        <f t="shared" si="16"/>
        <v>15.769566723664841</v>
      </c>
      <c r="N71">
        <v>7057255</v>
      </c>
      <c r="O71">
        <f t="shared" si="17"/>
        <v>0</v>
      </c>
      <c r="P71">
        <f t="shared" si="11"/>
        <v>1</v>
      </c>
      <c r="Q71">
        <f t="shared" si="12"/>
        <v>0</v>
      </c>
      <c r="R71">
        <f t="shared" si="13"/>
        <v>0</v>
      </c>
      <c r="S71">
        <f t="shared" si="14"/>
        <v>0</v>
      </c>
    </row>
    <row r="72" spans="1:19" ht="16">
      <c r="A72" s="1">
        <v>2008</v>
      </c>
      <c r="B72" t="s">
        <v>1314</v>
      </c>
      <c r="C72" t="s">
        <v>22</v>
      </c>
      <c r="D72" t="s">
        <v>23</v>
      </c>
      <c r="F72">
        <f t="shared" si="9"/>
        <v>1</v>
      </c>
      <c r="G72">
        <f t="shared" si="10"/>
        <v>324677</v>
      </c>
      <c r="H72">
        <v>1532525</v>
      </c>
      <c r="L72">
        <f t="shared" si="15"/>
        <v>14.242427259873148</v>
      </c>
      <c r="M72">
        <f t="shared" si="16"/>
        <v>12.690586120965479</v>
      </c>
      <c r="N72">
        <v>324677</v>
      </c>
      <c r="O72">
        <f t="shared" si="17"/>
        <v>0</v>
      </c>
      <c r="P72">
        <f t="shared" si="11"/>
        <v>0</v>
      </c>
      <c r="Q72">
        <f t="shared" si="12"/>
        <v>0</v>
      </c>
      <c r="R72">
        <f t="shared" si="13"/>
        <v>0</v>
      </c>
      <c r="S72">
        <f t="shared" si="14"/>
        <v>1</v>
      </c>
    </row>
    <row r="73" spans="1:19" ht="16">
      <c r="A73" s="1">
        <v>2011</v>
      </c>
      <c r="B73" t="s">
        <v>624</v>
      </c>
      <c r="C73" t="s">
        <v>16</v>
      </c>
      <c r="D73" t="s">
        <v>17</v>
      </c>
      <c r="F73">
        <f t="shared" si="9"/>
        <v>0</v>
      </c>
      <c r="G73">
        <f t="shared" si="10"/>
        <v>0</v>
      </c>
      <c r="H73">
        <v>1633890</v>
      </c>
      <c r="L73">
        <f t="shared" si="15"/>
        <v>14.306474232674585</v>
      </c>
      <c r="M73">
        <f t="shared" si="16"/>
        <v>12.189846714224101</v>
      </c>
      <c r="N73">
        <v>196781</v>
      </c>
      <c r="O73">
        <f t="shared" si="17"/>
        <v>0</v>
      </c>
      <c r="P73">
        <f t="shared" si="11"/>
        <v>1</v>
      </c>
      <c r="Q73">
        <f t="shared" si="12"/>
        <v>0</v>
      </c>
      <c r="R73">
        <f t="shared" si="13"/>
        <v>0</v>
      </c>
      <c r="S73">
        <f t="shared" si="14"/>
        <v>0</v>
      </c>
    </row>
    <row r="74" spans="1:19" ht="16">
      <c r="A74" s="1">
        <v>1998</v>
      </c>
      <c r="B74" t="s">
        <v>2673</v>
      </c>
      <c r="C74" t="s">
        <v>31</v>
      </c>
      <c r="D74" t="s">
        <v>17</v>
      </c>
      <c r="F74">
        <f t="shared" si="9"/>
        <v>0</v>
      </c>
      <c r="G74">
        <f t="shared" si="10"/>
        <v>0</v>
      </c>
      <c r="H74">
        <v>1646948</v>
      </c>
      <c r="L74">
        <f t="shared" si="15"/>
        <v>14.314434436105191</v>
      </c>
      <c r="M74">
        <f t="shared" si="16"/>
        <v>14.865725355356858</v>
      </c>
      <c r="N74">
        <v>2858265</v>
      </c>
      <c r="O74">
        <f t="shared" si="17"/>
        <v>0</v>
      </c>
      <c r="P74">
        <f t="shared" si="11"/>
        <v>0</v>
      </c>
      <c r="Q74">
        <f t="shared" si="12"/>
        <v>1</v>
      </c>
      <c r="R74">
        <f t="shared" si="13"/>
        <v>0</v>
      </c>
      <c r="S74">
        <f t="shared" si="14"/>
        <v>0</v>
      </c>
    </row>
    <row r="75" spans="1:19" ht="16">
      <c r="A75" s="1">
        <v>2011</v>
      </c>
      <c r="B75" t="s">
        <v>401</v>
      </c>
      <c r="C75" t="s">
        <v>22</v>
      </c>
      <c r="D75" t="s">
        <v>23</v>
      </c>
      <c r="F75">
        <f t="shared" si="9"/>
        <v>1</v>
      </c>
      <c r="G75">
        <f t="shared" si="10"/>
        <v>181246</v>
      </c>
      <c r="H75">
        <v>1844766</v>
      </c>
      <c r="L75">
        <f t="shared" si="15"/>
        <v>14.42786299814496</v>
      </c>
      <c r="M75">
        <f t="shared" si="16"/>
        <v>12.10761050350788</v>
      </c>
      <c r="N75">
        <v>181246</v>
      </c>
      <c r="O75">
        <f t="shared" si="17"/>
        <v>0</v>
      </c>
      <c r="P75">
        <f t="shared" si="11"/>
        <v>0</v>
      </c>
      <c r="Q75">
        <f t="shared" si="12"/>
        <v>0</v>
      </c>
      <c r="R75">
        <f t="shared" si="13"/>
        <v>0</v>
      </c>
      <c r="S75">
        <f t="shared" si="14"/>
        <v>1</v>
      </c>
    </row>
    <row r="76" spans="1:19" ht="16">
      <c r="A76" s="1">
        <v>2010</v>
      </c>
      <c r="B76" t="s">
        <v>3572</v>
      </c>
      <c r="C76" t="s">
        <v>31</v>
      </c>
      <c r="D76" t="s">
        <v>17</v>
      </c>
      <c r="F76">
        <f t="shared" si="9"/>
        <v>0</v>
      </c>
      <c r="G76">
        <f t="shared" si="10"/>
        <v>0</v>
      </c>
      <c r="H76">
        <v>1997517</v>
      </c>
      <c r="L76">
        <f t="shared" si="15"/>
        <v>14.50741546722465</v>
      </c>
      <c r="M76">
        <f t="shared" si="16"/>
        <v>14.574662683935955</v>
      </c>
      <c r="N76">
        <v>2136464</v>
      </c>
      <c r="O76">
        <f t="shared" si="17"/>
        <v>0</v>
      </c>
      <c r="P76">
        <f t="shared" si="11"/>
        <v>0</v>
      </c>
      <c r="Q76">
        <f t="shared" si="12"/>
        <v>1</v>
      </c>
      <c r="R76">
        <f t="shared" si="13"/>
        <v>0</v>
      </c>
      <c r="S76">
        <f t="shared" si="14"/>
        <v>0</v>
      </c>
    </row>
    <row r="77" spans="1:19" ht="16">
      <c r="A77" s="1">
        <v>1991</v>
      </c>
      <c r="B77" t="s">
        <v>3152</v>
      </c>
      <c r="C77" t="s">
        <v>22</v>
      </c>
      <c r="D77" t="s">
        <v>23</v>
      </c>
      <c r="F77">
        <f t="shared" si="9"/>
        <v>1</v>
      </c>
      <c r="G77">
        <f t="shared" si="10"/>
        <v>39349</v>
      </c>
      <c r="H77">
        <v>2100070</v>
      </c>
      <c r="L77">
        <f t="shared" si="15"/>
        <v>14.557481235471441</v>
      </c>
      <c r="M77">
        <f t="shared" si="16"/>
        <v>10.580225840562024</v>
      </c>
      <c r="N77">
        <v>39349</v>
      </c>
      <c r="O77">
        <f t="shared" si="17"/>
        <v>0</v>
      </c>
      <c r="P77">
        <f t="shared" si="11"/>
        <v>0</v>
      </c>
      <c r="Q77">
        <f t="shared" si="12"/>
        <v>0</v>
      </c>
      <c r="R77">
        <f t="shared" si="13"/>
        <v>0</v>
      </c>
      <c r="S77">
        <f t="shared" si="14"/>
        <v>1</v>
      </c>
    </row>
    <row r="78" spans="1:19" ht="16">
      <c r="A78" s="1">
        <v>2010</v>
      </c>
      <c r="B78" t="s">
        <v>655</v>
      </c>
      <c r="C78" t="s">
        <v>16</v>
      </c>
      <c r="D78" t="s">
        <v>17</v>
      </c>
      <c r="F78">
        <f t="shared" si="9"/>
        <v>0</v>
      </c>
      <c r="G78">
        <f t="shared" si="10"/>
        <v>0</v>
      </c>
      <c r="H78">
        <v>2222851</v>
      </c>
      <c r="L78">
        <f t="shared" si="15"/>
        <v>14.614301164159244</v>
      </c>
      <c r="M78">
        <f t="shared" si="16"/>
        <v>16.407243997904057</v>
      </c>
      <c r="N78">
        <v>13352898</v>
      </c>
      <c r="O78">
        <f t="shared" si="17"/>
        <v>0</v>
      </c>
      <c r="P78">
        <f t="shared" si="11"/>
        <v>1</v>
      </c>
      <c r="Q78">
        <f t="shared" si="12"/>
        <v>0</v>
      </c>
      <c r="R78">
        <f t="shared" si="13"/>
        <v>0</v>
      </c>
      <c r="S78">
        <f t="shared" si="14"/>
        <v>0</v>
      </c>
    </row>
    <row r="79" spans="1:19" ht="16">
      <c r="A79" s="1">
        <v>2006</v>
      </c>
      <c r="B79" t="s">
        <v>1568</v>
      </c>
      <c r="C79" t="s">
        <v>22</v>
      </c>
      <c r="D79" t="s">
        <v>23</v>
      </c>
      <c r="F79">
        <f t="shared" si="9"/>
        <v>1</v>
      </c>
      <c r="G79">
        <f t="shared" si="10"/>
        <v>2311593</v>
      </c>
      <c r="H79">
        <v>2294593</v>
      </c>
      <c r="L79">
        <f t="shared" si="15"/>
        <v>14.646066043701891</v>
      </c>
      <c r="M79">
        <f t="shared" si="16"/>
        <v>14.653447455215604</v>
      </c>
      <c r="N79">
        <v>2311593</v>
      </c>
      <c r="O79">
        <f t="shared" si="17"/>
        <v>0</v>
      </c>
      <c r="P79">
        <f t="shared" si="11"/>
        <v>0</v>
      </c>
      <c r="Q79">
        <f t="shared" si="12"/>
        <v>0</v>
      </c>
      <c r="R79">
        <f t="shared" si="13"/>
        <v>0</v>
      </c>
      <c r="S79">
        <f t="shared" si="14"/>
        <v>1</v>
      </c>
    </row>
    <row r="80" spans="1:19" ht="16">
      <c r="A80" s="1">
        <v>2002</v>
      </c>
      <c r="B80" t="s">
        <v>2245</v>
      </c>
      <c r="C80" t="s">
        <v>16</v>
      </c>
      <c r="D80" t="s">
        <v>17</v>
      </c>
      <c r="F80">
        <f t="shared" si="9"/>
        <v>0</v>
      </c>
      <c r="G80">
        <f t="shared" si="10"/>
        <v>0</v>
      </c>
      <c r="H80">
        <v>2304492</v>
      </c>
      <c r="L80">
        <f t="shared" si="15"/>
        <v>14.65037081966781</v>
      </c>
      <c r="M80">
        <f t="shared" si="16"/>
        <v>16.559066310313444</v>
      </c>
      <c r="N80">
        <v>15542151</v>
      </c>
      <c r="O80">
        <f t="shared" si="17"/>
        <v>0</v>
      </c>
      <c r="P80">
        <f t="shared" si="11"/>
        <v>1</v>
      </c>
      <c r="Q80">
        <f t="shared" si="12"/>
        <v>0</v>
      </c>
      <c r="R80">
        <f t="shared" si="13"/>
        <v>0</v>
      </c>
      <c r="S80">
        <f t="shared" si="14"/>
        <v>0</v>
      </c>
    </row>
    <row r="81" spans="1:19" ht="16">
      <c r="A81" s="1">
        <v>1972</v>
      </c>
      <c r="B81" t="s">
        <v>3554</v>
      </c>
      <c r="C81" t="s">
        <v>22</v>
      </c>
      <c r="D81" t="s">
        <v>23</v>
      </c>
      <c r="F81">
        <f t="shared" si="9"/>
        <v>1</v>
      </c>
      <c r="G81">
        <f t="shared" si="10"/>
        <v>66866</v>
      </c>
      <c r="H81">
        <v>2305762</v>
      </c>
      <c r="L81">
        <f t="shared" si="15"/>
        <v>14.650921765464776</v>
      </c>
      <c r="M81">
        <f t="shared" si="16"/>
        <v>11.11044589570243</v>
      </c>
      <c r="N81">
        <v>66866</v>
      </c>
      <c r="O81">
        <f t="shared" si="17"/>
        <v>0</v>
      </c>
      <c r="P81">
        <f t="shared" si="11"/>
        <v>0</v>
      </c>
      <c r="Q81">
        <f t="shared" si="12"/>
        <v>0</v>
      </c>
      <c r="R81">
        <f t="shared" si="13"/>
        <v>0</v>
      </c>
      <c r="S81">
        <f t="shared" si="14"/>
        <v>1</v>
      </c>
    </row>
    <row r="82" spans="1:19" ht="16">
      <c r="A82" s="1">
        <v>1998</v>
      </c>
      <c r="B82" t="s">
        <v>2671</v>
      </c>
      <c r="C82" t="s">
        <v>64</v>
      </c>
      <c r="D82" t="s">
        <v>17</v>
      </c>
      <c r="F82">
        <f t="shared" si="9"/>
        <v>0</v>
      </c>
      <c r="G82">
        <f t="shared" si="10"/>
        <v>0</v>
      </c>
      <c r="H82">
        <v>2354896</v>
      </c>
      <c r="L82">
        <f t="shared" si="15"/>
        <v>14.672007123098703</v>
      </c>
      <c r="M82">
        <f t="shared" si="16"/>
        <v>14.43494230470186</v>
      </c>
      <c r="N82">
        <v>1857872</v>
      </c>
      <c r="O82">
        <f t="shared" si="17"/>
        <v>0</v>
      </c>
      <c r="P82">
        <f t="shared" si="11"/>
        <v>0</v>
      </c>
      <c r="Q82">
        <f t="shared" si="12"/>
        <v>0</v>
      </c>
      <c r="R82">
        <f t="shared" si="13"/>
        <v>1</v>
      </c>
      <c r="S82">
        <f t="shared" si="14"/>
        <v>0</v>
      </c>
    </row>
    <row r="83" spans="1:19" ht="16">
      <c r="A83" s="1">
        <v>2009</v>
      </c>
      <c r="B83" t="s">
        <v>942</v>
      </c>
      <c r="C83" t="s">
        <v>31</v>
      </c>
      <c r="D83" t="s">
        <v>17</v>
      </c>
      <c r="F83">
        <f t="shared" si="9"/>
        <v>0</v>
      </c>
      <c r="G83">
        <f t="shared" si="10"/>
        <v>0</v>
      </c>
      <c r="H83">
        <v>2382117</v>
      </c>
      <c r="L83">
        <f t="shared" si="15"/>
        <v>14.683500146079023</v>
      </c>
      <c r="M83">
        <f t="shared" si="16"/>
        <v>13.674620729764968</v>
      </c>
      <c r="N83">
        <v>868585</v>
      </c>
      <c r="O83">
        <f t="shared" si="17"/>
        <v>0</v>
      </c>
      <c r="P83">
        <f t="shared" si="11"/>
        <v>0</v>
      </c>
      <c r="Q83">
        <f t="shared" si="12"/>
        <v>1</v>
      </c>
      <c r="R83">
        <f t="shared" si="13"/>
        <v>0</v>
      </c>
      <c r="S83">
        <f t="shared" si="14"/>
        <v>0</v>
      </c>
    </row>
    <row r="84" spans="1:19" ht="16">
      <c r="A84" s="1">
        <v>1996</v>
      </c>
      <c r="B84" t="s">
        <v>2940</v>
      </c>
      <c r="C84" t="s">
        <v>22</v>
      </c>
      <c r="D84" t="s">
        <v>23</v>
      </c>
      <c r="F84">
        <f t="shared" si="9"/>
        <v>1</v>
      </c>
      <c r="G84">
        <f t="shared" si="10"/>
        <v>1485165</v>
      </c>
      <c r="H84">
        <v>2399710</v>
      </c>
      <c r="L84">
        <f t="shared" si="15"/>
        <v>14.690858454683905</v>
      </c>
      <c r="M84">
        <f t="shared" si="16"/>
        <v>14.211036435157666</v>
      </c>
      <c r="N84">
        <v>1485165</v>
      </c>
      <c r="O84">
        <f t="shared" si="17"/>
        <v>0</v>
      </c>
      <c r="P84">
        <f t="shared" si="11"/>
        <v>0</v>
      </c>
      <c r="Q84">
        <f t="shared" si="12"/>
        <v>0</v>
      </c>
      <c r="R84">
        <f t="shared" si="13"/>
        <v>0</v>
      </c>
      <c r="S84">
        <f t="shared" si="14"/>
        <v>1</v>
      </c>
    </row>
    <row r="85" spans="1:19" ht="16">
      <c r="A85" s="1">
        <v>2005</v>
      </c>
      <c r="B85" t="s">
        <v>1776</v>
      </c>
      <c r="C85" t="s">
        <v>22</v>
      </c>
      <c r="D85" t="s">
        <v>23</v>
      </c>
      <c r="F85">
        <f t="shared" si="9"/>
        <v>1</v>
      </c>
      <c r="G85">
        <f t="shared" si="10"/>
        <v>2386066</v>
      </c>
      <c r="H85">
        <v>2478937</v>
      </c>
      <c r="L85">
        <f t="shared" si="15"/>
        <v>14.723340397221225</v>
      </c>
      <c r="M85">
        <f t="shared" si="16"/>
        <v>14.685156542615351</v>
      </c>
      <c r="N85">
        <v>2386066</v>
      </c>
      <c r="O85">
        <f t="shared" si="17"/>
        <v>0</v>
      </c>
      <c r="P85">
        <f t="shared" si="11"/>
        <v>0</v>
      </c>
      <c r="Q85">
        <f t="shared" si="12"/>
        <v>0</v>
      </c>
      <c r="R85">
        <f t="shared" si="13"/>
        <v>0</v>
      </c>
      <c r="S85">
        <f t="shared" si="14"/>
        <v>1</v>
      </c>
    </row>
    <row r="86" spans="1:19" ht="16">
      <c r="A86" s="1">
        <v>2007</v>
      </c>
      <c r="B86" t="s">
        <v>1426</v>
      </c>
      <c r="C86" t="s">
        <v>64</v>
      </c>
      <c r="D86" t="s">
        <v>17</v>
      </c>
      <c r="F86">
        <f t="shared" si="9"/>
        <v>0</v>
      </c>
      <c r="G86">
        <f t="shared" si="10"/>
        <v>0</v>
      </c>
      <c r="H86">
        <v>2641047</v>
      </c>
      <c r="L86">
        <f t="shared" si="15"/>
        <v>14.786685987410202</v>
      </c>
      <c r="M86">
        <f t="shared" si="16"/>
        <v>14.625145268708987</v>
      </c>
      <c r="N86">
        <v>2247087</v>
      </c>
      <c r="O86">
        <f t="shared" si="17"/>
        <v>0</v>
      </c>
      <c r="P86">
        <f t="shared" si="11"/>
        <v>0</v>
      </c>
      <c r="Q86">
        <f t="shared" si="12"/>
        <v>0</v>
      </c>
      <c r="R86">
        <f t="shared" si="13"/>
        <v>1</v>
      </c>
      <c r="S86">
        <f t="shared" si="14"/>
        <v>0</v>
      </c>
    </row>
    <row r="87" spans="1:19" ht="16">
      <c r="A87" s="1">
        <v>2000</v>
      </c>
      <c r="B87" t="s">
        <v>2427</v>
      </c>
      <c r="C87" t="s">
        <v>22</v>
      </c>
      <c r="D87" t="s">
        <v>23</v>
      </c>
      <c r="F87">
        <f t="shared" si="9"/>
        <v>1</v>
      </c>
      <c r="G87">
        <f t="shared" si="10"/>
        <v>13529084</v>
      </c>
      <c r="H87">
        <v>2643423</v>
      </c>
      <c r="L87">
        <f t="shared" si="15"/>
        <v>14.787585226183479</v>
      </c>
      <c r="M87">
        <f t="shared" si="16"/>
        <v>16.42035229645084</v>
      </c>
      <c r="N87">
        <v>13529084</v>
      </c>
      <c r="O87">
        <f t="shared" si="17"/>
        <v>0</v>
      </c>
      <c r="P87">
        <f t="shared" si="11"/>
        <v>0</v>
      </c>
      <c r="Q87">
        <f t="shared" si="12"/>
        <v>0</v>
      </c>
      <c r="R87">
        <f t="shared" si="13"/>
        <v>0</v>
      </c>
      <c r="S87">
        <f t="shared" si="14"/>
        <v>1</v>
      </c>
    </row>
    <row r="88" spans="1:19" ht="16">
      <c r="A88" s="1">
        <v>2009</v>
      </c>
      <c r="B88" t="s">
        <v>1081</v>
      </c>
      <c r="C88" t="s">
        <v>58</v>
      </c>
      <c r="D88" t="s">
        <v>17</v>
      </c>
      <c r="F88">
        <f t="shared" si="9"/>
        <v>0</v>
      </c>
      <c r="G88">
        <f t="shared" si="10"/>
        <v>0</v>
      </c>
      <c r="H88">
        <v>2823897</v>
      </c>
      <c r="L88">
        <f t="shared" si="15"/>
        <v>14.853628403842292</v>
      </c>
      <c r="M88">
        <f t="shared" si="16"/>
        <v>15.977206168148294</v>
      </c>
      <c r="N88">
        <v>8685853</v>
      </c>
      <c r="O88">
        <f t="shared" si="17"/>
        <v>1</v>
      </c>
      <c r="P88">
        <f t="shared" si="11"/>
        <v>0</v>
      </c>
      <c r="Q88">
        <f t="shared" si="12"/>
        <v>0</v>
      </c>
      <c r="R88">
        <f t="shared" si="13"/>
        <v>0</v>
      </c>
      <c r="S88">
        <f t="shared" si="14"/>
        <v>0</v>
      </c>
    </row>
    <row r="89" spans="1:19" ht="16">
      <c r="A89" s="1">
        <v>1999</v>
      </c>
      <c r="B89" t="s">
        <v>2599</v>
      </c>
      <c r="C89" t="s">
        <v>16</v>
      </c>
      <c r="D89" t="s">
        <v>17</v>
      </c>
      <c r="F89">
        <f t="shared" si="9"/>
        <v>0</v>
      </c>
      <c r="G89">
        <f t="shared" si="10"/>
        <v>0</v>
      </c>
      <c r="H89">
        <v>2884196</v>
      </c>
      <c r="L89">
        <f t="shared" si="15"/>
        <v>14.87475673624277</v>
      </c>
      <c r="M89">
        <f t="shared" si="16"/>
        <v>16.63579026907302</v>
      </c>
      <c r="N89">
        <v>16781544</v>
      </c>
      <c r="O89">
        <f t="shared" si="17"/>
        <v>0</v>
      </c>
      <c r="P89">
        <f t="shared" si="11"/>
        <v>1</v>
      </c>
      <c r="Q89">
        <f t="shared" si="12"/>
        <v>0</v>
      </c>
      <c r="R89">
        <f t="shared" si="13"/>
        <v>0</v>
      </c>
      <c r="S89">
        <f t="shared" si="14"/>
        <v>0</v>
      </c>
    </row>
    <row r="90" spans="1:19" ht="16">
      <c r="A90" s="1">
        <v>2010</v>
      </c>
      <c r="B90" t="s">
        <v>694</v>
      </c>
      <c r="C90" t="s">
        <v>16</v>
      </c>
      <c r="D90" t="s">
        <v>17</v>
      </c>
      <c r="F90">
        <f t="shared" si="9"/>
        <v>0</v>
      </c>
      <c r="G90">
        <f t="shared" si="10"/>
        <v>0</v>
      </c>
      <c r="H90">
        <v>2897185</v>
      </c>
      <c r="L90">
        <f t="shared" si="15"/>
        <v>14.87925013387723</v>
      </c>
      <c r="M90">
        <f t="shared" si="16"/>
        <v>15.490953228584846</v>
      </c>
      <c r="N90">
        <v>5341159</v>
      </c>
      <c r="O90">
        <f t="shared" si="17"/>
        <v>0</v>
      </c>
      <c r="P90">
        <f t="shared" si="11"/>
        <v>1</v>
      </c>
      <c r="Q90">
        <f t="shared" si="12"/>
        <v>0</v>
      </c>
      <c r="R90">
        <f t="shared" si="13"/>
        <v>0</v>
      </c>
      <c r="S90">
        <f t="shared" si="14"/>
        <v>0</v>
      </c>
    </row>
    <row r="91" spans="1:19" ht="16">
      <c r="A91" s="1">
        <v>2006</v>
      </c>
      <c r="B91" t="s">
        <v>1559</v>
      </c>
      <c r="C91" t="s">
        <v>22</v>
      </c>
      <c r="D91" t="s">
        <v>23</v>
      </c>
      <c r="F91">
        <f t="shared" si="9"/>
        <v>1</v>
      </c>
      <c r="G91">
        <f t="shared" si="10"/>
        <v>462319</v>
      </c>
      <c r="H91">
        <v>2915828</v>
      </c>
      <c r="L91">
        <f t="shared" si="15"/>
        <v>14.885664385460171</v>
      </c>
      <c r="M91">
        <f t="shared" si="16"/>
        <v>13.04401040798534</v>
      </c>
      <c r="N91">
        <v>462319</v>
      </c>
      <c r="O91">
        <f t="shared" si="17"/>
        <v>0</v>
      </c>
      <c r="P91">
        <f t="shared" si="11"/>
        <v>0</v>
      </c>
      <c r="Q91">
        <f t="shared" si="12"/>
        <v>0</v>
      </c>
      <c r="R91">
        <f t="shared" si="13"/>
        <v>0</v>
      </c>
      <c r="S91">
        <f t="shared" si="14"/>
        <v>1</v>
      </c>
    </row>
    <row r="92" spans="1:19" ht="16">
      <c r="A92" s="1">
        <v>2011</v>
      </c>
      <c r="B92" t="s">
        <v>544</v>
      </c>
      <c r="C92" t="s">
        <v>22</v>
      </c>
      <c r="D92" t="s">
        <v>23</v>
      </c>
      <c r="F92">
        <f t="shared" si="9"/>
        <v>1</v>
      </c>
      <c r="G92">
        <f t="shared" si="10"/>
        <v>8285526</v>
      </c>
      <c r="H92">
        <v>2918985</v>
      </c>
      <c r="L92">
        <f t="shared" si="15"/>
        <v>14.886746511076902</v>
      </c>
      <c r="M92">
        <f t="shared" si="16"/>
        <v>15.930020695059252</v>
      </c>
      <c r="N92">
        <v>8285526</v>
      </c>
      <c r="O92">
        <f t="shared" si="17"/>
        <v>0</v>
      </c>
      <c r="P92">
        <f t="shared" si="11"/>
        <v>0</v>
      </c>
      <c r="Q92">
        <f t="shared" si="12"/>
        <v>0</v>
      </c>
      <c r="R92">
        <f t="shared" si="13"/>
        <v>0</v>
      </c>
      <c r="S92">
        <f t="shared" si="14"/>
        <v>1</v>
      </c>
    </row>
    <row r="93" spans="1:19" ht="16">
      <c r="A93" s="1">
        <v>2009</v>
      </c>
      <c r="B93" t="s">
        <v>898</v>
      </c>
      <c r="C93" t="s">
        <v>31</v>
      </c>
      <c r="D93" t="s">
        <v>17</v>
      </c>
      <c r="F93">
        <f t="shared" si="9"/>
        <v>0</v>
      </c>
      <c r="G93">
        <f t="shared" si="10"/>
        <v>0</v>
      </c>
      <c r="H93">
        <v>3071090</v>
      </c>
      <c r="L93">
        <f t="shared" si="15"/>
        <v>14.937543105408384</v>
      </c>
      <c r="M93">
        <f t="shared" si="16"/>
        <v>15.060915378709266</v>
      </c>
      <c r="N93">
        <v>3474341</v>
      </c>
      <c r="O93">
        <f t="shared" si="17"/>
        <v>0</v>
      </c>
      <c r="P93">
        <f t="shared" si="11"/>
        <v>0</v>
      </c>
      <c r="Q93">
        <f t="shared" si="12"/>
        <v>1</v>
      </c>
      <c r="R93">
        <f t="shared" si="13"/>
        <v>0</v>
      </c>
      <c r="S93">
        <f t="shared" si="14"/>
        <v>0</v>
      </c>
    </row>
    <row r="94" spans="1:19" ht="16">
      <c r="A94" s="1">
        <v>2011</v>
      </c>
      <c r="B94" t="s">
        <v>3573</v>
      </c>
      <c r="C94" t="s">
        <v>22</v>
      </c>
      <c r="D94" t="s">
        <v>23</v>
      </c>
      <c r="F94">
        <f t="shared" si="9"/>
        <v>1</v>
      </c>
      <c r="G94">
        <f t="shared" si="10"/>
        <v>124283</v>
      </c>
      <c r="H94">
        <v>3200899</v>
      </c>
      <c r="L94">
        <f t="shared" si="15"/>
        <v>14.978942265814405</v>
      </c>
      <c r="M94">
        <f t="shared" si="16"/>
        <v>11.730316502256517</v>
      </c>
      <c r="N94">
        <v>124283</v>
      </c>
      <c r="O94">
        <f t="shared" si="17"/>
        <v>0</v>
      </c>
      <c r="P94">
        <f t="shared" si="11"/>
        <v>0</v>
      </c>
      <c r="Q94">
        <f t="shared" si="12"/>
        <v>0</v>
      </c>
      <c r="R94">
        <f t="shared" si="13"/>
        <v>0</v>
      </c>
      <c r="S94">
        <f t="shared" si="14"/>
        <v>1</v>
      </c>
    </row>
    <row r="95" spans="1:19" ht="16">
      <c r="A95" s="1">
        <v>1995</v>
      </c>
      <c r="B95" t="s">
        <v>2973</v>
      </c>
      <c r="C95" t="s">
        <v>16</v>
      </c>
      <c r="D95" t="s">
        <v>17</v>
      </c>
      <c r="F95">
        <f t="shared" si="9"/>
        <v>0</v>
      </c>
      <c r="G95">
        <f t="shared" si="10"/>
        <v>0</v>
      </c>
      <c r="H95">
        <v>3223228</v>
      </c>
      <c r="L95">
        <f t="shared" si="15"/>
        <v>14.985893899840654</v>
      </c>
      <c r="M95">
        <f t="shared" si="16"/>
        <v>16.048269039149336</v>
      </c>
      <c r="N95">
        <v>9325555</v>
      </c>
      <c r="O95">
        <f t="shared" si="17"/>
        <v>0</v>
      </c>
      <c r="P95">
        <f t="shared" si="11"/>
        <v>1</v>
      </c>
      <c r="Q95">
        <f t="shared" si="12"/>
        <v>0</v>
      </c>
      <c r="R95">
        <f t="shared" si="13"/>
        <v>0</v>
      </c>
      <c r="S95">
        <f t="shared" si="14"/>
        <v>0</v>
      </c>
    </row>
    <row r="96" spans="1:19" ht="16">
      <c r="A96" s="1">
        <v>1997</v>
      </c>
      <c r="B96" t="s">
        <v>3574</v>
      </c>
      <c r="C96" t="s">
        <v>22</v>
      </c>
      <c r="D96" t="s">
        <v>23</v>
      </c>
      <c r="F96">
        <f t="shared" si="9"/>
        <v>1</v>
      </c>
      <c r="G96">
        <f t="shared" si="10"/>
        <v>50793334</v>
      </c>
      <c r="H96">
        <v>3224642</v>
      </c>
      <c r="L96">
        <f t="shared" si="15"/>
        <v>14.986332494298255</v>
      </c>
      <c r="M96">
        <f t="shared" si="16"/>
        <v>17.743275683466109</v>
      </c>
      <c r="N96">
        <v>50793334</v>
      </c>
      <c r="O96">
        <f t="shared" si="17"/>
        <v>0</v>
      </c>
      <c r="P96">
        <f t="shared" si="11"/>
        <v>0</v>
      </c>
      <c r="Q96">
        <f t="shared" si="12"/>
        <v>0</v>
      </c>
      <c r="R96">
        <f t="shared" si="13"/>
        <v>0</v>
      </c>
      <c r="S96">
        <f t="shared" si="14"/>
        <v>1</v>
      </c>
    </row>
    <row r="97" spans="1:19" ht="16">
      <c r="A97" s="1">
        <v>2011</v>
      </c>
      <c r="B97" t="s">
        <v>564</v>
      </c>
      <c r="C97" t="s">
        <v>22</v>
      </c>
      <c r="D97" t="s">
        <v>23</v>
      </c>
      <c r="F97">
        <f t="shared" si="9"/>
        <v>1</v>
      </c>
      <c r="G97">
        <f t="shared" si="10"/>
        <v>4919531</v>
      </c>
      <c r="H97">
        <v>3240628</v>
      </c>
      <c r="L97">
        <f t="shared" si="15"/>
        <v>14.991277696146948</v>
      </c>
      <c r="M97">
        <f t="shared" si="16"/>
        <v>15.408723758721504</v>
      </c>
      <c r="N97">
        <v>4919531</v>
      </c>
      <c r="O97">
        <f t="shared" si="17"/>
        <v>0</v>
      </c>
      <c r="P97">
        <f t="shared" si="11"/>
        <v>0</v>
      </c>
      <c r="Q97">
        <f t="shared" si="12"/>
        <v>0</v>
      </c>
      <c r="R97">
        <f t="shared" si="13"/>
        <v>0</v>
      </c>
      <c r="S97">
        <f t="shared" si="14"/>
        <v>1</v>
      </c>
    </row>
    <row r="98" spans="1:19" ht="16">
      <c r="A98" s="1">
        <v>1992</v>
      </c>
      <c r="B98" t="s">
        <v>3118</v>
      </c>
      <c r="C98" t="s">
        <v>58</v>
      </c>
      <c r="D98" t="s">
        <v>17</v>
      </c>
      <c r="F98">
        <f t="shared" si="9"/>
        <v>0</v>
      </c>
      <c r="G98">
        <f t="shared" si="10"/>
        <v>0</v>
      </c>
      <c r="H98">
        <v>3390310</v>
      </c>
      <c r="L98">
        <f t="shared" si="15"/>
        <v>15.036431920603484</v>
      </c>
      <c r="M98">
        <f t="shared" si="16"/>
        <v>9.3606551326350509</v>
      </c>
      <c r="N98">
        <v>11622</v>
      </c>
      <c r="O98">
        <f t="shared" si="17"/>
        <v>1</v>
      </c>
      <c r="P98">
        <f t="shared" si="11"/>
        <v>0</v>
      </c>
      <c r="Q98">
        <f t="shared" si="12"/>
        <v>0</v>
      </c>
      <c r="R98">
        <f t="shared" si="13"/>
        <v>0</v>
      </c>
      <c r="S98">
        <f t="shared" si="14"/>
        <v>0</v>
      </c>
    </row>
    <row r="99" spans="1:19" ht="16">
      <c r="A99" s="1">
        <v>1998</v>
      </c>
      <c r="B99" t="s">
        <v>3575</v>
      </c>
      <c r="C99" t="s">
        <v>16</v>
      </c>
      <c r="D99" t="s">
        <v>17</v>
      </c>
      <c r="F99">
        <f t="shared" si="9"/>
        <v>0</v>
      </c>
      <c r="G99">
        <f t="shared" si="10"/>
        <v>0</v>
      </c>
      <c r="H99">
        <v>3402201</v>
      </c>
      <c r="L99">
        <f t="shared" si="15"/>
        <v>15.039933133085036</v>
      </c>
      <c r="M99">
        <f t="shared" si="16"/>
        <v>14.578042933042425</v>
      </c>
      <c r="N99">
        <v>2143698</v>
      </c>
      <c r="O99">
        <f t="shared" si="17"/>
        <v>0</v>
      </c>
      <c r="P99">
        <f t="shared" si="11"/>
        <v>1</v>
      </c>
      <c r="Q99">
        <f t="shared" si="12"/>
        <v>0</v>
      </c>
      <c r="R99">
        <f t="shared" si="13"/>
        <v>0</v>
      </c>
      <c r="S99">
        <f t="shared" si="14"/>
        <v>0</v>
      </c>
    </row>
    <row r="100" spans="1:19" ht="16">
      <c r="A100" s="1">
        <v>2013</v>
      </c>
      <c r="B100" t="s">
        <v>199</v>
      </c>
      <c r="C100" t="s">
        <v>22</v>
      </c>
      <c r="D100" t="s">
        <v>23</v>
      </c>
      <c r="F100">
        <f t="shared" si="9"/>
        <v>1</v>
      </c>
      <c r="G100">
        <f t="shared" si="10"/>
        <v>1500000</v>
      </c>
      <c r="H100">
        <v>3491669</v>
      </c>
      <c r="L100">
        <f t="shared" si="15"/>
        <v>15.0658904033619</v>
      </c>
      <c r="M100">
        <f t="shared" si="16"/>
        <v>14.220975666072439</v>
      </c>
      <c r="N100">
        <v>1500000</v>
      </c>
      <c r="O100">
        <f t="shared" si="17"/>
        <v>0</v>
      </c>
      <c r="P100">
        <f t="shared" si="11"/>
        <v>0</v>
      </c>
      <c r="Q100">
        <f t="shared" si="12"/>
        <v>0</v>
      </c>
      <c r="R100">
        <f t="shared" si="13"/>
        <v>0</v>
      </c>
      <c r="S100">
        <f t="shared" si="14"/>
        <v>1</v>
      </c>
    </row>
    <row r="101" spans="1:19" ht="16">
      <c r="A101" s="1">
        <v>1996</v>
      </c>
      <c r="B101" t="s">
        <v>2883</v>
      </c>
      <c r="C101" t="s">
        <v>16</v>
      </c>
      <c r="D101" t="s">
        <v>17</v>
      </c>
      <c r="F101">
        <f t="shared" si="9"/>
        <v>0</v>
      </c>
      <c r="G101">
        <f t="shared" si="10"/>
        <v>0</v>
      </c>
      <c r="H101">
        <v>3593608</v>
      </c>
      <c r="L101">
        <f t="shared" si="15"/>
        <v>15.094667269703658</v>
      </c>
      <c r="M101">
        <f t="shared" si="16"/>
        <v>14.904183615717612</v>
      </c>
      <c r="N101">
        <v>2970330</v>
      </c>
      <c r="O101">
        <f t="shared" si="17"/>
        <v>0</v>
      </c>
      <c r="P101">
        <f t="shared" si="11"/>
        <v>1</v>
      </c>
      <c r="Q101">
        <f t="shared" si="12"/>
        <v>0</v>
      </c>
      <c r="R101">
        <f t="shared" si="13"/>
        <v>0</v>
      </c>
      <c r="S101">
        <f t="shared" si="14"/>
        <v>0</v>
      </c>
    </row>
    <row r="102" spans="1:19" ht="16">
      <c r="A102" s="1">
        <v>2005</v>
      </c>
      <c r="B102" t="s">
        <v>1818</v>
      </c>
      <c r="C102" t="s">
        <v>31</v>
      </c>
      <c r="D102" t="s">
        <v>17</v>
      </c>
      <c r="F102">
        <f t="shared" si="9"/>
        <v>0</v>
      </c>
      <c r="G102">
        <f t="shared" si="10"/>
        <v>0</v>
      </c>
      <c r="H102">
        <v>3652785</v>
      </c>
      <c r="L102">
        <f t="shared" si="15"/>
        <v>15.111000448310341</v>
      </c>
      <c r="M102">
        <f t="shared" si="16"/>
        <v>15.550154024217733</v>
      </c>
      <c r="N102">
        <v>5666907</v>
      </c>
      <c r="O102">
        <f t="shared" si="17"/>
        <v>0</v>
      </c>
      <c r="P102">
        <f t="shared" si="11"/>
        <v>0</v>
      </c>
      <c r="Q102">
        <f t="shared" si="12"/>
        <v>1</v>
      </c>
      <c r="R102">
        <f t="shared" si="13"/>
        <v>0</v>
      </c>
      <c r="S102">
        <f t="shared" si="14"/>
        <v>0</v>
      </c>
    </row>
    <row r="103" spans="1:19" ht="16">
      <c r="A103" s="1">
        <v>2011</v>
      </c>
      <c r="B103" t="s">
        <v>508</v>
      </c>
      <c r="C103" t="s">
        <v>22</v>
      </c>
      <c r="D103" t="s">
        <v>23</v>
      </c>
      <c r="F103">
        <f t="shared" si="9"/>
        <v>1</v>
      </c>
      <c r="G103">
        <f t="shared" si="10"/>
        <v>1035691</v>
      </c>
      <c r="H103">
        <v>3657064</v>
      </c>
      <c r="L103">
        <f t="shared" si="15"/>
        <v>15.112171197662004</v>
      </c>
      <c r="M103">
        <f t="shared" si="16"/>
        <v>13.850579394764182</v>
      </c>
      <c r="N103">
        <v>1035691</v>
      </c>
      <c r="O103">
        <f t="shared" si="17"/>
        <v>0</v>
      </c>
      <c r="P103">
        <f t="shared" si="11"/>
        <v>0</v>
      </c>
      <c r="Q103">
        <f t="shared" si="12"/>
        <v>0</v>
      </c>
      <c r="R103">
        <f t="shared" si="13"/>
        <v>0</v>
      </c>
      <c r="S103">
        <f t="shared" si="14"/>
        <v>1</v>
      </c>
    </row>
    <row r="104" spans="1:19" ht="16">
      <c r="A104" s="1">
        <v>1999</v>
      </c>
      <c r="B104" t="s">
        <v>3576</v>
      </c>
      <c r="C104" t="s">
        <v>22</v>
      </c>
      <c r="D104" t="s">
        <v>23</v>
      </c>
      <c r="F104">
        <f t="shared" si="9"/>
        <v>1</v>
      </c>
      <c r="G104">
        <f t="shared" si="10"/>
        <v>1678154</v>
      </c>
      <c r="H104">
        <v>3676824</v>
      </c>
      <c r="L104">
        <f t="shared" si="15"/>
        <v>15.117559894030414</v>
      </c>
      <c r="M104">
        <f t="shared" si="16"/>
        <v>14.333204937721854</v>
      </c>
      <c r="N104">
        <v>1678154</v>
      </c>
      <c r="O104">
        <f t="shared" si="17"/>
        <v>0</v>
      </c>
      <c r="P104">
        <f t="shared" si="11"/>
        <v>0</v>
      </c>
      <c r="Q104">
        <f t="shared" si="12"/>
        <v>0</v>
      </c>
      <c r="R104">
        <f t="shared" si="13"/>
        <v>0</v>
      </c>
      <c r="S104">
        <f t="shared" si="14"/>
        <v>1</v>
      </c>
    </row>
    <row r="105" spans="1:19" ht="16">
      <c r="A105" s="1">
        <v>2003</v>
      </c>
      <c r="B105" t="s">
        <v>2081</v>
      </c>
      <c r="C105" t="s">
        <v>31</v>
      </c>
      <c r="D105" t="s">
        <v>17</v>
      </c>
      <c r="F105">
        <f t="shared" si="9"/>
        <v>0</v>
      </c>
      <c r="G105">
        <f t="shared" si="10"/>
        <v>0</v>
      </c>
      <c r="H105">
        <v>3713077</v>
      </c>
      <c r="L105">
        <f t="shared" si="15"/>
        <v>15.127371470891941</v>
      </c>
      <c r="M105">
        <f t="shared" si="16"/>
        <v>15.843201068932323</v>
      </c>
      <c r="N105">
        <v>7596522</v>
      </c>
      <c r="O105">
        <f t="shared" si="17"/>
        <v>0</v>
      </c>
      <c r="P105">
        <f t="shared" si="11"/>
        <v>0</v>
      </c>
      <c r="Q105">
        <f t="shared" si="12"/>
        <v>1</v>
      </c>
      <c r="R105">
        <f t="shared" si="13"/>
        <v>0</v>
      </c>
      <c r="S105">
        <f t="shared" si="14"/>
        <v>0</v>
      </c>
    </row>
    <row r="106" spans="1:19" ht="16">
      <c r="A106" s="1">
        <v>2005</v>
      </c>
      <c r="B106" t="s">
        <v>1655</v>
      </c>
      <c r="C106" t="s">
        <v>22</v>
      </c>
      <c r="D106" t="s">
        <v>23</v>
      </c>
      <c r="F106">
        <f t="shared" si="9"/>
        <v>1</v>
      </c>
      <c r="G106">
        <f t="shared" si="10"/>
        <v>3459796</v>
      </c>
      <c r="H106">
        <v>3731178</v>
      </c>
      <c r="L106">
        <f t="shared" si="15"/>
        <v>15.132234559454458</v>
      </c>
      <c r="M106">
        <f t="shared" si="16"/>
        <v>15.056720185758152</v>
      </c>
      <c r="N106">
        <v>3459796</v>
      </c>
      <c r="O106">
        <f t="shared" si="17"/>
        <v>0</v>
      </c>
      <c r="P106">
        <f t="shared" si="11"/>
        <v>0</v>
      </c>
      <c r="Q106">
        <f t="shared" si="12"/>
        <v>0</v>
      </c>
      <c r="R106">
        <f t="shared" si="13"/>
        <v>0</v>
      </c>
      <c r="S106">
        <f t="shared" si="14"/>
        <v>1</v>
      </c>
    </row>
    <row r="107" spans="1:19" ht="16">
      <c r="A107" s="1">
        <v>1996</v>
      </c>
      <c r="B107" t="s">
        <v>3577</v>
      </c>
      <c r="C107" t="s">
        <v>22</v>
      </c>
      <c r="D107" t="s">
        <v>23</v>
      </c>
      <c r="F107">
        <f t="shared" si="9"/>
        <v>1</v>
      </c>
      <c r="G107">
        <f t="shared" si="10"/>
        <v>445549</v>
      </c>
      <c r="H107">
        <v>3751503</v>
      </c>
      <c r="L107">
        <f t="shared" si="15"/>
        <v>15.137667117647728</v>
      </c>
      <c r="M107">
        <f t="shared" si="16"/>
        <v>13.007062508621335</v>
      </c>
      <c r="N107">
        <v>445549</v>
      </c>
      <c r="O107">
        <f t="shared" si="17"/>
        <v>0</v>
      </c>
      <c r="P107">
        <f t="shared" si="11"/>
        <v>0</v>
      </c>
      <c r="Q107">
        <f t="shared" si="12"/>
        <v>0</v>
      </c>
      <c r="R107">
        <f t="shared" si="13"/>
        <v>0</v>
      </c>
      <c r="S107">
        <f t="shared" si="14"/>
        <v>1</v>
      </c>
    </row>
    <row r="108" spans="1:19" ht="16">
      <c r="A108" s="1">
        <v>1995</v>
      </c>
      <c r="B108" t="s">
        <v>2999</v>
      </c>
      <c r="C108" t="s">
        <v>22</v>
      </c>
      <c r="D108" t="s">
        <v>23</v>
      </c>
      <c r="F108">
        <f t="shared" si="9"/>
        <v>1</v>
      </c>
      <c r="G108">
        <f t="shared" si="10"/>
        <v>382195</v>
      </c>
      <c r="H108">
        <v>3787024</v>
      </c>
      <c r="L108">
        <f t="shared" si="15"/>
        <v>15.147091044334143</v>
      </c>
      <c r="M108">
        <f t="shared" si="16"/>
        <v>12.853686228546799</v>
      </c>
      <c r="N108">
        <v>382195</v>
      </c>
      <c r="O108">
        <f t="shared" si="17"/>
        <v>0</v>
      </c>
      <c r="P108">
        <f t="shared" si="11"/>
        <v>0</v>
      </c>
      <c r="Q108">
        <f t="shared" si="12"/>
        <v>0</v>
      </c>
      <c r="R108">
        <f t="shared" si="13"/>
        <v>0</v>
      </c>
      <c r="S108">
        <f t="shared" si="14"/>
        <v>1</v>
      </c>
    </row>
    <row r="109" spans="1:19" ht="16">
      <c r="A109" s="1">
        <v>2010</v>
      </c>
      <c r="B109" t="s">
        <v>824</v>
      </c>
      <c r="C109" t="s">
        <v>16</v>
      </c>
      <c r="D109" t="s">
        <v>17</v>
      </c>
      <c r="F109">
        <f t="shared" si="9"/>
        <v>0</v>
      </c>
      <c r="G109">
        <f t="shared" si="10"/>
        <v>0</v>
      </c>
      <c r="H109">
        <v>3864090</v>
      </c>
      <c r="L109">
        <f t="shared" si="15"/>
        <v>15.167236765968759</v>
      </c>
      <c r="M109">
        <f t="shared" si="16"/>
        <v>16.446464716818117</v>
      </c>
      <c r="N109">
        <v>13887014</v>
      </c>
      <c r="O109">
        <f t="shared" si="17"/>
        <v>0</v>
      </c>
      <c r="P109">
        <f t="shared" si="11"/>
        <v>1</v>
      </c>
      <c r="Q109">
        <f t="shared" si="12"/>
        <v>0</v>
      </c>
      <c r="R109">
        <f t="shared" si="13"/>
        <v>0</v>
      </c>
      <c r="S109">
        <f t="shared" si="14"/>
        <v>0</v>
      </c>
    </row>
    <row r="110" spans="1:19" ht="16">
      <c r="A110" s="1">
        <v>2011</v>
      </c>
      <c r="B110" t="s">
        <v>498</v>
      </c>
      <c r="C110" t="s">
        <v>22</v>
      </c>
      <c r="D110" t="s">
        <v>23</v>
      </c>
      <c r="F110">
        <f t="shared" si="9"/>
        <v>1</v>
      </c>
      <c r="G110">
        <f t="shared" si="10"/>
        <v>258923</v>
      </c>
      <c r="H110">
        <v>3864669</v>
      </c>
      <c r="L110">
        <f t="shared" si="15"/>
        <v>15.167386595974088</v>
      </c>
      <c r="M110">
        <f t="shared" si="16"/>
        <v>12.464285999182776</v>
      </c>
      <c r="N110">
        <v>258923</v>
      </c>
      <c r="O110">
        <f t="shared" si="17"/>
        <v>0</v>
      </c>
      <c r="P110">
        <f t="shared" si="11"/>
        <v>0</v>
      </c>
      <c r="Q110">
        <f t="shared" si="12"/>
        <v>0</v>
      </c>
      <c r="R110">
        <f t="shared" si="13"/>
        <v>0</v>
      </c>
      <c r="S110">
        <f t="shared" si="14"/>
        <v>1</v>
      </c>
    </row>
    <row r="111" spans="1:19" ht="16">
      <c r="A111" s="1">
        <v>2000</v>
      </c>
      <c r="B111" t="s">
        <v>2494</v>
      </c>
      <c r="C111" t="s">
        <v>22</v>
      </c>
      <c r="D111" t="s">
        <v>23</v>
      </c>
      <c r="F111">
        <f t="shared" si="9"/>
        <v>1</v>
      </c>
      <c r="G111">
        <f t="shared" si="10"/>
        <v>2435235</v>
      </c>
      <c r="H111">
        <v>4127634</v>
      </c>
      <c r="L111">
        <f t="shared" si="15"/>
        <v>15.233214919422061</v>
      </c>
      <c r="M111">
        <f t="shared" si="16"/>
        <v>14.705553819082356</v>
      </c>
      <c r="N111">
        <v>2435235</v>
      </c>
      <c r="O111">
        <f t="shared" si="17"/>
        <v>0</v>
      </c>
      <c r="P111">
        <f t="shared" si="11"/>
        <v>0</v>
      </c>
      <c r="Q111">
        <f t="shared" si="12"/>
        <v>0</v>
      </c>
      <c r="R111">
        <f t="shared" si="13"/>
        <v>0</v>
      </c>
      <c r="S111">
        <f t="shared" si="14"/>
        <v>1</v>
      </c>
    </row>
    <row r="112" spans="1:19" ht="16">
      <c r="A112" s="1">
        <v>1986</v>
      </c>
      <c r="B112" t="s">
        <v>3314</v>
      </c>
      <c r="C112" t="s">
        <v>22</v>
      </c>
      <c r="D112" t="s">
        <v>23</v>
      </c>
      <c r="F112">
        <f t="shared" si="9"/>
        <v>1</v>
      </c>
      <c r="G112">
        <f t="shared" si="10"/>
        <v>31856471</v>
      </c>
      <c r="H112">
        <v>4149267</v>
      </c>
      <c r="L112">
        <f t="shared" si="15"/>
        <v>15.238442250100558</v>
      </c>
      <c r="M112">
        <f t="shared" si="16"/>
        <v>17.276751090460589</v>
      </c>
      <c r="N112">
        <v>31856471</v>
      </c>
      <c r="O112">
        <f t="shared" si="17"/>
        <v>0</v>
      </c>
      <c r="P112">
        <f t="shared" si="11"/>
        <v>0</v>
      </c>
      <c r="Q112">
        <f t="shared" si="12"/>
        <v>0</v>
      </c>
      <c r="R112">
        <f t="shared" si="13"/>
        <v>0</v>
      </c>
      <c r="S112">
        <f t="shared" si="14"/>
        <v>1</v>
      </c>
    </row>
    <row r="113" spans="1:19" ht="16">
      <c r="A113" s="1">
        <v>1997</v>
      </c>
      <c r="B113" t="s">
        <v>2814</v>
      </c>
      <c r="C113" t="s">
        <v>16</v>
      </c>
      <c r="D113" t="s">
        <v>17</v>
      </c>
      <c r="F113">
        <f t="shared" si="9"/>
        <v>0</v>
      </c>
      <c r="G113">
        <f t="shared" si="10"/>
        <v>0</v>
      </c>
      <c r="H113">
        <v>4184879</v>
      </c>
      <c r="L113">
        <f t="shared" si="15"/>
        <v>15.246988348703979</v>
      </c>
      <c r="M113">
        <f t="shared" si="16"/>
        <v>10.499049467245019</v>
      </c>
      <c r="N113">
        <v>36281</v>
      </c>
      <c r="O113">
        <f t="shared" si="17"/>
        <v>0</v>
      </c>
      <c r="P113">
        <f t="shared" si="11"/>
        <v>1</v>
      </c>
      <c r="Q113">
        <f t="shared" si="12"/>
        <v>0</v>
      </c>
      <c r="R113">
        <f t="shared" si="13"/>
        <v>0</v>
      </c>
      <c r="S113">
        <f t="shared" si="14"/>
        <v>0</v>
      </c>
    </row>
    <row r="114" spans="1:19" ht="16">
      <c r="A114" s="1">
        <v>2005</v>
      </c>
      <c r="B114" t="s">
        <v>1716</v>
      </c>
      <c r="C114" t="s">
        <v>22</v>
      </c>
      <c r="D114" t="s">
        <v>23</v>
      </c>
      <c r="F114">
        <f t="shared" si="9"/>
        <v>1</v>
      </c>
      <c r="G114">
        <f t="shared" si="10"/>
        <v>1193033</v>
      </c>
      <c r="H114">
        <v>4244757</v>
      </c>
      <c r="L114">
        <f t="shared" si="15"/>
        <v>15.261195132272841</v>
      </c>
      <c r="M114">
        <f t="shared" si="16"/>
        <v>13.992009362055406</v>
      </c>
      <c r="N114">
        <v>1193033</v>
      </c>
      <c r="O114">
        <f t="shared" si="17"/>
        <v>0</v>
      </c>
      <c r="P114">
        <f t="shared" si="11"/>
        <v>0</v>
      </c>
      <c r="Q114">
        <f t="shared" si="12"/>
        <v>0</v>
      </c>
      <c r="R114">
        <f t="shared" si="13"/>
        <v>0</v>
      </c>
      <c r="S114">
        <f t="shared" si="14"/>
        <v>1</v>
      </c>
    </row>
    <row r="115" spans="1:19" ht="16">
      <c r="A115" s="1">
        <v>2005</v>
      </c>
      <c r="B115" t="s">
        <v>1651</v>
      </c>
      <c r="C115" t="s">
        <v>64</v>
      </c>
      <c r="D115" t="s">
        <v>17</v>
      </c>
      <c r="F115">
        <f t="shared" si="9"/>
        <v>0</v>
      </c>
      <c r="G115">
        <f t="shared" si="10"/>
        <v>0</v>
      </c>
      <c r="H115">
        <v>4301386</v>
      </c>
      <c r="L115">
        <f t="shared" si="15"/>
        <v>15.274447854309456</v>
      </c>
      <c r="M115">
        <f t="shared" si="16"/>
        <v>17.210885287507576</v>
      </c>
      <c r="N115">
        <v>29825828</v>
      </c>
      <c r="O115">
        <f t="shared" si="17"/>
        <v>0</v>
      </c>
      <c r="P115">
        <f t="shared" si="11"/>
        <v>0</v>
      </c>
      <c r="Q115">
        <f t="shared" si="12"/>
        <v>0</v>
      </c>
      <c r="R115">
        <f t="shared" si="13"/>
        <v>1</v>
      </c>
      <c r="S115">
        <f t="shared" si="14"/>
        <v>0</v>
      </c>
    </row>
    <row r="116" spans="1:19" ht="16">
      <c r="A116" s="1">
        <v>1999</v>
      </c>
      <c r="B116" t="s">
        <v>2583</v>
      </c>
      <c r="C116" t="s">
        <v>22</v>
      </c>
      <c r="D116" t="s">
        <v>23</v>
      </c>
      <c r="F116">
        <f t="shared" si="9"/>
        <v>1</v>
      </c>
      <c r="G116">
        <f t="shared" si="10"/>
        <v>4195386</v>
      </c>
      <c r="H116">
        <v>4302816</v>
      </c>
      <c r="L116">
        <f t="shared" si="15"/>
        <v>15.274780250041951</v>
      </c>
      <c r="M116">
        <f t="shared" si="16"/>
        <v>15.249495907953129</v>
      </c>
      <c r="N116">
        <v>4195386</v>
      </c>
      <c r="O116">
        <f t="shared" si="17"/>
        <v>0</v>
      </c>
      <c r="P116">
        <f t="shared" si="11"/>
        <v>0</v>
      </c>
      <c r="Q116">
        <f t="shared" si="12"/>
        <v>0</v>
      </c>
      <c r="R116">
        <f t="shared" si="13"/>
        <v>0</v>
      </c>
      <c r="S116">
        <f t="shared" si="14"/>
        <v>1</v>
      </c>
    </row>
    <row r="117" spans="1:19" ht="16">
      <c r="A117" s="1">
        <v>2012</v>
      </c>
      <c r="B117" t="s">
        <v>309</v>
      </c>
      <c r="C117" t="s">
        <v>22</v>
      </c>
      <c r="D117" t="s">
        <v>23</v>
      </c>
      <c r="F117">
        <f t="shared" si="9"/>
        <v>1</v>
      </c>
      <c r="G117">
        <f t="shared" si="10"/>
        <v>760979</v>
      </c>
      <c r="H117">
        <v>4477791</v>
      </c>
      <c r="L117">
        <f t="shared" si="15"/>
        <v>15.31464040242993</v>
      </c>
      <c r="M117">
        <f t="shared" si="16"/>
        <v>13.542361041193685</v>
      </c>
      <c r="N117">
        <v>760979</v>
      </c>
      <c r="O117">
        <f t="shared" si="17"/>
        <v>0</v>
      </c>
      <c r="P117">
        <f t="shared" si="11"/>
        <v>0</v>
      </c>
      <c r="Q117">
        <f t="shared" si="12"/>
        <v>0</v>
      </c>
      <c r="R117">
        <f t="shared" si="13"/>
        <v>0</v>
      </c>
      <c r="S117">
        <f t="shared" si="14"/>
        <v>1</v>
      </c>
    </row>
    <row r="118" spans="1:19" ht="16">
      <c r="A118" s="1">
        <v>1978</v>
      </c>
      <c r="B118" t="s">
        <v>3478</v>
      </c>
      <c r="C118" t="s">
        <v>58</v>
      </c>
      <c r="D118" t="s">
        <v>17</v>
      </c>
      <c r="F118">
        <f t="shared" si="9"/>
        <v>0</v>
      </c>
      <c r="G118">
        <f t="shared" si="10"/>
        <v>0</v>
      </c>
      <c r="H118">
        <v>4565044</v>
      </c>
      <c r="L118">
        <f t="shared" si="15"/>
        <v>15.333938710518972</v>
      </c>
      <c r="M118">
        <f t="shared" si="16"/>
        <v>15.64788960122694</v>
      </c>
      <c r="N118">
        <v>6248735</v>
      </c>
      <c r="O118">
        <f t="shared" si="17"/>
        <v>1</v>
      </c>
      <c r="P118">
        <f t="shared" si="11"/>
        <v>0</v>
      </c>
      <c r="Q118">
        <f t="shared" si="12"/>
        <v>0</v>
      </c>
      <c r="R118">
        <f t="shared" si="13"/>
        <v>0</v>
      </c>
      <c r="S118">
        <f t="shared" si="14"/>
        <v>0</v>
      </c>
    </row>
    <row r="119" spans="1:19" ht="16">
      <c r="A119" s="1">
        <v>1992</v>
      </c>
      <c r="B119" t="s">
        <v>3130</v>
      </c>
      <c r="C119" t="s">
        <v>58</v>
      </c>
      <c r="D119" t="s">
        <v>17</v>
      </c>
      <c r="F119">
        <f t="shared" si="9"/>
        <v>0</v>
      </c>
      <c r="G119">
        <f t="shared" si="10"/>
        <v>0</v>
      </c>
      <c r="H119">
        <v>4702152</v>
      </c>
      <c r="L119">
        <f t="shared" si="15"/>
        <v>15.363530834229159</v>
      </c>
      <c r="M119">
        <f t="shared" si="16"/>
        <v>14.504859032568072</v>
      </c>
      <c r="N119">
        <v>1992417</v>
      </c>
      <c r="O119">
        <f t="shared" si="17"/>
        <v>1</v>
      </c>
      <c r="P119">
        <f t="shared" si="11"/>
        <v>0</v>
      </c>
      <c r="Q119">
        <f t="shared" si="12"/>
        <v>0</v>
      </c>
      <c r="R119">
        <f t="shared" si="13"/>
        <v>0</v>
      </c>
      <c r="S119">
        <f t="shared" si="14"/>
        <v>0</v>
      </c>
    </row>
    <row r="120" spans="1:19" ht="16">
      <c r="A120" s="1">
        <v>2008</v>
      </c>
      <c r="B120" t="s">
        <v>1250</v>
      </c>
      <c r="C120" t="s">
        <v>64</v>
      </c>
      <c r="D120" t="s">
        <v>17</v>
      </c>
      <c r="F120">
        <f t="shared" si="9"/>
        <v>0</v>
      </c>
      <c r="G120">
        <f t="shared" si="10"/>
        <v>0</v>
      </c>
      <c r="H120">
        <v>4744112</v>
      </c>
      <c r="L120">
        <f t="shared" si="15"/>
        <v>15.372414828149987</v>
      </c>
      <c r="M120">
        <f t="shared" si="16"/>
        <v>16.890290860047095</v>
      </c>
      <c r="N120">
        <v>21645126</v>
      </c>
      <c r="O120">
        <f t="shared" si="17"/>
        <v>0</v>
      </c>
      <c r="P120">
        <f t="shared" si="11"/>
        <v>0</v>
      </c>
      <c r="Q120">
        <f t="shared" si="12"/>
        <v>0</v>
      </c>
      <c r="R120">
        <f t="shared" si="13"/>
        <v>1</v>
      </c>
      <c r="S120">
        <f t="shared" si="14"/>
        <v>0</v>
      </c>
    </row>
    <row r="121" spans="1:19" ht="16">
      <c r="A121" s="1">
        <v>2001</v>
      </c>
      <c r="B121" t="s">
        <v>2320</v>
      </c>
      <c r="C121" t="s">
        <v>22</v>
      </c>
      <c r="D121" t="s">
        <v>23</v>
      </c>
      <c r="F121">
        <f t="shared" si="9"/>
        <v>1</v>
      </c>
      <c r="G121">
        <f t="shared" si="10"/>
        <v>7895076</v>
      </c>
      <c r="H121">
        <v>4794811</v>
      </c>
      <c r="L121">
        <f t="shared" si="15"/>
        <v>15.383044849464449</v>
      </c>
      <c r="M121">
        <f t="shared" si="16"/>
        <v>15.881749831971335</v>
      </c>
      <c r="N121">
        <v>7895076</v>
      </c>
      <c r="O121">
        <f t="shared" si="17"/>
        <v>0</v>
      </c>
      <c r="P121">
        <f t="shared" si="11"/>
        <v>0</v>
      </c>
      <c r="Q121">
        <f t="shared" si="12"/>
        <v>0</v>
      </c>
      <c r="R121">
        <f t="shared" si="13"/>
        <v>0</v>
      </c>
      <c r="S121">
        <f t="shared" si="14"/>
        <v>1</v>
      </c>
    </row>
    <row r="122" spans="1:19" ht="16">
      <c r="A122" s="1">
        <v>2005</v>
      </c>
      <c r="B122" t="s">
        <v>1657</v>
      </c>
      <c r="C122" t="s">
        <v>16</v>
      </c>
      <c r="D122" t="s">
        <v>17</v>
      </c>
      <c r="F122">
        <f t="shared" si="9"/>
        <v>0</v>
      </c>
      <c r="G122">
        <f t="shared" si="10"/>
        <v>0</v>
      </c>
      <c r="H122">
        <v>4876515</v>
      </c>
      <c r="L122">
        <f t="shared" si="15"/>
        <v>15.399941383366098</v>
      </c>
      <c r="M122">
        <f t="shared" si="16"/>
        <v>13.193501945237523</v>
      </c>
      <c r="N122">
        <v>536865</v>
      </c>
      <c r="O122">
        <f t="shared" si="17"/>
        <v>0</v>
      </c>
      <c r="P122">
        <f t="shared" si="11"/>
        <v>1</v>
      </c>
      <c r="Q122">
        <f t="shared" si="12"/>
        <v>0</v>
      </c>
      <c r="R122">
        <f t="shared" si="13"/>
        <v>0</v>
      </c>
      <c r="S122">
        <f t="shared" si="14"/>
        <v>0</v>
      </c>
    </row>
    <row r="123" spans="1:19" ht="16">
      <c r="A123" s="1">
        <v>2010</v>
      </c>
      <c r="B123" t="s">
        <v>758</v>
      </c>
      <c r="C123" t="s">
        <v>22</v>
      </c>
      <c r="D123" t="s">
        <v>23</v>
      </c>
      <c r="F123">
        <f t="shared" si="9"/>
        <v>1</v>
      </c>
      <c r="G123">
        <f t="shared" si="10"/>
        <v>3204696</v>
      </c>
      <c r="H123">
        <v>4882010</v>
      </c>
      <c r="L123">
        <f t="shared" si="15"/>
        <v>15.401067578273789</v>
      </c>
      <c r="M123">
        <f t="shared" si="16"/>
        <v>14.98012779204412</v>
      </c>
      <c r="N123">
        <v>3204696</v>
      </c>
      <c r="O123">
        <f t="shared" si="17"/>
        <v>0</v>
      </c>
      <c r="P123">
        <f t="shared" si="11"/>
        <v>0</v>
      </c>
      <c r="Q123">
        <f t="shared" si="12"/>
        <v>0</v>
      </c>
      <c r="R123">
        <f t="shared" si="13"/>
        <v>0</v>
      </c>
      <c r="S123">
        <f t="shared" si="14"/>
        <v>1</v>
      </c>
    </row>
    <row r="124" spans="1:19" ht="16">
      <c r="A124" s="1">
        <v>2010</v>
      </c>
      <c r="B124" t="s">
        <v>792</v>
      </c>
      <c r="C124" t="s">
        <v>16</v>
      </c>
      <c r="D124" t="s">
        <v>17</v>
      </c>
      <c r="F124">
        <f t="shared" si="9"/>
        <v>0</v>
      </c>
      <c r="G124">
        <f t="shared" si="10"/>
        <v>0</v>
      </c>
      <c r="H124">
        <v>4894571</v>
      </c>
      <c r="L124">
        <f t="shared" si="15"/>
        <v>15.403637189656662</v>
      </c>
      <c r="M124">
        <f t="shared" si="16"/>
        <v>14.523369488088004</v>
      </c>
      <c r="N124">
        <v>2029641</v>
      </c>
      <c r="O124">
        <f t="shared" si="17"/>
        <v>0</v>
      </c>
      <c r="P124">
        <f t="shared" si="11"/>
        <v>1</v>
      </c>
      <c r="Q124">
        <f t="shared" si="12"/>
        <v>0</v>
      </c>
      <c r="R124">
        <f t="shared" si="13"/>
        <v>0</v>
      </c>
      <c r="S124">
        <f t="shared" si="14"/>
        <v>0</v>
      </c>
    </row>
    <row r="125" spans="1:19" ht="16">
      <c r="A125" s="1">
        <v>1983</v>
      </c>
      <c r="B125" t="s">
        <v>3379</v>
      </c>
      <c r="C125" t="s">
        <v>31</v>
      </c>
      <c r="D125" t="s">
        <v>17</v>
      </c>
      <c r="F125">
        <f t="shared" si="9"/>
        <v>0</v>
      </c>
      <c r="G125">
        <f t="shared" si="10"/>
        <v>0</v>
      </c>
      <c r="H125">
        <v>4960460</v>
      </c>
      <c r="L125">
        <f t="shared" si="15"/>
        <v>15.417009036336326</v>
      </c>
      <c r="M125">
        <f t="shared" si="16"/>
        <v>16.449113180535097</v>
      </c>
      <c r="N125">
        <v>13923842</v>
      </c>
      <c r="O125">
        <f t="shared" si="17"/>
        <v>0</v>
      </c>
      <c r="P125">
        <f t="shared" si="11"/>
        <v>0</v>
      </c>
      <c r="Q125">
        <f t="shared" si="12"/>
        <v>1</v>
      </c>
      <c r="R125">
        <f t="shared" si="13"/>
        <v>0</v>
      </c>
      <c r="S125">
        <f t="shared" si="14"/>
        <v>0</v>
      </c>
    </row>
    <row r="126" spans="1:19" ht="16">
      <c r="A126" s="1">
        <v>2013</v>
      </c>
      <c r="B126" t="s">
        <v>85</v>
      </c>
      <c r="C126" t="s">
        <v>22</v>
      </c>
      <c r="D126" t="s">
        <v>23</v>
      </c>
      <c r="F126">
        <f t="shared" si="9"/>
        <v>1</v>
      </c>
      <c r="G126">
        <f t="shared" si="10"/>
        <v>30000000</v>
      </c>
      <c r="H126">
        <v>4967493</v>
      </c>
      <c r="L126">
        <f t="shared" si="15"/>
        <v>15.418425844247579</v>
      </c>
      <c r="M126">
        <f t="shared" si="16"/>
        <v>17.216707939626428</v>
      </c>
      <c r="N126">
        <v>30000000</v>
      </c>
      <c r="O126">
        <f t="shared" si="17"/>
        <v>0</v>
      </c>
      <c r="P126">
        <f t="shared" si="11"/>
        <v>0</v>
      </c>
      <c r="Q126">
        <f t="shared" si="12"/>
        <v>0</v>
      </c>
      <c r="R126">
        <f t="shared" si="13"/>
        <v>0</v>
      </c>
      <c r="S126">
        <f t="shared" si="14"/>
        <v>1</v>
      </c>
    </row>
    <row r="127" spans="1:19" ht="16">
      <c r="A127" s="1">
        <v>1984</v>
      </c>
      <c r="B127" t="s">
        <v>3362</v>
      </c>
      <c r="C127" t="s">
        <v>31</v>
      </c>
      <c r="D127" t="s">
        <v>17</v>
      </c>
      <c r="F127">
        <f t="shared" si="9"/>
        <v>0</v>
      </c>
      <c r="G127">
        <f t="shared" si="10"/>
        <v>0</v>
      </c>
      <c r="H127">
        <v>5155321</v>
      </c>
      <c r="L127">
        <f t="shared" si="15"/>
        <v>15.455539943135649</v>
      </c>
      <c r="M127">
        <f t="shared" si="16"/>
        <v>15.028095967103576</v>
      </c>
      <c r="N127">
        <v>3362166</v>
      </c>
      <c r="O127">
        <f t="shared" si="17"/>
        <v>0</v>
      </c>
      <c r="P127">
        <f t="shared" si="11"/>
        <v>0</v>
      </c>
      <c r="Q127">
        <f t="shared" si="12"/>
        <v>1</v>
      </c>
      <c r="R127">
        <f t="shared" si="13"/>
        <v>0</v>
      </c>
      <c r="S127">
        <f t="shared" si="14"/>
        <v>0</v>
      </c>
    </row>
    <row r="128" spans="1:19" ht="16">
      <c r="A128" s="1">
        <v>1997</v>
      </c>
      <c r="B128" t="s">
        <v>3578</v>
      </c>
      <c r="C128" t="s">
        <v>22</v>
      </c>
      <c r="D128" t="s">
        <v>23</v>
      </c>
      <c r="F128">
        <f t="shared" si="9"/>
        <v>1</v>
      </c>
      <c r="G128">
        <f t="shared" si="10"/>
        <v>46439620</v>
      </c>
      <c r="H128">
        <v>5207916</v>
      </c>
      <c r="L128">
        <f t="shared" si="15"/>
        <v>15.46569033370821</v>
      </c>
      <c r="M128">
        <f t="shared" si="16"/>
        <v>17.653663532159282</v>
      </c>
      <c r="N128">
        <v>46439620</v>
      </c>
      <c r="O128">
        <f t="shared" si="17"/>
        <v>0</v>
      </c>
      <c r="P128">
        <f t="shared" si="11"/>
        <v>0</v>
      </c>
      <c r="Q128">
        <f t="shared" si="12"/>
        <v>0</v>
      </c>
      <c r="R128">
        <f t="shared" si="13"/>
        <v>0</v>
      </c>
      <c r="S128">
        <f t="shared" si="14"/>
        <v>1</v>
      </c>
    </row>
    <row r="129" spans="1:19" ht="16">
      <c r="A129" s="1">
        <v>1977</v>
      </c>
      <c r="B129" t="s">
        <v>3496</v>
      </c>
      <c r="C129" t="s">
        <v>22</v>
      </c>
      <c r="D129" t="s">
        <v>23</v>
      </c>
      <c r="F129">
        <f t="shared" si="9"/>
        <v>1</v>
      </c>
      <c r="G129">
        <f t="shared" si="10"/>
        <v>23058878</v>
      </c>
      <c r="H129">
        <v>5246310</v>
      </c>
      <c r="L129">
        <f t="shared" si="15"/>
        <v>15.473035530305067</v>
      </c>
      <c r="M129">
        <f t="shared" si="16"/>
        <v>16.95356141594063</v>
      </c>
      <c r="N129">
        <v>23058878</v>
      </c>
      <c r="O129">
        <f t="shared" si="17"/>
        <v>0</v>
      </c>
      <c r="P129">
        <f t="shared" si="11"/>
        <v>0</v>
      </c>
      <c r="Q129">
        <f t="shared" si="12"/>
        <v>0</v>
      </c>
      <c r="R129">
        <f t="shared" si="13"/>
        <v>0</v>
      </c>
      <c r="S129">
        <f t="shared" si="14"/>
        <v>1</v>
      </c>
    </row>
    <row r="130" spans="1:19" ht="16">
      <c r="A130" s="1">
        <v>2008</v>
      </c>
      <c r="B130" t="s">
        <v>1181</v>
      </c>
      <c r="C130" t="s">
        <v>22</v>
      </c>
      <c r="D130" t="s">
        <v>23</v>
      </c>
      <c r="F130">
        <f t="shared" ref="F130:F193" si="18">IF(D130="PASS",1,0)</f>
        <v>1</v>
      </c>
      <c r="G130">
        <f t="shared" ref="G130:G193" si="19">F130*N130</f>
        <v>9740307</v>
      </c>
      <c r="H130">
        <v>5301200</v>
      </c>
      <c r="L130">
        <f t="shared" si="15"/>
        <v>15.483443767988661</v>
      </c>
      <c r="M130">
        <f t="shared" si="16"/>
        <v>16.091783194629176</v>
      </c>
      <c r="N130">
        <v>9740307</v>
      </c>
      <c r="O130">
        <f t="shared" si="17"/>
        <v>0</v>
      </c>
      <c r="P130">
        <f t="shared" ref="P130:P193" si="20">IF(C130="notalk",1,0)</f>
        <v>0</v>
      </c>
      <c r="Q130">
        <f t="shared" ref="Q130:Q193" si="21">IF(C130="men",1,0)</f>
        <v>0</v>
      </c>
      <c r="R130">
        <f t="shared" ref="R130:R193" si="22">IF(C130="dubious",1,0)</f>
        <v>0</v>
      </c>
      <c r="S130">
        <f t="shared" ref="S130:S193" si="23">IF(C130="ok",1,0)</f>
        <v>1</v>
      </c>
    </row>
    <row r="131" spans="1:19" ht="16">
      <c r="A131" s="1">
        <v>2009</v>
      </c>
      <c r="B131" t="s">
        <v>1002</v>
      </c>
      <c r="C131" t="s">
        <v>22</v>
      </c>
      <c r="D131" t="s">
        <v>23</v>
      </c>
      <c r="F131">
        <f t="shared" si="18"/>
        <v>1</v>
      </c>
      <c r="G131">
        <f t="shared" si="19"/>
        <v>7600121</v>
      </c>
      <c r="H131">
        <v>5440068</v>
      </c>
      <c r="L131">
        <f t="shared" ref="L131:L194" si="24">LN(H131)</f>
        <v>15.509302118754</v>
      </c>
      <c r="M131">
        <f t="shared" ref="M131:M194" si="25">LN(N131)</f>
        <v>15.843674726182453</v>
      </c>
      <c r="N131">
        <v>7600121</v>
      </c>
      <c r="O131">
        <f t="shared" ref="O131:O194" si="26">IF(C131="nowomen",1,0)</f>
        <v>0</v>
      </c>
      <c r="P131">
        <f t="shared" si="20"/>
        <v>0</v>
      </c>
      <c r="Q131">
        <f t="shared" si="21"/>
        <v>0</v>
      </c>
      <c r="R131">
        <f t="shared" si="22"/>
        <v>0</v>
      </c>
      <c r="S131">
        <f t="shared" si="23"/>
        <v>1</v>
      </c>
    </row>
    <row r="132" spans="1:19" ht="16">
      <c r="A132" s="1">
        <v>2012</v>
      </c>
      <c r="B132" t="s">
        <v>3579</v>
      </c>
      <c r="C132" t="s">
        <v>22</v>
      </c>
      <c r="D132" t="s">
        <v>23</v>
      </c>
      <c r="F132">
        <f t="shared" si="18"/>
        <v>1</v>
      </c>
      <c r="G132">
        <f t="shared" si="19"/>
        <v>19278133</v>
      </c>
      <c r="H132">
        <v>5510995</v>
      </c>
      <c r="L132">
        <f t="shared" si="24"/>
        <v>15.522255745588604</v>
      </c>
      <c r="M132">
        <f t="shared" si="25"/>
        <v>16.77448200635817</v>
      </c>
      <c r="N132">
        <v>19278133</v>
      </c>
      <c r="O132">
        <f t="shared" si="26"/>
        <v>0</v>
      </c>
      <c r="P132">
        <f t="shared" si="20"/>
        <v>0</v>
      </c>
      <c r="Q132">
        <f t="shared" si="21"/>
        <v>0</v>
      </c>
      <c r="R132">
        <f t="shared" si="22"/>
        <v>0</v>
      </c>
      <c r="S132">
        <f t="shared" si="23"/>
        <v>1</v>
      </c>
    </row>
    <row r="133" spans="1:19" ht="16">
      <c r="A133" s="1">
        <v>2011</v>
      </c>
      <c r="B133" t="s">
        <v>522</v>
      </c>
      <c r="C133" t="s">
        <v>22</v>
      </c>
      <c r="D133" t="s">
        <v>23</v>
      </c>
      <c r="F133">
        <f t="shared" si="18"/>
        <v>1</v>
      </c>
      <c r="G133">
        <f t="shared" si="19"/>
        <v>1035691</v>
      </c>
      <c r="H133">
        <v>5547001</v>
      </c>
      <c r="L133">
        <f t="shared" si="24"/>
        <v>15.528767979314983</v>
      </c>
      <c r="M133">
        <f t="shared" si="25"/>
        <v>13.850579394764182</v>
      </c>
      <c r="N133">
        <v>1035691</v>
      </c>
      <c r="O133">
        <f t="shared" si="26"/>
        <v>0</v>
      </c>
      <c r="P133">
        <f t="shared" si="20"/>
        <v>0</v>
      </c>
      <c r="Q133">
        <f t="shared" si="21"/>
        <v>0</v>
      </c>
      <c r="R133">
        <f t="shared" si="22"/>
        <v>0</v>
      </c>
      <c r="S133">
        <f t="shared" si="23"/>
        <v>1</v>
      </c>
    </row>
    <row r="134" spans="1:19" ht="16">
      <c r="A134" s="1">
        <v>2011</v>
      </c>
      <c r="B134" t="s">
        <v>407</v>
      </c>
      <c r="C134" t="s">
        <v>22</v>
      </c>
      <c r="D134" t="s">
        <v>23</v>
      </c>
      <c r="F134">
        <f t="shared" si="18"/>
        <v>1</v>
      </c>
      <c r="G134">
        <f t="shared" si="19"/>
        <v>13463980</v>
      </c>
      <c r="H134">
        <v>5599381</v>
      </c>
      <c r="L134">
        <f t="shared" si="24"/>
        <v>15.53816661388157</v>
      </c>
      <c r="M134">
        <f t="shared" si="25"/>
        <v>16.415528529409013</v>
      </c>
      <c r="N134">
        <v>13463980</v>
      </c>
      <c r="O134">
        <f t="shared" si="26"/>
        <v>0</v>
      </c>
      <c r="P134">
        <f t="shared" si="20"/>
        <v>0</v>
      </c>
      <c r="Q134">
        <f t="shared" si="21"/>
        <v>0</v>
      </c>
      <c r="R134">
        <f t="shared" si="22"/>
        <v>0</v>
      </c>
      <c r="S134">
        <f t="shared" si="23"/>
        <v>1</v>
      </c>
    </row>
    <row r="135" spans="1:19" ht="16">
      <c r="A135" s="1">
        <v>2006</v>
      </c>
      <c r="B135" t="s">
        <v>3580</v>
      </c>
      <c r="C135" t="s">
        <v>64</v>
      </c>
      <c r="D135" t="s">
        <v>17</v>
      </c>
      <c r="F135">
        <f t="shared" si="18"/>
        <v>0</v>
      </c>
      <c r="G135">
        <f t="shared" si="19"/>
        <v>0</v>
      </c>
      <c r="H135">
        <v>5614135</v>
      </c>
      <c r="L135">
        <f t="shared" si="24"/>
        <v>15.540798082640134</v>
      </c>
      <c r="M135">
        <f t="shared" si="25"/>
        <v>16.525249532285933</v>
      </c>
      <c r="N135">
        <v>15025353</v>
      </c>
      <c r="O135">
        <f t="shared" si="26"/>
        <v>0</v>
      </c>
      <c r="P135">
        <f t="shared" si="20"/>
        <v>0</v>
      </c>
      <c r="Q135">
        <f t="shared" si="21"/>
        <v>0</v>
      </c>
      <c r="R135">
        <f t="shared" si="22"/>
        <v>1</v>
      </c>
      <c r="S135">
        <f t="shared" si="23"/>
        <v>0</v>
      </c>
    </row>
    <row r="136" spans="1:19" ht="16">
      <c r="A136" s="1">
        <v>2010</v>
      </c>
      <c r="B136" t="s">
        <v>837</v>
      </c>
      <c r="C136" t="s">
        <v>22</v>
      </c>
      <c r="D136" t="s">
        <v>23</v>
      </c>
      <c r="F136">
        <f t="shared" si="18"/>
        <v>1</v>
      </c>
      <c r="G136">
        <f t="shared" si="19"/>
        <v>10148202</v>
      </c>
      <c r="H136">
        <v>5638803</v>
      </c>
      <c r="L136">
        <f t="shared" si="24"/>
        <v>15.545182366906857</v>
      </c>
      <c r="M136">
        <f t="shared" si="25"/>
        <v>16.132807104903279</v>
      </c>
      <c r="N136">
        <v>10148202</v>
      </c>
      <c r="O136">
        <f t="shared" si="26"/>
        <v>0</v>
      </c>
      <c r="P136">
        <f t="shared" si="20"/>
        <v>0</v>
      </c>
      <c r="Q136">
        <f t="shared" si="21"/>
        <v>0</v>
      </c>
      <c r="R136">
        <f t="shared" si="22"/>
        <v>0</v>
      </c>
      <c r="S136">
        <f t="shared" si="23"/>
        <v>1</v>
      </c>
    </row>
    <row r="137" spans="1:19" ht="16">
      <c r="A137" s="1">
        <v>1980</v>
      </c>
      <c r="B137" t="s">
        <v>3581</v>
      </c>
      <c r="C137" t="s">
        <v>22</v>
      </c>
      <c r="D137" t="s">
        <v>23</v>
      </c>
      <c r="F137">
        <f t="shared" si="18"/>
        <v>1</v>
      </c>
      <c r="G137">
        <f t="shared" si="19"/>
        <v>56555357</v>
      </c>
      <c r="H137">
        <v>5655536</v>
      </c>
      <c r="L137">
        <f t="shared" si="24"/>
        <v>15.548145446418239</v>
      </c>
      <c r="M137">
        <f t="shared" si="25"/>
        <v>17.850730486366913</v>
      </c>
      <c r="N137">
        <v>56555357</v>
      </c>
      <c r="O137">
        <f t="shared" si="26"/>
        <v>0</v>
      </c>
      <c r="P137">
        <f t="shared" si="20"/>
        <v>0</v>
      </c>
      <c r="Q137">
        <f t="shared" si="21"/>
        <v>0</v>
      </c>
      <c r="R137">
        <f t="shared" si="22"/>
        <v>0</v>
      </c>
      <c r="S137">
        <f t="shared" si="23"/>
        <v>1</v>
      </c>
    </row>
    <row r="138" spans="1:19" ht="16">
      <c r="A138" s="1">
        <v>1993</v>
      </c>
      <c r="B138" t="s">
        <v>3085</v>
      </c>
      <c r="C138" t="s">
        <v>22</v>
      </c>
      <c r="D138" t="s">
        <v>23</v>
      </c>
      <c r="F138">
        <f t="shared" si="18"/>
        <v>1</v>
      </c>
      <c r="G138">
        <f t="shared" si="19"/>
        <v>483738</v>
      </c>
      <c r="H138">
        <v>5789647</v>
      </c>
      <c r="L138">
        <f t="shared" si="24"/>
        <v>15.571581880505802</v>
      </c>
      <c r="M138">
        <f t="shared" si="25"/>
        <v>13.089298716816899</v>
      </c>
      <c r="N138">
        <v>483738</v>
      </c>
      <c r="O138">
        <f t="shared" si="26"/>
        <v>0</v>
      </c>
      <c r="P138">
        <f t="shared" si="20"/>
        <v>0</v>
      </c>
      <c r="Q138">
        <f t="shared" si="21"/>
        <v>0</v>
      </c>
      <c r="R138">
        <f t="shared" si="22"/>
        <v>0</v>
      </c>
      <c r="S138">
        <f t="shared" si="23"/>
        <v>1</v>
      </c>
    </row>
    <row r="139" spans="1:19" ht="16">
      <c r="A139" s="1">
        <v>2010</v>
      </c>
      <c r="B139" t="s">
        <v>864</v>
      </c>
      <c r="C139" t="s">
        <v>22</v>
      </c>
      <c r="D139" t="s">
        <v>23</v>
      </c>
      <c r="F139">
        <f t="shared" si="18"/>
        <v>1</v>
      </c>
      <c r="G139">
        <f t="shared" si="19"/>
        <v>5341159</v>
      </c>
      <c r="H139">
        <v>5850485</v>
      </c>
      <c r="L139">
        <f t="shared" si="24"/>
        <v>15.582035121754434</v>
      </c>
      <c r="M139">
        <f t="shared" si="25"/>
        <v>15.490953228584846</v>
      </c>
      <c r="N139">
        <v>5341159</v>
      </c>
      <c r="O139">
        <f t="shared" si="26"/>
        <v>0</v>
      </c>
      <c r="P139">
        <f t="shared" si="20"/>
        <v>0</v>
      </c>
      <c r="Q139">
        <f t="shared" si="21"/>
        <v>0</v>
      </c>
      <c r="R139">
        <f t="shared" si="22"/>
        <v>0</v>
      </c>
      <c r="S139">
        <f t="shared" si="23"/>
        <v>1</v>
      </c>
    </row>
    <row r="140" spans="1:19" ht="16">
      <c r="A140" s="1">
        <v>2007</v>
      </c>
      <c r="B140" t="s">
        <v>1347</v>
      </c>
      <c r="C140" t="s">
        <v>31</v>
      </c>
      <c r="D140" t="s">
        <v>17</v>
      </c>
      <c r="F140">
        <f t="shared" si="18"/>
        <v>0</v>
      </c>
      <c r="G140">
        <f t="shared" si="19"/>
        <v>0</v>
      </c>
      <c r="H140">
        <v>5950184</v>
      </c>
      <c r="L140">
        <f t="shared" si="24"/>
        <v>15.598932701413412</v>
      </c>
      <c r="M140">
        <f t="shared" si="25"/>
        <v>16.416904737937042</v>
      </c>
      <c r="N140">
        <v>13482522</v>
      </c>
      <c r="O140">
        <f t="shared" si="26"/>
        <v>0</v>
      </c>
      <c r="P140">
        <f t="shared" si="20"/>
        <v>0</v>
      </c>
      <c r="Q140">
        <f t="shared" si="21"/>
        <v>1</v>
      </c>
      <c r="R140">
        <f t="shared" si="22"/>
        <v>0</v>
      </c>
      <c r="S140">
        <f t="shared" si="23"/>
        <v>0</v>
      </c>
    </row>
    <row r="141" spans="1:19" ht="16">
      <c r="A141" s="1">
        <v>2008</v>
      </c>
      <c r="B141" t="s">
        <v>1256</v>
      </c>
      <c r="C141" t="s">
        <v>64</v>
      </c>
      <c r="D141" t="s">
        <v>17</v>
      </c>
      <c r="F141">
        <f t="shared" si="18"/>
        <v>0</v>
      </c>
      <c r="G141">
        <f t="shared" si="19"/>
        <v>0</v>
      </c>
      <c r="H141">
        <v>5986778</v>
      </c>
      <c r="L141">
        <f t="shared" si="24"/>
        <v>15.605063928879257</v>
      </c>
      <c r="M141">
        <f t="shared" si="25"/>
        <v>16.890290860047095</v>
      </c>
      <c r="N141">
        <v>21645126</v>
      </c>
      <c r="O141">
        <f t="shared" si="26"/>
        <v>0</v>
      </c>
      <c r="P141">
        <f t="shared" si="20"/>
        <v>0</v>
      </c>
      <c r="Q141">
        <f t="shared" si="21"/>
        <v>0</v>
      </c>
      <c r="R141">
        <f t="shared" si="22"/>
        <v>1</v>
      </c>
      <c r="S141">
        <f t="shared" si="23"/>
        <v>0</v>
      </c>
    </row>
    <row r="142" spans="1:19" ht="16">
      <c r="A142" s="1">
        <v>2010</v>
      </c>
      <c r="B142" t="s">
        <v>747</v>
      </c>
      <c r="C142" t="s">
        <v>58</v>
      </c>
      <c r="D142" t="s">
        <v>17</v>
      </c>
      <c r="F142">
        <f t="shared" si="18"/>
        <v>0</v>
      </c>
      <c r="G142">
        <f t="shared" si="19"/>
        <v>0</v>
      </c>
      <c r="H142">
        <v>6024539</v>
      </c>
      <c r="L142">
        <f t="shared" si="24"/>
        <v>15.611351519890786</v>
      </c>
      <c r="M142">
        <f t="shared" si="25"/>
        <v>13.188368322816064</v>
      </c>
      <c r="N142">
        <v>534116</v>
      </c>
      <c r="O142">
        <f t="shared" si="26"/>
        <v>1</v>
      </c>
      <c r="P142">
        <f t="shared" si="20"/>
        <v>0</v>
      </c>
      <c r="Q142">
        <f t="shared" si="21"/>
        <v>0</v>
      </c>
      <c r="R142">
        <f t="shared" si="22"/>
        <v>0</v>
      </c>
      <c r="S142">
        <f t="shared" si="23"/>
        <v>0</v>
      </c>
    </row>
    <row r="143" spans="1:19" ht="16">
      <c r="A143" s="1">
        <v>2007</v>
      </c>
      <c r="B143" t="s">
        <v>1352</v>
      </c>
      <c r="C143" t="s">
        <v>22</v>
      </c>
      <c r="D143" t="s">
        <v>23</v>
      </c>
      <c r="F143">
        <f t="shared" si="18"/>
        <v>1</v>
      </c>
      <c r="G143">
        <f t="shared" si="19"/>
        <v>3089745</v>
      </c>
      <c r="H143">
        <v>6060896</v>
      </c>
      <c r="L143">
        <f t="shared" si="24"/>
        <v>15.617368201901535</v>
      </c>
      <c r="M143">
        <f t="shared" si="25"/>
        <v>14.943599121196769</v>
      </c>
      <c r="N143">
        <v>3089745</v>
      </c>
      <c r="O143">
        <f t="shared" si="26"/>
        <v>0</v>
      </c>
      <c r="P143">
        <f t="shared" si="20"/>
        <v>0</v>
      </c>
      <c r="Q143">
        <f t="shared" si="21"/>
        <v>0</v>
      </c>
      <c r="R143">
        <f t="shared" si="22"/>
        <v>0</v>
      </c>
      <c r="S143">
        <f t="shared" si="23"/>
        <v>1</v>
      </c>
    </row>
    <row r="144" spans="1:19" ht="16">
      <c r="A144" s="1">
        <v>2004</v>
      </c>
      <c r="B144" t="s">
        <v>1920</v>
      </c>
      <c r="C144" t="s">
        <v>22</v>
      </c>
      <c r="D144" t="s">
        <v>23</v>
      </c>
      <c r="F144">
        <f t="shared" si="18"/>
        <v>1</v>
      </c>
      <c r="G144">
        <f t="shared" si="19"/>
        <v>2096428</v>
      </c>
      <c r="H144">
        <v>6106125</v>
      </c>
      <c r="L144">
        <f t="shared" si="24"/>
        <v>15.624802923734631</v>
      </c>
      <c r="M144">
        <f t="shared" si="25"/>
        <v>14.555745502050682</v>
      </c>
      <c r="N144">
        <v>2096428</v>
      </c>
      <c r="O144">
        <f t="shared" si="26"/>
        <v>0</v>
      </c>
      <c r="P144">
        <f t="shared" si="20"/>
        <v>0</v>
      </c>
      <c r="Q144">
        <f t="shared" si="21"/>
        <v>0</v>
      </c>
      <c r="R144">
        <f t="shared" si="22"/>
        <v>0</v>
      </c>
      <c r="S144">
        <f t="shared" si="23"/>
        <v>1</v>
      </c>
    </row>
    <row r="145" spans="1:19" ht="16">
      <c r="A145" s="1">
        <v>1994</v>
      </c>
      <c r="B145" t="s">
        <v>3020</v>
      </c>
      <c r="C145" t="s">
        <v>16</v>
      </c>
      <c r="D145" t="s">
        <v>17</v>
      </c>
      <c r="F145">
        <f t="shared" si="18"/>
        <v>0</v>
      </c>
      <c r="G145">
        <f t="shared" si="19"/>
        <v>0</v>
      </c>
      <c r="H145">
        <v>6120440</v>
      </c>
      <c r="L145">
        <f t="shared" si="24"/>
        <v>15.627144547328994</v>
      </c>
      <c r="M145">
        <f t="shared" si="25"/>
        <v>10.655728772403778</v>
      </c>
      <c r="N145">
        <v>42435</v>
      </c>
      <c r="O145">
        <f t="shared" si="26"/>
        <v>0</v>
      </c>
      <c r="P145">
        <f t="shared" si="20"/>
        <v>1</v>
      </c>
      <c r="Q145">
        <f t="shared" si="21"/>
        <v>0</v>
      </c>
      <c r="R145">
        <f t="shared" si="22"/>
        <v>0</v>
      </c>
      <c r="S145">
        <f t="shared" si="23"/>
        <v>0</v>
      </c>
    </row>
    <row r="146" spans="1:19" ht="16">
      <c r="A146" s="1">
        <v>2013</v>
      </c>
      <c r="B146" t="s">
        <v>169</v>
      </c>
      <c r="C146" t="s">
        <v>16</v>
      </c>
      <c r="D146" t="s">
        <v>17</v>
      </c>
      <c r="F146">
        <f t="shared" si="18"/>
        <v>0</v>
      </c>
      <c r="G146">
        <f t="shared" si="19"/>
        <v>0</v>
      </c>
      <c r="H146">
        <v>6154172</v>
      </c>
      <c r="L146">
        <f t="shared" si="24"/>
        <v>15.632640783774818</v>
      </c>
      <c r="M146">
        <f t="shared" si="25"/>
        <v>17.073607095985757</v>
      </c>
      <c r="N146">
        <v>26000000</v>
      </c>
      <c r="O146">
        <f t="shared" si="26"/>
        <v>0</v>
      </c>
      <c r="P146">
        <f t="shared" si="20"/>
        <v>1</v>
      </c>
      <c r="Q146">
        <f t="shared" si="21"/>
        <v>0</v>
      </c>
      <c r="R146">
        <f t="shared" si="22"/>
        <v>0</v>
      </c>
      <c r="S146">
        <f t="shared" si="23"/>
        <v>0</v>
      </c>
    </row>
    <row r="147" spans="1:19" ht="16">
      <c r="A147" s="1">
        <v>2001</v>
      </c>
      <c r="B147" t="s">
        <v>2345</v>
      </c>
      <c r="C147" t="s">
        <v>22</v>
      </c>
      <c r="D147" t="s">
        <v>23</v>
      </c>
      <c r="F147">
        <f t="shared" si="18"/>
        <v>1</v>
      </c>
      <c r="G147">
        <f t="shared" si="19"/>
        <v>328961</v>
      </c>
      <c r="H147">
        <v>6178924</v>
      </c>
      <c r="L147">
        <f t="shared" si="24"/>
        <v>15.6366547042426</v>
      </c>
      <c r="M147">
        <f t="shared" si="25"/>
        <v>12.703694481687531</v>
      </c>
      <c r="N147">
        <v>328961</v>
      </c>
      <c r="O147">
        <f t="shared" si="26"/>
        <v>0</v>
      </c>
      <c r="P147">
        <f t="shared" si="20"/>
        <v>0</v>
      </c>
      <c r="Q147">
        <f t="shared" si="21"/>
        <v>0</v>
      </c>
      <c r="R147">
        <f t="shared" si="22"/>
        <v>0</v>
      </c>
      <c r="S147">
        <f t="shared" si="23"/>
        <v>1</v>
      </c>
    </row>
    <row r="148" spans="1:19" ht="16">
      <c r="A148" s="1">
        <v>2002</v>
      </c>
      <c r="B148" t="s">
        <v>2185</v>
      </c>
      <c r="C148" t="s">
        <v>31</v>
      </c>
      <c r="D148" t="s">
        <v>17</v>
      </c>
      <c r="F148">
        <f t="shared" si="18"/>
        <v>0</v>
      </c>
      <c r="G148">
        <f t="shared" si="19"/>
        <v>0</v>
      </c>
      <c r="H148">
        <v>6187673</v>
      </c>
      <c r="L148">
        <f t="shared" si="24"/>
        <v>15.63806964506418</v>
      </c>
      <c r="M148">
        <f t="shared" si="25"/>
        <v>16.27138421641461</v>
      </c>
      <c r="N148">
        <v>11656613</v>
      </c>
      <c r="O148">
        <f t="shared" si="26"/>
        <v>0</v>
      </c>
      <c r="P148">
        <f t="shared" si="20"/>
        <v>0</v>
      </c>
      <c r="Q148">
        <f t="shared" si="21"/>
        <v>1</v>
      </c>
      <c r="R148">
        <f t="shared" si="22"/>
        <v>0</v>
      </c>
      <c r="S148">
        <f t="shared" si="23"/>
        <v>0</v>
      </c>
    </row>
    <row r="149" spans="1:19" ht="16">
      <c r="A149" s="1">
        <v>1995</v>
      </c>
      <c r="B149" t="s">
        <v>2993</v>
      </c>
      <c r="C149" t="s">
        <v>22</v>
      </c>
      <c r="D149" t="s">
        <v>23</v>
      </c>
      <c r="F149">
        <f t="shared" si="18"/>
        <v>1</v>
      </c>
      <c r="G149">
        <f t="shared" si="19"/>
        <v>38219486</v>
      </c>
      <c r="H149">
        <v>6213469</v>
      </c>
      <c r="L149">
        <f t="shared" si="24"/>
        <v>15.642229913079182</v>
      </c>
      <c r="M149">
        <f t="shared" si="25"/>
        <v>17.458856048229663</v>
      </c>
      <c r="N149">
        <v>38219486</v>
      </c>
      <c r="O149">
        <f t="shared" si="26"/>
        <v>0</v>
      </c>
      <c r="P149">
        <f t="shared" si="20"/>
        <v>0</v>
      </c>
      <c r="Q149">
        <f t="shared" si="21"/>
        <v>0</v>
      </c>
      <c r="R149">
        <f t="shared" si="22"/>
        <v>0</v>
      </c>
      <c r="S149">
        <f t="shared" si="23"/>
        <v>1</v>
      </c>
    </row>
    <row r="150" spans="1:19" ht="16">
      <c r="A150" s="1">
        <v>2010</v>
      </c>
      <c r="B150" t="s">
        <v>764</v>
      </c>
      <c r="C150" t="s">
        <v>22</v>
      </c>
      <c r="D150" t="s">
        <v>23</v>
      </c>
      <c r="F150">
        <f t="shared" si="18"/>
        <v>1</v>
      </c>
      <c r="G150">
        <f t="shared" si="19"/>
        <v>5341159</v>
      </c>
      <c r="H150">
        <v>6238038</v>
      </c>
      <c r="L150">
        <f t="shared" si="24"/>
        <v>15.646176267827387</v>
      </c>
      <c r="M150">
        <f t="shared" si="25"/>
        <v>15.490953228584846</v>
      </c>
      <c r="N150">
        <v>5341159</v>
      </c>
      <c r="O150">
        <f t="shared" si="26"/>
        <v>0</v>
      </c>
      <c r="P150">
        <f t="shared" si="20"/>
        <v>0</v>
      </c>
      <c r="Q150">
        <f t="shared" si="21"/>
        <v>0</v>
      </c>
      <c r="R150">
        <f t="shared" si="22"/>
        <v>0</v>
      </c>
      <c r="S150">
        <f t="shared" si="23"/>
        <v>1</v>
      </c>
    </row>
    <row r="151" spans="1:19" ht="16">
      <c r="A151" s="1">
        <v>1999</v>
      </c>
      <c r="B151" t="s">
        <v>2573</v>
      </c>
      <c r="C151" t="s">
        <v>16</v>
      </c>
      <c r="D151" t="s">
        <v>17</v>
      </c>
      <c r="F151">
        <f t="shared" si="18"/>
        <v>0</v>
      </c>
      <c r="G151">
        <f t="shared" si="19"/>
        <v>0</v>
      </c>
      <c r="H151">
        <v>6272780</v>
      </c>
      <c r="L151">
        <f t="shared" si="24"/>
        <v>15.651730195524935</v>
      </c>
      <c r="M151">
        <f t="shared" si="25"/>
        <v>17.446720511773467</v>
      </c>
      <c r="N151">
        <v>37758475</v>
      </c>
      <c r="O151">
        <f t="shared" si="26"/>
        <v>0</v>
      </c>
      <c r="P151">
        <f t="shared" si="20"/>
        <v>1</v>
      </c>
      <c r="Q151">
        <f t="shared" si="21"/>
        <v>0</v>
      </c>
      <c r="R151">
        <f t="shared" si="22"/>
        <v>0</v>
      </c>
      <c r="S151">
        <f t="shared" si="23"/>
        <v>0</v>
      </c>
    </row>
    <row r="152" spans="1:19" ht="16">
      <c r="A152" s="1">
        <v>2006</v>
      </c>
      <c r="B152" t="s">
        <v>1509</v>
      </c>
      <c r="C152" t="s">
        <v>22</v>
      </c>
      <c r="D152" t="s">
        <v>23</v>
      </c>
      <c r="F152">
        <f t="shared" si="18"/>
        <v>1</v>
      </c>
      <c r="G152">
        <f t="shared" si="19"/>
        <v>13869556</v>
      </c>
      <c r="H152">
        <v>6414581</v>
      </c>
      <c r="L152">
        <f t="shared" si="24"/>
        <v>15.674084238232306</v>
      </c>
      <c r="M152">
        <f t="shared" si="25"/>
        <v>16.445206780242945</v>
      </c>
      <c r="N152">
        <v>13869556</v>
      </c>
      <c r="O152">
        <f t="shared" si="26"/>
        <v>0</v>
      </c>
      <c r="P152">
        <f t="shared" si="20"/>
        <v>0</v>
      </c>
      <c r="Q152">
        <f t="shared" si="21"/>
        <v>0</v>
      </c>
      <c r="R152">
        <f t="shared" si="22"/>
        <v>0</v>
      </c>
      <c r="S152">
        <f t="shared" si="23"/>
        <v>1</v>
      </c>
    </row>
    <row r="153" spans="1:19" ht="16">
      <c r="A153" s="1">
        <v>2009</v>
      </c>
      <c r="B153" t="s">
        <v>956</v>
      </c>
      <c r="C153" t="s">
        <v>22</v>
      </c>
      <c r="D153" t="s">
        <v>23</v>
      </c>
      <c r="F153">
        <f t="shared" si="18"/>
        <v>1</v>
      </c>
      <c r="G153">
        <f t="shared" si="19"/>
        <v>3257195</v>
      </c>
      <c r="H153">
        <v>6430020</v>
      </c>
      <c r="L153">
        <f t="shared" si="24"/>
        <v>15.676488206628871</v>
      </c>
      <c r="M153">
        <f t="shared" si="25"/>
        <v>14.996376953513147</v>
      </c>
      <c r="N153">
        <v>3257195</v>
      </c>
      <c r="O153">
        <f t="shared" si="26"/>
        <v>0</v>
      </c>
      <c r="P153">
        <f t="shared" si="20"/>
        <v>0</v>
      </c>
      <c r="Q153">
        <f t="shared" si="21"/>
        <v>0</v>
      </c>
      <c r="R153">
        <f t="shared" si="22"/>
        <v>0</v>
      </c>
      <c r="S153">
        <f t="shared" si="23"/>
        <v>1</v>
      </c>
    </row>
    <row r="154" spans="1:19" ht="16">
      <c r="A154" s="1">
        <v>2010</v>
      </c>
      <c r="B154" t="s">
        <v>686</v>
      </c>
      <c r="C154" t="s">
        <v>58</v>
      </c>
      <c r="D154" t="s">
        <v>17</v>
      </c>
      <c r="F154">
        <f t="shared" si="18"/>
        <v>0</v>
      </c>
      <c r="G154">
        <f t="shared" si="19"/>
        <v>0</v>
      </c>
      <c r="H154">
        <v>6506276</v>
      </c>
      <c r="L154">
        <f t="shared" si="24"/>
        <v>15.688277807494972</v>
      </c>
      <c r="M154">
        <f t="shared" si="25"/>
        <v>16.877247636511058</v>
      </c>
      <c r="N154">
        <v>21364637</v>
      </c>
      <c r="O154">
        <f t="shared" si="26"/>
        <v>1</v>
      </c>
      <c r="P154">
        <f t="shared" si="20"/>
        <v>0</v>
      </c>
      <c r="Q154">
        <f t="shared" si="21"/>
        <v>0</v>
      </c>
      <c r="R154">
        <f t="shared" si="22"/>
        <v>0</v>
      </c>
      <c r="S154">
        <f t="shared" si="23"/>
        <v>0</v>
      </c>
    </row>
    <row r="155" spans="1:19" ht="16">
      <c r="A155" s="1">
        <v>2008</v>
      </c>
      <c r="B155" t="s">
        <v>1173</v>
      </c>
      <c r="C155" t="s">
        <v>22</v>
      </c>
      <c r="D155" t="s">
        <v>23</v>
      </c>
      <c r="F155">
        <f t="shared" si="18"/>
        <v>1</v>
      </c>
      <c r="G155">
        <f t="shared" si="19"/>
        <v>1082256</v>
      </c>
      <c r="H155">
        <v>6526145</v>
      </c>
      <c r="L155">
        <f t="shared" si="24"/>
        <v>15.691326974705609</v>
      </c>
      <c r="M155">
        <f t="shared" si="25"/>
        <v>13.894558309294403</v>
      </c>
      <c r="N155">
        <v>1082256</v>
      </c>
      <c r="O155">
        <f t="shared" si="26"/>
        <v>0</v>
      </c>
      <c r="P155">
        <f t="shared" si="20"/>
        <v>0</v>
      </c>
      <c r="Q155">
        <f t="shared" si="21"/>
        <v>0</v>
      </c>
      <c r="R155">
        <f t="shared" si="22"/>
        <v>0</v>
      </c>
      <c r="S155">
        <f t="shared" si="23"/>
        <v>1</v>
      </c>
    </row>
    <row r="156" spans="1:19" ht="16">
      <c r="A156" s="1">
        <v>1995</v>
      </c>
      <c r="B156" t="s">
        <v>2967</v>
      </c>
      <c r="C156" t="s">
        <v>16</v>
      </c>
      <c r="D156" t="s">
        <v>17</v>
      </c>
      <c r="F156">
        <f t="shared" si="18"/>
        <v>0</v>
      </c>
      <c r="G156">
        <f t="shared" si="19"/>
        <v>0</v>
      </c>
      <c r="H156">
        <v>6575280</v>
      </c>
      <c r="L156">
        <f t="shared" si="24"/>
        <v>15.698827720672694</v>
      </c>
      <c r="M156">
        <f t="shared" si="25"/>
        <v>15.626274623728349</v>
      </c>
      <c r="N156">
        <v>6115118</v>
      </c>
      <c r="O156">
        <f t="shared" si="26"/>
        <v>0</v>
      </c>
      <c r="P156">
        <f t="shared" si="20"/>
        <v>1</v>
      </c>
      <c r="Q156">
        <f t="shared" si="21"/>
        <v>0</v>
      </c>
      <c r="R156">
        <f t="shared" si="22"/>
        <v>0</v>
      </c>
      <c r="S156">
        <f t="shared" si="23"/>
        <v>0</v>
      </c>
    </row>
    <row r="157" spans="1:19" ht="16">
      <c r="A157" s="1">
        <v>1998</v>
      </c>
      <c r="B157" t="s">
        <v>2695</v>
      </c>
      <c r="C157" t="s">
        <v>31</v>
      </c>
      <c r="D157" t="s">
        <v>17</v>
      </c>
      <c r="F157">
        <f t="shared" si="18"/>
        <v>0</v>
      </c>
      <c r="G157">
        <f t="shared" si="19"/>
        <v>0</v>
      </c>
      <c r="H157">
        <v>6686214</v>
      </c>
      <c r="L157">
        <f t="shared" si="24"/>
        <v>15.715558352629143</v>
      </c>
      <c r="M157">
        <f t="shared" si="25"/>
        <v>11.484330498090115</v>
      </c>
      <c r="N157">
        <v>97181</v>
      </c>
      <c r="O157">
        <f t="shared" si="26"/>
        <v>0</v>
      </c>
      <c r="P157">
        <f t="shared" si="20"/>
        <v>0</v>
      </c>
      <c r="Q157">
        <f t="shared" si="21"/>
        <v>1</v>
      </c>
      <c r="R157">
        <f t="shared" si="22"/>
        <v>0</v>
      </c>
      <c r="S157">
        <f t="shared" si="23"/>
        <v>0</v>
      </c>
    </row>
    <row r="158" spans="1:19" ht="16">
      <c r="A158" s="1">
        <v>2009</v>
      </c>
      <c r="B158" t="s">
        <v>970</v>
      </c>
      <c r="C158" t="s">
        <v>16</v>
      </c>
      <c r="D158" t="s">
        <v>17</v>
      </c>
      <c r="F158">
        <f t="shared" si="18"/>
        <v>0</v>
      </c>
      <c r="G158">
        <f t="shared" si="19"/>
        <v>0</v>
      </c>
      <c r="H158">
        <v>6833747</v>
      </c>
      <c r="L158">
        <f t="shared" si="24"/>
        <v>15.737383690193628</v>
      </c>
      <c r="M158">
        <f t="shared" si="25"/>
        <v>15.885638991971121</v>
      </c>
      <c r="N158">
        <v>7925841</v>
      </c>
      <c r="O158">
        <f t="shared" si="26"/>
        <v>0</v>
      </c>
      <c r="P158">
        <f t="shared" si="20"/>
        <v>1</v>
      </c>
      <c r="Q158">
        <f t="shared" si="21"/>
        <v>0</v>
      </c>
      <c r="R158">
        <f t="shared" si="22"/>
        <v>0</v>
      </c>
      <c r="S158">
        <f t="shared" si="23"/>
        <v>0</v>
      </c>
    </row>
    <row r="159" spans="1:19" ht="16">
      <c r="A159" s="1">
        <v>2008</v>
      </c>
      <c r="B159" t="s">
        <v>1296</v>
      </c>
      <c r="C159" t="s">
        <v>22</v>
      </c>
      <c r="D159" t="s">
        <v>23</v>
      </c>
      <c r="F159">
        <f t="shared" si="18"/>
        <v>1</v>
      </c>
      <c r="G159">
        <f t="shared" si="19"/>
        <v>16233845</v>
      </c>
      <c r="H159">
        <v>6904335</v>
      </c>
      <c r="L159">
        <f t="shared" si="24"/>
        <v>15.747660033163815</v>
      </c>
      <c r="M159">
        <f t="shared" si="25"/>
        <v>16.602608818395165</v>
      </c>
      <c r="N159">
        <v>16233845</v>
      </c>
      <c r="O159">
        <f t="shared" si="26"/>
        <v>0</v>
      </c>
      <c r="P159">
        <f t="shared" si="20"/>
        <v>0</v>
      </c>
      <c r="Q159">
        <f t="shared" si="21"/>
        <v>0</v>
      </c>
      <c r="R159">
        <f t="shared" si="22"/>
        <v>0</v>
      </c>
      <c r="S159">
        <f t="shared" si="23"/>
        <v>1</v>
      </c>
    </row>
    <row r="160" spans="1:19" ht="16">
      <c r="A160" s="1">
        <v>2002</v>
      </c>
      <c r="B160" t="s">
        <v>2165</v>
      </c>
      <c r="C160" t="s">
        <v>16</v>
      </c>
      <c r="D160" t="s">
        <v>17</v>
      </c>
      <c r="F160">
        <f t="shared" si="18"/>
        <v>0</v>
      </c>
      <c r="G160">
        <f t="shared" si="19"/>
        <v>0</v>
      </c>
      <c r="H160">
        <v>6923858</v>
      </c>
      <c r="L160">
        <f t="shared" si="24"/>
        <v>15.750483686691277</v>
      </c>
      <c r="M160">
        <f t="shared" si="25"/>
        <v>17.06989189547474</v>
      </c>
      <c r="N160">
        <v>25903584</v>
      </c>
      <c r="O160">
        <f t="shared" si="26"/>
        <v>0</v>
      </c>
      <c r="P160">
        <f t="shared" si="20"/>
        <v>1</v>
      </c>
      <c r="Q160">
        <f t="shared" si="21"/>
        <v>0</v>
      </c>
      <c r="R160">
        <f t="shared" si="22"/>
        <v>0</v>
      </c>
      <c r="S160">
        <f t="shared" si="23"/>
        <v>0</v>
      </c>
    </row>
    <row r="161" spans="1:19" ht="16">
      <c r="A161" s="1">
        <v>1998</v>
      </c>
      <c r="B161" t="s">
        <v>2756</v>
      </c>
      <c r="C161" t="s">
        <v>31</v>
      </c>
      <c r="D161" t="s">
        <v>17</v>
      </c>
      <c r="F161">
        <f t="shared" si="18"/>
        <v>0</v>
      </c>
      <c r="G161">
        <f t="shared" si="19"/>
        <v>0</v>
      </c>
      <c r="H161">
        <v>6948401</v>
      </c>
      <c r="L161">
        <f t="shared" si="24"/>
        <v>15.754022119127919</v>
      </c>
      <c r="M161">
        <f t="shared" si="25"/>
        <v>16.369802635512261</v>
      </c>
      <c r="N161">
        <v>12862191</v>
      </c>
      <c r="O161">
        <f t="shared" si="26"/>
        <v>0</v>
      </c>
      <c r="P161">
        <f t="shared" si="20"/>
        <v>0</v>
      </c>
      <c r="Q161">
        <f t="shared" si="21"/>
        <v>1</v>
      </c>
      <c r="R161">
        <f t="shared" si="22"/>
        <v>0</v>
      </c>
      <c r="S161">
        <f t="shared" si="23"/>
        <v>0</v>
      </c>
    </row>
    <row r="162" spans="1:19" ht="16">
      <c r="A162" s="1">
        <v>2010</v>
      </c>
      <c r="B162" t="s">
        <v>657</v>
      </c>
      <c r="C162" t="s">
        <v>16</v>
      </c>
      <c r="D162" t="s">
        <v>17</v>
      </c>
      <c r="F162">
        <f t="shared" si="18"/>
        <v>0</v>
      </c>
      <c r="G162">
        <f t="shared" si="19"/>
        <v>0</v>
      </c>
      <c r="H162">
        <v>7075508</v>
      </c>
      <c r="L162">
        <f t="shared" si="24"/>
        <v>15.772149801036068</v>
      </c>
      <c r="M162">
        <f t="shared" si="25"/>
        <v>16.589565579661382</v>
      </c>
      <c r="N162">
        <v>16023478</v>
      </c>
      <c r="O162">
        <f t="shared" si="26"/>
        <v>0</v>
      </c>
      <c r="P162">
        <f t="shared" si="20"/>
        <v>1</v>
      </c>
      <c r="Q162">
        <f t="shared" si="21"/>
        <v>0</v>
      </c>
      <c r="R162">
        <f t="shared" si="22"/>
        <v>0</v>
      </c>
      <c r="S162">
        <f t="shared" si="23"/>
        <v>0</v>
      </c>
    </row>
    <row r="163" spans="1:19" ht="16">
      <c r="A163" s="1">
        <v>2010</v>
      </c>
      <c r="B163" t="s">
        <v>3582</v>
      </c>
      <c r="C163" t="s">
        <v>16</v>
      </c>
      <c r="D163" t="s">
        <v>17</v>
      </c>
      <c r="F163">
        <f t="shared" si="18"/>
        <v>0</v>
      </c>
      <c r="G163">
        <f t="shared" si="19"/>
        <v>0</v>
      </c>
      <c r="H163">
        <v>7080589</v>
      </c>
      <c r="L163">
        <f t="shared" si="24"/>
        <v>15.772867654300027</v>
      </c>
      <c r="M163">
        <f t="shared" si="25"/>
        <v>15.96095692804006</v>
      </c>
      <c r="N163">
        <v>8545855</v>
      </c>
      <c r="O163">
        <f t="shared" si="26"/>
        <v>0</v>
      </c>
      <c r="P163">
        <f t="shared" si="20"/>
        <v>1</v>
      </c>
      <c r="Q163">
        <f t="shared" si="21"/>
        <v>0</v>
      </c>
      <c r="R163">
        <f t="shared" si="22"/>
        <v>0</v>
      </c>
      <c r="S163">
        <f t="shared" si="23"/>
        <v>0</v>
      </c>
    </row>
    <row r="164" spans="1:19" ht="16">
      <c r="A164" s="1">
        <v>2001</v>
      </c>
      <c r="B164" t="s">
        <v>2347</v>
      </c>
      <c r="C164" t="s">
        <v>64</v>
      </c>
      <c r="D164" t="s">
        <v>17</v>
      </c>
      <c r="F164">
        <f t="shared" si="18"/>
        <v>0</v>
      </c>
      <c r="G164">
        <f t="shared" si="19"/>
        <v>0</v>
      </c>
      <c r="H164">
        <v>7118091</v>
      </c>
      <c r="L164">
        <f t="shared" si="24"/>
        <v>15.778150129460579</v>
      </c>
      <c r="M164">
        <f t="shared" si="25"/>
        <v>18.407478445880894</v>
      </c>
      <c r="N164">
        <v>98688447</v>
      </c>
      <c r="O164">
        <f t="shared" si="26"/>
        <v>0</v>
      </c>
      <c r="P164">
        <f t="shared" si="20"/>
        <v>0</v>
      </c>
      <c r="Q164">
        <f t="shared" si="21"/>
        <v>0</v>
      </c>
      <c r="R164">
        <f t="shared" si="22"/>
        <v>1</v>
      </c>
      <c r="S164">
        <f t="shared" si="23"/>
        <v>0</v>
      </c>
    </row>
    <row r="165" spans="1:19" ht="16">
      <c r="A165" s="1">
        <v>1999</v>
      </c>
      <c r="B165" t="s">
        <v>2551</v>
      </c>
      <c r="C165" t="s">
        <v>22</v>
      </c>
      <c r="D165" t="s">
        <v>23</v>
      </c>
      <c r="F165">
        <f t="shared" si="18"/>
        <v>1</v>
      </c>
      <c r="G165">
        <f t="shared" si="19"/>
        <v>13984620</v>
      </c>
      <c r="H165">
        <v>7329780</v>
      </c>
      <c r="L165">
        <f t="shared" si="24"/>
        <v>15.807456059769851</v>
      </c>
      <c r="M165">
        <f t="shared" si="25"/>
        <v>16.453468712279065</v>
      </c>
      <c r="N165">
        <v>13984620</v>
      </c>
      <c r="O165">
        <f t="shared" si="26"/>
        <v>0</v>
      </c>
      <c r="P165">
        <f t="shared" si="20"/>
        <v>0</v>
      </c>
      <c r="Q165">
        <f t="shared" si="21"/>
        <v>0</v>
      </c>
      <c r="R165">
        <f t="shared" si="22"/>
        <v>0</v>
      </c>
      <c r="S165">
        <f t="shared" si="23"/>
        <v>1</v>
      </c>
    </row>
    <row r="166" spans="1:19" ht="16">
      <c r="A166" s="1">
        <v>2002</v>
      </c>
      <c r="B166" t="s">
        <v>2211</v>
      </c>
      <c r="C166" t="s">
        <v>22</v>
      </c>
      <c r="D166" t="s">
        <v>23</v>
      </c>
      <c r="F166">
        <f t="shared" si="18"/>
        <v>1</v>
      </c>
      <c r="G166">
        <f t="shared" si="19"/>
        <v>3885538</v>
      </c>
      <c r="H166">
        <v>7580935</v>
      </c>
      <c r="L166">
        <f t="shared" si="24"/>
        <v>15.841147100934938</v>
      </c>
      <c r="M166">
        <f t="shared" si="25"/>
        <v>15.172772013534711</v>
      </c>
      <c r="N166">
        <v>3885538</v>
      </c>
      <c r="O166">
        <f t="shared" si="26"/>
        <v>0</v>
      </c>
      <c r="P166">
        <f t="shared" si="20"/>
        <v>0</v>
      </c>
      <c r="Q166">
        <f t="shared" si="21"/>
        <v>0</v>
      </c>
      <c r="R166">
        <f t="shared" si="22"/>
        <v>0</v>
      </c>
      <c r="S166">
        <f t="shared" si="23"/>
        <v>1</v>
      </c>
    </row>
    <row r="167" spans="1:19" ht="16">
      <c r="A167" s="1">
        <v>1998</v>
      </c>
      <c r="B167" t="s">
        <v>2746</v>
      </c>
      <c r="C167" t="s">
        <v>31</v>
      </c>
      <c r="D167" t="s">
        <v>17</v>
      </c>
      <c r="F167">
        <f t="shared" si="18"/>
        <v>0</v>
      </c>
      <c r="G167">
        <f t="shared" si="19"/>
        <v>0</v>
      </c>
      <c r="H167">
        <v>7593849</v>
      </c>
      <c r="L167">
        <f t="shared" si="24"/>
        <v>15.842849135457152</v>
      </c>
      <c r="M167">
        <f t="shared" si="25"/>
        <v>17.168310308405857</v>
      </c>
      <c r="N167">
        <v>28582646</v>
      </c>
      <c r="O167">
        <f t="shared" si="26"/>
        <v>0</v>
      </c>
      <c r="P167">
        <f t="shared" si="20"/>
        <v>0</v>
      </c>
      <c r="Q167">
        <f t="shared" si="21"/>
        <v>1</v>
      </c>
      <c r="R167">
        <f t="shared" si="22"/>
        <v>0</v>
      </c>
      <c r="S167">
        <f t="shared" si="23"/>
        <v>0</v>
      </c>
    </row>
    <row r="168" spans="1:19" ht="16">
      <c r="A168" s="1">
        <v>1995</v>
      </c>
      <c r="B168" t="s">
        <v>3013</v>
      </c>
      <c r="C168" t="s">
        <v>22</v>
      </c>
      <c r="D168" t="s">
        <v>23</v>
      </c>
      <c r="F168">
        <f t="shared" si="18"/>
        <v>1</v>
      </c>
      <c r="G168">
        <f t="shared" si="19"/>
        <v>1223024</v>
      </c>
      <c r="H168">
        <v>7697090</v>
      </c>
      <c r="L168">
        <f t="shared" si="24"/>
        <v>15.856352893315444</v>
      </c>
      <c r="M168">
        <f t="shared" si="25"/>
        <v>14.016837038352479</v>
      </c>
      <c r="N168">
        <v>1223024</v>
      </c>
      <c r="O168">
        <f t="shared" si="26"/>
        <v>0</v>
      </c>
      <c r="P168">
        <f t="shared" si="20"/>
        <v>0</v>
      </c>
      <c r="Q168">
        <f t="shared" si="21"/>
        <v>0</v>
      </c>
      <c r="R168">
        <f t="shared" si="22"/>
        <v>0</v>
      </c>
      <c r="S168">
        <f t="shared" si="23"/>
        <v>1</v>
      </c>
    </row>
    <row r="169" spans="1:19" ht="16">
      <c r="A169" s="1">
        <v>1990</v>
      </c>
      <c r="B169" t="s">
        <v>3173</v>
      </c>
      <c r="C169" t="s">
        <v>58</v>
      </c>
      <c r="D169" t="s">
        <v>17</v>
      </c>
      <c r="F169">
        <f t="shared" si="18"/>
        <v>0</v>
      </c>
      <c r="G169">
        <f t="shared" si="19"/>
        <v>0</v>
      </c>
      <c r="H169">
        <v>7796169</v>
      </c>
      <c r="L169">
        <f t="shared" si="24"/>
        <v>15.869143017158107</v>
      </c>
      <c r="M169">
        <f t="shared" si="25"/>
        <v>16.339704264858593</v>
      </c>
      <c r="N169">
        <v>12480828</v>
      </c>
      <c r="O169">
        <f t="shared" si="26"/>
        <v>1</v>
      </c>
      <c r="P169">
        <f t="shared" si="20"/>
        <v>0</v>
      </c>
      <c r="Q169">
        <f t="shared" si="21"/>
        <v>0</v>
      </c>
      <c r="R169">
        <f t="shared" si="22"/>
        <v>0</v>
      </c>
      <c r="S169">
        <f t="shared" si="23"/>
        <v>0</v>
      </c>
    </row>
    <row r="170" spans="1:19" ht="16">
      <c r="A170" s="1">
        <v>1998</v>
      </c>
      <c r="B170" t="s">
        <v>2721</v>
      </c>
      <c r="C170" t="s">
        <v>22</v>
      </c>
      <c r="D170" t="s">
        <v>23</v>
      </c>
      <c r="F170">
        <f t="shared" si="18"/>
        <v>1</v>
      </c>
      <c r="G170">
        <f t="shared" si="19"/>
        <v>7145662</v>
      </c>
      <c r="H170">
        <v>7864191</v>
      </c>
      <c r="L170">
        <f t="shared" si="24"/>
        <v>15.877830228408396</v>
      </c>
      <c r="M170">
        <f t="shared" si="25"/>
        <v>15.782016017258494</v>
      </c>
      <c r="N170">
        <v>7145662</v>
      </c>
      <c r="O170">
        <f t="shared" si="26"/>
        <v>0</v>
      </c>
      <c r="P170">
        <f t="shared" si="20"/>
        <v>0</v>
      </c>
      <c r="Q170">
        <f t="shared" si="21"/>
        <v>0</v>
      </c>
      <c r="R170">
        <f t="shared" si="22"/>
        <v>0</v>
      </c>
      <c r="S170">
        <f t="shared" si="23"/>
        <v>1</v>
      </c>
    </row>
    <row r="171" spans="1:19" ht="16">
      <c r="A171" s="1">
        <v>2001</v>
      </c>
      <c r="B171" t="s">
        <v>2324</v>
      </c>
      <c r="C171" t="s">
        <v>58</v>
      </c>
      <c r="D171" t="s">
        <v>17</v>
      </c>
      <c r="F171">
        <f t="shared" si="18"/>
        <v>0</v>
      </c>
      <c r="G171">
        <f t="shared" si="19"/>
        <v>0</v>
      </c>
      <c r="H171">
        <v>8045394</v>
      </c>
      <c r="L171">
        <f t="shared" si="24"/>
        <v>15.900610311727743</v>
      </c>
      <c r="M171">
        <f t="shared" si="25"/>
        <v>17.778869778858848</v>
      </c>
      <c r="N171">
        <v>52633838</v>
      </c>
      <c r="O171">
        <f t="shared" si="26"/>
        <v>1</v>
      </c>
      <c r="P171">
        <f t="shared" si="20"/>
        <v>0</v>
      </c>
      <c r="Q171">
        <f t="shared" si="21"/>
        <v>0</v>
      </c>
      <c r="R171">
        <f t="shared" si="22"/>
        <v>0</v>
      </c>
      <c r="S171">
        <f t="shared" si="23"/>
        <v>0</v>
      </c>
    </row>
    <row r="172" spans="1:19" ht="16">
      <c r="A172" s="1">
        <v>1995</v>
      </c>
      <c r="B172" t="s">
        <v>2951</v>
      </c>
      <c r="C172" t="s">
        <v>58</v>
      </c>
      <c r="D172" t="s">
        <v>17</v>
      </c>
      <c r="F172">
        <f t="shared" si="18"/>
        <v>0</v>
      </c>
      <c r="G172">
        <f t="shared" si="19"/>
        <v>0</v>
      </c>
      <c r="H172">
        <v>8062791</v>
      </c>
      <c r="L172">
        <f t="shared" si="24"/>
        <v>15.902770332458083</v>
      </c>
      <c r="M172">
        <f t="shared" si="25"/>
        <v>15.156271059894268</v>
      </c>
      <c r="N172">
        <v>3821949</v>
      </c>
      <c r="O172">
        <f t="shared" si="26"/>
        <v>1</v>
      </c>
      <c r="P172">
        <f t="shared" si="20"/>
        <v>0</v>
      </c>
      <c r="Q172">
        <f t="shared" si="21"/>
        <v>0</v>
      </c>
      <c r="R172">
        <f t="shared" si="22"/>
        <v>0</v>
      </c>
      <c r="S172">
        <f t="shared" si="23"/>
        <v>0</v>
      </c>
    </row>
    <row r="173" spans="1:19" ht="16">
      <c r="A173" s="1">
        <v>2006</v>
      </c>
      <c r="B173" t="s">
        <v>1483</v>
      </c>
      <c r="C173" t="s">
        <v>22</v>
      </c>
      <c r="D173" t="s">
        <v>23</v>
      </c>
      <c r="F173">
        <f t="shared" si="18"/>
        <v>1</v>
      </c>
      <c r="G173">
        <f t="shared" si="19"/>
        <v>4623185</v>
      </c>
      <c r="H173">
        <v>8098328</v>
      </c>
      <c r="L173">
        <f t="shared" si="24"/>
        <v>15.907168178582092</v>
      </c>
      <c r="M173">
        <f t="shared" si="25"/>
        <v>15.346594419474473</v>
      </c>
      <c r="N173">
        <v>4623185</v>
      </c>
      <c r="O173">
        <f t="shared" si="26"/>
        <v>0</v>
      </c>
      <c r="P173">
        <f t="shared" si="20"/>
        <v>0</v>
      </c>
      <c r="Q173">
        <f t="shared" si="21"/>
        <v>0</v>
      </c>
      <c r="R173">
        <f t="shared" si="22"/>
        <v>0</v>
      </c>
      <c r="S173">
        <f t="shared" si="23"/>
        <v>1</v>
      </c>
    </row>
    <row r="174" spans="1:19" ht="16">
      <c r="A174" s="1">
        <v>2001</v>
      </c>
      <c r="B174" t="s">
        <v>2357</v>
      </c>
      <c r="C174" t="s">
        <v>22</v>
      </c>
      <c r="D174" t="s">
        <v>23</v>
      </c>
      <c r="F174">
        <f t="shared" si="18"/>
        <v>1</v>
      </c>
      <c r="G174">
        <f t="shared" si="19"/>
        <v>8552999</v>
      </c>
      <c r="H174">
        <v>8123355</v>
      </c>
      <c r="L174">
        <f t="shared" si="24"/>
        <v>15.91025380414351</v>
      </c>
      <c r="M174">
        <f t="shared" si="25"/>
        <v>15.961792539644872</v>
      </c>
      <c r="N174">
        <v>8552999</v>
      </c>
      <c r="O174">
        <f t="shared" si="26"/>
        <v>0</v>
      </c>
      <c r="P174">
        <f t="shared" si="20"/>
        <v>0</v>
      </c>
      <c r="Q174">
        <f t="shared" si="21"/>
        <v>0</v>
      </c>
      <c r="R174">
        <f t="shared" si="22"/>
        <v>0</v>
      </c>
      <c r="S174">
        <f t="shared" si="23"/>
        <v>1</v>
      </c>
    </row>
    <row r="175" spans="1:19" ht="16">
      <c r="A175" s="1">
        <v>1998</v>
      </c>
      <c r="B175" t="s">
        <v>2679</v>
      </c>
      <c r="C175" t="s">
        <v>22</v>
      </c>
      <c r="D175" t="s">
        <v>23</v>
      </c>
      <c r="F175">
        <f t="shared" si="18"/>
        <v>1</v>
      </c>
      <c r="G175">
        <f t="shared" si="19"/>
        <v>4287397</v>
      </c>
      <c r="H175">
        <v>8212442</v>
      </c>
      <c r="L175">
        <f t="shared" si="24"/>
        <v>15.921160879345193</v>
      </c>
      <c r="M175">
        <f t="shared" si="25"/>
        <v>15.271190346844152</v>
      </c>
      <c r="N175">
        <v>4287397</v>
      </c>
      <c r="O175">
        <f t="shared" si="26"/>
        <v>0</v>
      </c>
      <c r="P175">
        <f t="shared" si="20"/>
        <v>0</v>
      </c>
      <c r="Q175">
        <f t="shared" si="21"/>
        <v>0</v>
      </c>
      <c r="R175">
        <f t="shared" si="22"/>
        <v>0</v>
      </c>
      <c r="S175">
        <f t="shared" si="23"/>
        <v>1</v>
      </c>
    </row>
    <row r="176" spans="1:19" ht="16">
      <c r="A176" s="1">
        <v>2009</v>
      </c>
      <c r="B176" t="s">
        <v>1011</v>
      </c>
      <c r="C176" t="s">
        <v>64</v>
      </c>
      <c r="D176" t="s">
        <v>17</v>
      </c>
      <c r="F176">
        <f t="shared" si="18"/>
        <v>0</v>
      </c>
      <c r="G176">
        <f t="shared" si="19"/>
        <v>0</v>
      </c>
      <c r="H176">
        <v>8452669</v>
      </c>
      <c r="L176">
        <f t="shared" si="24"/>
        <v>15.94999280744889</v>
      </c>
      <c r="M176">
        <f t="shared" si="25"/>
        <v>14.539618470224632</v>
      </c>
      <c r="N176">
        <v>2062890</v>
      </c>
      <c r="O176">
        <f t="shared" si="26"/>
        <v>0</v>
      </c>
      <c r="P176">
        <f t="shared" si="20"/>
        <v>0</v>
      </c>
      <c r="Q176">
        <f t="shared" si="21"/>
        <v>0</v>
      </c>
      <c r="R176">
        <f t="shared" si="22"/>
        <v>1</v>
      </c>
      <c r="S176">
        <f t="shared" si="23"/>
        <v>0</v>
      </c>
    </row>
    <row r="177" spans="1:19" ht="16">
      <c r="A177" s="1">
        <v>2006</v>
      </c>
      <c r="B177" t="s">
        <v>1466</v>
      </c>
      <c r="C177" t="s">
        <v>16</v>
      </c>
      <c r="D177" t="s">
        <v>17</v>
      </c>
      <c r="F177">
        <f t="shared" si="18"/>
        <v>0</v>
      </c>
      <c r="G177">
        <f t="shared" si="19"/>
        <v>0</v>
      </c>
      <c r="H177">
        <v>8558769</v>
      </c>
      <c r="L177">
        <f t="shared" si="24"/>
        <v>15.96246692936529</v>
      </c>
      <c r="M177">
        <f t="shared" si="25"/>
        <v>16.956032418429007</v>
      </c>
      <c r="N177">
        <v>23115927</v>
      </c>
      <c r="O177">
        <f t="shared" si="26"/>
        <v>0</v>
      </c>
      <c r="P177">
        <f t="shared" si="20"/>
        <v>1</v>
      </c>
      <c r="Q177">
        <f t="shared" si="21"/>
        <v>0</v>
      </c>
      <c r="R177">
        <f t="shared" si="22"/>
        <v>0</v>
      </c>
      <c r="S177">
        <f t="shared" si="23"/>
        <v>0</v>
      </c>
    </row>
    <row r="178" spans="1:19" ht="16">
      <c r="A178" s="1">
        <v>2010</v>
      </c>
      <c r="B178" t="s">
        <v>640</v>
      </c>
      <c r="C178" t="s">
        <v>16</v>
      </c>
      <c r="D178" t="s">
        <v>17</v>
      </c>
      <c r="F178">
        <f t="shared" si="18"/>
        <v>0</v>
      </c>
      <c r="G178">
        <f t="shared" si="19"/>
        <v>0</v>
      </c>
      <c r="H178">
        <v>8629906</v>
      </c>
      <c r="L178">
        <f t="shared" si="24"/>
        <v>15.970744170763906</v>
      </c>
      <c r="M178">
        <f t="shared" si="25"/>
        <v>15.31659993951045</v>
      </c>
      <c r="N178">
        <v>4486574</v>
      </c>
      <c r="O178">
        <f t="shared" si="26"/>
        <v>0</v>
      </c>
      <c r="P178">
        <f t="shared" si="20"/>
        <v>1</v>
      </c>
      <c r="Q178">
        <f t="shared" si="21"/>
        <v>0</v>
      </c>
      <c r="R178">
        <f t="shared" si="22"/>
        <v>0</v>
      </c>
      <c r="S178">
        <f t="shared" si="23"/>
        <v>0</v>
      </c>
    </row>
    <row r="179" spans="1:19" ht="16">
      <c r="A179" s="1">
        <v>1999</v>
      </c>
      <c r="B179" t="s">
        <v>2632</v>
      </c>
      <c r="C179" t="s">
        <v>22</v>
      </c>
      <c r="D179" t="s">
        <v>23</v>
      </c>
      <c r="F179">
        <f t="shared" si="18"/>
        <v>1</v>
      </c>
      <c r="G179">
        <f t="shared" si="19"/>
        <v>27969241</v>
      </c>
      <c r="H179">
        <v>8672922</v>
      </c>
      <c r="L179">
        <f t="shared" si="24"/>
        <v>15.975716316198271</v>
      </c>
      <c r="M179">
        <f t="shared" si="25"/>
        <v>17.146615928592574</v>
      </c>
      <c r="N179">
        <v>27969241</v>
      </c>
      <c r="O179">
        <f t="shared" si="26"/>
        <v>0</v>
      </c>
      <c r="P179">
        <f t="shared" si="20"/>
        <v>0</v>
      </c>
      <c r="Q179">
        <f t="shared" si="21"/>
        <v>0</v>
      </c>
      <c r="R179">
        <f t="shared" si="22"/>
        <v>0</v>
      </c>
      <c r="S179">
        <f t="shared" si="23"/>
        <v>1</v>
      </c>
    </row>
    <row r="180" spans="1:19" ht="16">
      <c r="A180" s="1">
        <v>1999</v>
      </c>
      <c r="B180" t="s">
        <v>2561</v>
      </c>
      <c r="C180" t="s">
        <v>22</v>
      </c>
      <c r="D180" t="s">
        <v>23</v>
      </c>
      <c r="F180">
        <f t="shared" si="18"/>
        <v>1</v>
      </c>
      <c r="G180">
        <f t="shared" si="19"/>
        <v>18180006</v>
      </c>
      <c r="H180">
        <v>8777963</v>
      </c>
      <c r="L180">
        <f t="shared" si="24"/>
        <v>15.98775493413827</v>
      </c>
      <c r="M180">
        <f t="shared" si="25"/>
        <v>16.715832976746555</v>
      </c>
      <c r="N180">
        <v>18180006</v>
      </c>
      <c r="O180">
        <f t="shared" si="26"/>
        <v>0</v>
      </c>
      <c r="P180">
        <f t="shared" si="20"/>
        <v>0</v>
      </c>
      <c r="Q180">
        <f t="shared" si="21"/>
        <v>0</v>
      </c>
      <c r="R180">
        <f t="shared" si="22"/>
        <v>0</v>
      </c>
      <c r="S180">
        <f t="shared" si="23"/>
        <v>1</v>
      </c>
    </row>
    <row r="181" spans="1:19" ht="16">
      <c r="A181" s="1">
        <v>1990</v>
      </c>
      <c r="B181" t="s">
        <v>3187</v>
      </c>
      <c r="C181" t="s">
        <v>22</v>
      </c>
      <c r="D181" t="s">
        <v>23</v>
      </c>
      <c r="F181">
        <f t="shared" si="18"/>
        <v>1</v>
      </c>
      <c r="G181">
        <f t="shared" si="19"/>
        <v>12480828</v>
      </c>
      <c r="H181">
        <v>8946919</v>
      </c>
      <c r="L181">
        <f t="shared" si="24"/>
        <v>16.006819785174791</v>
      </c>
      <c r="M181">
        <f t="shared" si="25"/>
        <v>16.339704264858593</v>
      </c>
      <c r="N181">
        <v>12480828</v>
      </c>
      <c r="O181">
        <f t="shared" si="26"/>
        <v>0</v>
      </c>
      <c r="P181">
        <f t="shared" si="20"/>
        <v>0</v>
      </c>
      <c r="Q181">
        <f t="shared" si="21"/>
        <v>0</v>
      </c>
      <c r="R181">
        <f t="shared" si="22"/>
        <v>0</v>
      </c>
      <c r="S181">
        <f t="shared" si="23"/>
        <v>1</v>
      </c>
    </row>
    <row r="182" spans="1:19" ht="16">
      <c r="A182" s="1">
        <v>2006</v>
      </c>
      <c r="B182" t="s">
        <v>1497</v>
      </c>
      <c r="C182" t="s">
        <v>22</v>
      </c>
      <c r="D182" t="s">
        <v>23</v>
      </c>
      <c r="F182">
        <f t="shared" si="18"/>
        <v>1</v>
      </c>
      <c r="G182">
        <f t="shared" si="19"/>
        <v>34673890</v>
      </c>
      <c r="H182">
        <v>8964615</v>
      </c>
      <c r="L182">
        <f t="shared" si="24"/>
        <v>16.008795719313941</v>
      </c>
      <c r="M182">
        <f t="shared" si="25"/>
        <v>17.361497512117101</v>
      </c>
      <c r="N182">
        <v>34673890</v>
      </c>
      <c r="O182">
        <f t="shared" si="26"/>
        <v>0</v>
      </c>
      <c r="P182">
        <f t="shared" si="20"/>
        <v>0</v>
      </c>
      <c r="Q182">
        <f t="shared" si="21"/>
        <v>0</v>
      </c>
      <c r="R182">
        <f t="shared" si="22"/>
        <v>0</v>
      </c>
      <c r="S182">
        <f t="shared" si="23"/>
        <v>1</v>
      </c>
    </row>
    <row r="183" spans="1:19" ht="16">
      <c r="A183" s="1">
        <v>1994</v>
      </c>
      <c r="B183" t="s">
        <v>3026</v>
      </c>
      <c r="C183" t="s">
        <v>22</v>
      </c>
      <c r="D183" t="s">
        <v>23</v>
      </c>
      <c r="F183">
        <f t="shared" si="18"/>
        <v>1</v>
      </c>
      <c r="G183">
        <f t="shared" si="19"/>
        <v>28289965</v>
      </c>
      <c r="H183">
        <v>9160394</v>
      </c>
      <c r="L183">
        <f t="shared" si="24"/>
        <v>16.030399748825712</v>
      </c>
      <c r="M183">
        <f t="shared" si="25"/>
        <v>17.1580177060907</v>
      </c>
      <c r="N183">
        <v>28289965</v>
      </c>
      <c r="O183">
        <f t="shared" si="26"/>
        <v>0</v>
      </c>
      <c r="P183">
        <f t="shared" si="20"/>
        <v>0</v>
      </c>
      <c r="Q183">
        <f t="shared" si="21"/>
        <v>0</v>
      </c>
      <c r="R183">
        <f t="shared" si="22"/>
        <v>0</v>
      </c>
      <c r="S183">
        <f t="shared" si="23"/>
        <v>1</v>
      </c>
    </row>
    <row r="184" spans="1:19" ht="16">
      <c r="A184" s="1">
        <v>2013</v>
      </c>
      <c r="B184" t="s">
        <v>129</v>
      </c>
      <c r="C184" t="s">
        <v>64</v>
      </c>
      <c r="D184" t="s">
        <v>17</v>
      </c>
      <c r="F184">
        <f t="shared" si="18"/>
        <v>0</v>
      </c>
      <c r="G184">
        <f t="shared" si="19"/>
        <v>0</v>
      </c>
      <c r="H184">
        <v>9177065</v>
      </c>
      <c r="L184">
        <f t="shared" si="24"/>
        <v>16.032217994700769</v>
      </c>
      <c r="M184">
        <f t="shared" si="25"/>
        <v>16.523560759066484</v>
      </c>
      <c r="N184">
        <v>15000000</v>
      </c>
      <c r="O184">
        <f t="shared" si="26"/>
        <v>0</v>
      </c>
      <c r="P184">
        <f t="shared" si="20"/>
        <v>0</v>
      </c>
      <c r="Q184">
        <f t="shared" si="21"/>
        <v>0</v>
      </c>
      <c r="R184">
        <f t="shared" si="22"/>
        <v>1</v>
      </c>
      <c r="S184">
        <f t="shared" si="23"/>
        <v>0</v>
      </c>
    </row>
    <row r="185" spans="1:19" ht="16">
      <c r="A185" s="1">
        <v>2002</v>
      </c>
      <c r="B185" t="s">
        <v>2239</v>
      </c>
      <c r="C185" t="s">
        <v>31</v>
      </c>
      <c r="D185" t="s">
        <v>17</v>
      </c>
      <c r="F185">
        <f t="shared" si="18"/>
        <v>0</v>
      </c>
      <c r="G185">
        <f t="shared" si="19"/>
        <v>0</v>
      </c>
      <c r="H185">
        <v>9189290</v>
      </c>
      <c r="L185">
        <f t="shared" si="24"/>
        <v>16.033549233458317</v>
      </c>
      <c r="M185">
        <f t="shared" si="25"/>
        <v>18.67932982335072</v>
      </c>
      <c r="N185">
        <v>129517922</v>
      </c>
      <c r="O185">
        <f t="shared" si="26"/>
        <v>0</v>
      </c>
      <c r="P185">
        <f t="shared" si="20"/>
        <v>0</v>
      </c>
      <c r="Q185">
        <f t="shared" si="21"/>
        <v>1</v>
      </c>
      <c r="R185">
        <f t="shared" si="22"/>
        <v>0</v>
      </c>
      <c r="S185">
        <f t="shared" si="23"/>
        <v>0</v>
      </c>
    </row>
    <row r="186" spans="1:19" ht="16">
      <c r="A186" s="1">
        <v>2007</v>
      </c>
      <c r="B186" t="s">
        <v>1462</v>
      </c>
      <c r="C186" t="s">
        <v>16</v>
      </c>
      <c r="D186" t="s">
        <v>17</v>
      </c>
      <c r="F186">
        <f t="shared" si="18"/>
        <v>0</v>
      </c>
      <c r="G186">
        <f t="shared" si="19"/>
        <v>0</v>
      </c>
      <c r="H186">
        <v>9262006</v>
      </c>
      <c r="L186">
        <f t="shared" si="24"/>
        <v>16.041431213830872</v>
      </c>
      <c r="M186">
        <f t="shared" si="25"/>
        <v>16.234583181143087</v>
      </c>
      <c r="N186">
        <v>11235435</v>
      </c>
      <c r="O186">
        <f t="shared" si="26"/>
        <v>0</v>
      </c>
      <c r="P186">
        <f t="shared" si="20"/>
        <v>1</v>
      </c>
      <c r="Q186">
        <f t="shared" si="21"/>
        <v>0</v>
      </c>
      <c r="R186">
        <f t="shared" si="22"/>
        <v>0</v>
      </c>
      <c r="S186">
        <f t="shared" si="23"/>
        <v>0</v>
      </c>
    </row>
    <row r="187" spans="1:19" ht="16">
      <c r="A187" s="1">
        <v>2013</v>
      </c>
      <c r="B187" t="s">
        <v>108</v>
      </c>
      <c r="C187" t="s">
        <v>22</v>
      </c>
      <c r="D187" t="s">
        <v>23</v>
      </c>
      <c r="F187">
        <f t="shared" si="18"/>
        <v>1</v>
      </c>
      <c r="G187">
        <f t="shared" si="19"/>
        <v>2000000</v>
      </c>
      <c r="H187">
        <v>9408161</v>
      </c>
      <c r="L187">
        <f t="shared" si="24"/>
        <v>16.057088062069354</v>
      </c>
      <c r="M187">
        <f t="shared" si="25"/>
        <v>14.508657738524219</v>
      </c>
      <c r="N187">
        <v>2000000</v>
      </c>
      <c r="O187">
        <f t="shared" si="26"/>
        <v>0</v>
      </c>
      <c r="P187">
        <f t="shared" si="20"/>
        <v>0</v>
      </c>
      <c r="Q187">
        <f t="shared" si="21"/>
        <v>0</v>
      </c>
      <c r="R187">
        <f t="shared" si="22"/>
        <v>0</v>
      </c>
      <c r="S187">
        <f t="shared" si="23"/>
        <v>1</v>
      </c>
    </row>
    <row r="188" spans="1:19" ht="16">
      <c r="A188" s="1">
        <v>2010</v>
      </c>
      <c r="B188" t="s">
        <v>3583</v>
      </c>
      <c r="C188" t="s">
        <v>22</v>
      </c>
      <c r="D188" t="s">
        <v>23</v>
      </c>
      <c r="F188">
        <f t="shared" si="18"/>
        <v>1</v>
      </c>
      <c r="G188">
        <f t="shared" si="19"/>
        <v>32046955</v>
      </c>
      <c r="H188">
        <v>9449125</v>
      </c>
      <c r="L188">
        <f t="shared" si="24"/>
        <v>16.061432702590373</v>
      </c>
      <c r="M188">
        <f t="shared" si="25"/>
        <v>17.282712729017113</v>
      </c>
      <c r="N188">
        <v>32046955</v>
      </c>
      <c r="O188">
        <f t="shared" si="26"/>
        <v>0</v>
      </c>
      <c r="P188">
        <f t="shared" si="20"/>
        <v>0</v>
      </c>
      <c r="Q188">
        <f t="shared" si="21"/>
        <v>0</v>
      </c>
      <c r="R188">
        <f t="shared" si="22"/>
        <v>0</v>
      </c>
      <c r="S188">
        <f t="shared" si="23"/>
        <v>1</v>
      </c>
    </row>
    <row r="189" spans="1:19" ht="16">
      <c r="A189" s="1">
        <v>1998</v>
      </c>
      <c r="B189" t="s">
        <v>2646</v>
      </c>
      <c r="C189" t="s">
        <v>31</v>
      </c>
      <c r="D189" t="s">
        <v>17</v>
      </c>
      <c r="F189">
        <f t="shared" si="18"/>
        <v>0</v>
      </c>
      <c r="G189">
        <f t="shared" si="19"/>
        <v>0</v>
      </c>
      <c r="H189">
        <v>9603575</v>
      </c>
      <c r="L189">
        <f t="shared" si="24"/>
        <v>16.077645982949278</v>
      </c>
      <c r="M189">
        <f t="shared" si="25"/>
        <v>16.475163127845914</v>
      </c>
      <c r="N189">
        <v>14291323</v>
      </c>
      <c r="O189">
        <f t="shared" si="26"/>
        <v>0</v>
      </c>
      <c r="P189">
        <f t="shared" si="20"/>
        <v>0</v>
      </c>
      <c r="Q189">
        <f t="shared" si="21"/>
        <v>1</v>
      </c>
      <c r="R189">
        <f t="shared" si="22"/>
        <v>0</v>
      </c>
      <c r="S189">
        <f t="shared" si="23"/>
        <v>0</v>
      </c>
    </row>
    <row r="190" spans="1:19" ht="16">
      <c r="A190" s="1">
        <v>2005</v>
      </c>
      <c r="B190" t="s">
        <v>1828</v>
      </c>
      <c r="C190" t="s">
        <v>22</v>
      </c>
      <c r="D190" t="s">
        <v>23</v>
      </c>
      <c r="F190">
        <f t="shared" si="18"/>
        <v>1</v>
      </c>
      <c r="G190">
        <f t="shared" si="19"/>
        <v>3579099</v>
      </c>
      <c r="H190">
        <v>9686481</v>
      </c>
      <c r="L190">
        <f t="shared" si="24"/>
        <v>16.086241760014413</v>
      </c>
      <c r="M190">
        <f t="shared" si="25"/>
        <v>15.090621650723516</v>
      </c>
      <c r="N190">
        <v>3579099</v>
      </c>
      <c r="O190">
        <f t="shared" si="26"/>
        <v>0</v>
      </c>
      <c r="P190">
        <f t="shared" si="20"/>
        <v>0</v>
      </c>
      <c r="Q190">
        <f t="shared" si="21"/>
        <v>0</v>
      </c>
      <c r="R190">
        <f t="shared" si="22"/>
        <v>0</v>
      </c>
      <c r="S190">
        <f t="shared" si="23"/>
        <v>1</v>
      </c>
    </row>
    <row r="191" spans="1:19" ht="16">
      <c r="A191" s="1">
        <v>1980</v>
      </c>
      <c r="B191" t="s">
        <v>3584</v>
      </c>
      <c r="C191" t="s">
        <v>58</v>
      </c>
      <c r="D191" t="s">
        <v>17</v>
      </c>
      <c r="F191">
        <f t="shared" si="18"/>
        <v>0</v>
      </c>
      <c r="G191">
        <f t="shared" si="19"/>
        <v>0</v>
      </c>
      <c r="H191">
        <v>9852879</v>
      </c>
      <c r="L191">
        <f t="shared" si="24"/>
        <v>16.103274254705507</v>
      </c>
      <c r="M191">
        <f t="shared" si="25"/>
        <v>18.639187851553491</v>
      </c>
      <c r="N191">
        <v>124421786</v>
      </c>
      <c r="O191">
        <f t="shared" si="26"/>
        <v>1</v>
      </c>
      <c r="P191">
        <f t="shared" si="20"/>
        <v>0</v>
      </c>
      <c r="Q191">
        <f t="shared" si="21"/>
        <v>0</v>
      </c>
      <c r="R191">
        <f t="shared" si="22"/>
        <v>0</v>
      </c>
      <c r="S191">
        <f t="shared" si="23"/>
        <v>0</v>
      </c>
    </row>
    <row r="192" spans="1:19" ht="16">
      <c r="A192" s="1">
        <v>2008</v>
      </c>
      <c r="B192" t="s">
        <v>1214</v>
      </c>
      <c r="C192" t="s">
        <v>31</v>
      </c>
      <c r="D192" t="s">
        <v>17</v>
      </c>
      <c r="F192">
        <f t="shared" si="18"/>
        <v>0</v>
      </c>
      <c r="G192">
        <f t="shared" si="19"/>
        <v>0</v>
      </c>
      <c r="H192">
        <v>9859851</v>
      </c>
      <c r="L192">
        <f t="shared" si="24"/>
        <v>16.103981614902771</v>
      </c>
      <c r="M192">
        <f t="shared" si="25"/>
        <v>17.70122108653004</v>
      </c>
      <c r="N192">
        <v>48701534</v>
      </c>
      <c r="O192">
        <f t="shared" si="26"/>
        <v>0</v>
      </c>
      <c r="P192">
        <f t="shared" si="20"/>
        <v>0</v>
      </c>
      <c r="Q192">
        <f t="shared" si="21"/>
        <v>1</v>
      </c>
      <c r="R192">
        <f t="shared" si="22"/>
        <v>0</v>
      </c>
      <c r="S192">
        <f t="shared" si="23"/>
        <v>0</v>
      </c>
    </row>
    <row r="193" spans="1:19" ht="16">
      <c r="A193" s="1">
        <v>2005</v>
      </c>
      <c r="B193" t="s">
        <v>1697</v>
      </c>
      <c r="C193" t="s">
        <v>22</v>
      </c>
      <c r="D193" t="s">
        <v>23</v>
      </c>
      <c r="F193">
        <f t="shared" si="18"/>
        <v>1</v>
      </c>
      <c r="G193">
        <f t="shared" si="19"/>
        <v>1133381</v>
      </c>
      <c r="H193">
        <v>9862884</v>
      </c>
      <c r="L193">
        <f t="shared" si="24"/>
        <v>16.104289178739521</v>
      </c>
      <c r="M193">
        <f t="shared" si="25"/>
        <v>13.940715758857362</v>
      </c>
      <c r="N193">
        <v>1133381</v>
      </c>
      <c r="O193">
        <f t="shared" si="26"/>
        <v>0</v>
      </c>
      <c r="P193">
        <f t="shared" si="20"/>
        <v>0</v>
      </c>
      <c r="Q193">
        <f t="shared" si="21"/>
        <v>0</v>
      </c>
      <c r="R193">
        <f t="shared" si="22"/>
        <v>0</v>
      </c>
      <c r="S193">
        <f t="shared" si="23"/>
        <v>1</v>
      </c>
    </row>
    <row r="194" spans="1:19" ht="16">
      <c r="A194" s="1">
        <v>2005</v>
      </c>
      <c r="B194" t="s">
        <v>1750</v>
      </c>
      <c r="C194" t="s">
        <v>22</v>
      </c>
      <c r="D194" t="s">
        <v>23</v>
      </c>
      <c r="F194">
        <f t="shared" ref="F194:F257" si="27">IF(D194="PASS",1,0)</f>
        <v>1</v>
      </c>
      <c r="G194">
        <f t="shared" ref="G194:G257" si="28">F194*N194</f>
        <v>23860663</v>
      </c>
      <c r="H194">
        <v>9883481</v>
      </c>
      <c r="L194">
        <f t="shared" si="24"/>
        <v>16.106375335606362</v>
      </c>
      <c r="M194">
        <f t="shared" si="25"/>
        <v>16.987741761339358</v>
      </c>
      <c r="N194">
        <v>23860663</v>
      </c>
      <c r="O194">
        <f t="shared" si="26"/>
        <v>0</v>
      </c>
      <c r="P194">
        <f t="shared" ref="P194:P257" si="29">IF(C194="notalk",1,0)</f>
        <v>0</v>
      </c>
      <c r="Q194">
        <f t="shared" ref="Q194:Q257" si="30">IF(C194="men",1,0)</f>
        <v>0</v>
      </c>
      <c r="R194">
        <f t="shared" ref="R194:R257" si="31">IF(C194="dubious",1,0)</f>
        <v>0</v>
      </c>
      <c r="S194">
        <f t="shared" ref="S194:S257" si="32">IF(C194="ok",1,0)</f>
        <v>1</v>
      </c>
    </row>
    <row r="195" spans="1:19" ht="16">
      <c r="A195" s="1">
        <v>2004</v>
      </c>
      <c r="B195" t="s">
        <v>1869</v>
      </c>
      <c r="C195" t="s">
        <v>22</v>
      </c>
      <c r="D195" t="s">
        <v>23</v>
      </c>
      <c r="F195">
        <f t="shared" si="27"/>
        <v>1</v>
      </c>
      <c r="G195">
        <f t="shared" si="28"/>
        <v>24663858</v>
      </c>
      <c r="H195">
        <v>9924151</v>
      </c>
      <c r="L195">
        <f t="shared" ref="L195:L258" si="33">LN(H195)</f>
        <v>16.110481839316929</v>
      </c>
      <c r="M195">
        <f t="shared" ref="M195:M258" si="34">LN(N195)</f>
        <v>17.020849491152372</v>
      </c>
      <c r="N195">
        <v>24663858</v>
      </c>
      <c r="O195">
        <f t="shared" ref="O195:O258" si="35">IF(C195="nowomen",1,0)</f>
        <v>0</v>
      </c>
      <c r="P195">
        <f t="shared" si="29"/>
        <v>0</v>
      </c>
      <c r="Q195">
        <f t="shared" si="30"/>
        <v>0</v>
      </c>
      <c r="R195">
        <f t="shared" si="31"/>
        <v>0</v>
      </c>
      <c r="S195">
        <f t="shared" si="32"/>
        <v>1</v>
      </c>
    </row>
    <row r="196" spans="1:19" ht="16">
      <c r="A196" s="1">
        <v>2000</v>
      </c>
      <c r="B196" t="s">
        <v>2476</v>
      </c>
      <c r="C196" t="s">
        <v>22</v>
      </c>
      <c r="D196" t="s">
        <v>23</v>
      </c>
      <c r="F196">
        <f t="shared" si="27"/>
        <v>1</v>
      </c>
      <c r="G196">
        <f t="shared" si="28"/>
        <v>6088088</v>
      </c>
      <c r="H196">
        <v>9998139</v>
      </c>
      <c r="L196">
        <f t="shared" si="33"/>
        <v>16.117909533639565</v>
      </c>
      <c r="M196">
        <f t="shared" si="34"/>
        <v>15.621844633084105</v>
      </c>
      <c r="N196">
        <v>6088088</v>
      </c>
      <c r="O196">
        <f t="shared" si="35"/>
        <v>0</v>
      </c>
      <c r="P196">
        <f t="shared" si="29"/>
        <v>0</v>
      </c>
      <c r="Q196">
        <f t="shared" si="30"/>
        <v>0</v>
      </c>
      <c r="R196">
        <f t="shared" si="31"/>
        <v>0</v>
      </c>
      <c r="S196">
        <f t="shared" si="32"/>
        <v>1</v>
      </c>
    </row>
    <row r="197" spans="1:19" ht="16">
      <c r="A197" s="1">
        <v>2009</v>
      </c>
      <c r="B197" t="s">
        <v>3585</v>
      </c>
      <c r="C197" t="s">
        <v>31</v>
      </c>
      <c r="D197" t="s">
        <v>17</v>
      </c>
      <c r="F197">
        <f t="shared" si="27"/>
        <v>0</v>
      </c>
      <c r="G197">
        <f t="shared" si="28"/>
        <v>0</v>
      </c>
      <c r="H197">
        <v>9998368</v>
      </c>
      <c r="L197">
        <f t="shared" si="33"/>
        <v>16.117932437639752</v>
      </c>
      <c r="M197">
        <f t="shared" si="34"/>
        <v>16.893496876996501</v>
      </c>
      <c r="N197">
        <v>21714632</v>
      </c>
      <c r="O197">
        <f t="shared" si="35"/>
        <v>0</v>
      </c>
      <c r="P197">
        <f t="shared" si="29"/>
        <v>0</v>
      </c>
      <c r="Q197">
        <f t="shared" si="30"/>
        <v>1</v>
      </c>
      <c r="R197">
        <f t="shared" si="31"/>
        <v>0</v>
      </c>
      <c r="S197">
        <f t="shared" si="32"/>
        <v>0</v>
      </c>
    </row>
    <row r="198" spans="1:19" ht="16">
      <c r="A198" s="1">
        <v>2005</v>
      </c>
      <c r="B198" t="s">
        <v>1734</v>
      </c>
      <c r="C198" t="s">
        <v>22</v>
      </c>
      <c r="D198" t="s">
        <v>23</v>
      </c>
      <c r="F198">
        <f t="shared" si="27"/>
        <v>1</v>
      </c>
      <c r="G198">
        <f t="shared" si="28"/>
        <v>2386066</v>
      </c>
      <c r="H198">
        <v>10051933</v>
      </c>
      <c r="L198">
        <f t="shared" si="33"/>
        <v>16.123275512283175</v>
      </c>
      <c r="M198">
        <f t="shared" si="34"/>
        <v>14.685156542615351</v>
      </c>
      <c r="N198">
        <v>2386066</v>
      </c>
      <c r="O198">
        <f t="shared" si="35"/>
        <v>0</v>
      </c>
      <c r="P198">
        <f t="shared" si="29"/>
        <v>0</v>
      </c>
      <c r="Q198">
        <f t="shared" si="30"/>
        <v>0</v>
      </c>
      <c r="R198">
        <f t="shared" si="31"/>
        <v>0</v>
      </c>
      <c r="S198">
        <f t="shared" si="32"/>
        <v>1</v>
      </c>
    </row>
    <row r="199" spans="1:19" ht="16">
      <c r="A199" s="1">
        <v>2006</v>
      </c>
      <c r="B199" t="s">
        <v>1563</v>
      </c>
      <c r="C199" t="s">
        <v>22</v>
      </c>
      <c r="D199" t="s">
        <v>23</v>
      </c>
      <c r="F199">
        <f t="shared" si="27"/>
        <v>1</v>
      </c>
      <c r="G199">
        <f t="shared" si="28"/>
        <v>13869556</v>
      </c>
      <c r="H199">
        <v>10063173</v>
      </c>
      <c r="L199">
        <f t="shared" si="33"/>
        <v>16.124393080460035</v>
      </c>
      <c r="M199">
        <f t="shared" si="34"/>
        <v>16.445206780242945</v>
      </c>
      <c r="N199">
        <v>13869556</v>
      </c>
      <c r="O199">
        <f t="shared" si="35"/>
        <v>0</v>
      </c>
      <c r="P199">
        <f t="shared" si="29"/>
        <v>0</v>
      </c>
      <c r="Q199">
        <f t="shared" si="30"/>
        <v>0</v>
      </c>
      <c r="R199">
        <f t="shared" si="31"/>
        <v>0</v>
      </c>
      <c r="S199">
        <f t="shared" si="32"/>
        <v>1</v>
      </c>
    </row>
    <row r="200" spans="1:19" ht="16">
      <c r="A200" s="1">
        <v>2001</v>
      </c>
      <c r="B200" t="s">
        <v>2306</v>
      </c>
      <c r="C200" t="s">
        <v>64</v>
      </c>
      <c r="D200" t="s">
        <v>17</v>
      </c>
      <c r="F200">
        <f t="shared" si="27"/>
        <v>0</v>
      </c>
      <c r="G200">
        <f t="shared" si="28"/>
        <v>0</v>
      </c>
      <c r="H200">
        <v>10127447</v>
      </c>
      <c r="L200">
        <f t="shared" si="33"/>
        <v>16.130759820769555</v>
      </c>
      <c r="M200">
        <f t="shared" si="34"/>
        <v>15.594067759519554</v>
      </c>
      <c r="N200">
        <v>5921307</v>
      </c>
      <c r="O200">
        <f t="shared" si="35"/>
        <v>0</v>
      </c>
      <c r="P200">
        <f t="shared" si="29"/>
        <v>0</v>
      </c>
      <c r="Q200">
        <f t="shared" si="30"/>
        <v>0</v>
      </c>
      <c r="R200">
        <f t="shared" si="31"/>
        <v>1</v>
      </c>
      <c r="S200">
        <f t="shared" si="32"/>
        <v>0</v>
      </c>
    </row>
    <row r="201" spans="1:19" ht="16">
      <c r="A201" s="1">
        <v>1996</v>
      </c>
      <c r="B201" t="s">
        <v>2862</v>
      </c>
      <c r="C201" t="s">
        <v>22</v>
      </c>
      <c r="D201" t="s">
        <v>23</v>
      </c>
      <c r="F201">
        <f t="shared" si="27"/>
        <v>1</v>
      </c>
      <c r="G201">
        <f t="shared" si="28"/>
        <v>6683242</v>
      </c>
      <c r="H201">
        <v>10412962</v>
      </c>
      <c r="L201">
        <f t="shared" si="33"/>
        <v>16.158561934220828</v>
      </c>
      <c r="M201">
        <f t="shared" si="34"/>
        <v>15.715113757119953</v>
      </c>
      <c r="N201">
        <v>6683242</v>
      </c>
      <c r="O201">
        <f t="shared" si="35"/>
        <v>0</v>
      </c>
      <c r="P201">
        <f t="shared" si="29"/>
        <v>0</v>
      </c>
      <c r="Q201">
        <f t="shared" si="30"/>
        <v>0</v>
      </c>
      <c r="R201">
        <f t="shared" si="31"/>
        <v>0</v>
      </c>
      <c r="S201">
        <f t="shared" si="32"/>
        <v>1</v>
      </c>
    </row>
    <row r="202" spans="1:19" ht="16">
      <c r="A202" s="1">
        <v>2009</v>
      </c>
      <c r="B202" t="s">
        <v>932</v>
      </c>
      <c r="C202" t="s">
        <v>31</v>
      </c>
      <c r="D202" t="s">
        <v>17</v>
      </c>
      <c r="F202">
        <f t="shared" si="27"/>
        <v>0</v>
      </c>
      <c r="G202">
        <f t="shared" si="28"/>
        <v>0</v>
      </c>
      <c r="H202">
        <v>10504640</v>
      </c>
      <c r="L202">
        <f t="shared" si="33"/>
        <v>16.167327622278503</v>
      </c>
      <c r="M202">
        <f t="shared" si="34"/>
        <v>16.462713975073861</v>
      </c>
      <c r="N202">
        <v>14114511</v>
      </c>
      <c r="O202">
        <f t="shared" si="35"/>
        <v>0</v>
      </c>
      <c r="P202">
        <f t="shared" si="29"/>
        <v>0</v>
      </c>
      <c r="Q202">
        <f t="shared" si="30"/>
        <v>1</v>
      </c>
      <c r="R202">
        <f t="shared" si="31"/>
        <v>0</v>
      </c>
      <c r="S202">
        <f t="shared" si="32"/>
        <v>0</v>
      </c>
    </row>
    <row r="203" spans="1:19" ht="16">
      <c r="A203" s="1">
        <v>2009</v>
      </c>
      <c r="B203" t="s">
        <v>968</v>
      </c>
      <c r="C203" t="s">
        <v>16</v>
      </c>
      <c r="D203" t="s">
        <v>17</v>
      </c>
      <c r="F203">
        <f t="shared" si="27"/>
        <v>0</v>
      </c>
      <c r="G203">
        <f t="shared" si="28"/>
        <v>0</v>
      </c>
      <c r="H203">
        <v>10528267</v>
      </c>
      <c r="L203">
        <f t="shared" si="33"/>
        <v>16.169574293167901</v>
      </c>
      <c r="M203">
        <f t="shared" si="34"/>
        <v>15.843674726182453</v>
      </c>
      <c r="N203">
        <v>7600121</v>
      </c>
      <c r="O203">
        <f t="shared" si="35"/>
        <v>0</v>
      </c>
      <c r="P203">
        <f t="shared" si="29"/>
        <v>1</v>
      </c>
      <c r="Q203">
        <f t="shared" si="30"/>
        <v>0</v>
      </c>
      <c r="R203">
        <f t="shared" si="31"/>
        <v>0</v>
      </c>
      <c r="S203">
        <f t="shared" si="32"/>
        <v>0</v>
      </c>
    </row>
    <row r="204" spans="1:19" ht="16">
      <c r="A204" s="1">
        <v>2003</v>
      </c>
      <c r="B204" t="s">
        <v>2005</v>
      </c>
      <c r="C204" t="s">
        <v>22</v>
      </c>
      <c r="D204" t="s">
        <v>23</v>
      </c>
      <c r="F204">
        <f t="shared" si="27"/>
        <v>1</v>
      </c>
      <c r="G204">
        <f t="shared" si="28"/>
        <v>25321739</v>
      </c>
      <c r="H204">
        <v>10586685</v>
      </c>
      <c r="L204">
        <f t="shared" si="33"/>
        <v>16.175107637411635</v>
      </c>
      <c r="M204">
        <f t="shared" si="34"/>
        <v>17.0471738337665</v>
      </c>
      <c r="N204">
        <v>25321739</v>
      </c>
      <c r="O204">
        <f t="shared" si="35"/>
        <v>0</v>
      </c>
      <c r="P204">
        <f t="shared" si="29"/>
        <v>0</v>
      </c>
      <c r="Q204">
        <f t="shared" si="30"/>
        <v>0</v>
      </c>
      <c r="R204">
        <f t="shared" si="31"/>
        <v>0</v>
      </c>
      <c r="S204">
        <f t="shared" si="32"/>
        <v>1</v>
      </c>
    </row>
    <row r="205" spans="1:19" ht="16">
      <c r="A205" s="1">
        <v>2009</v>
      </c>
      <c r="B205" t="s">
        <v>1015</v>
      </c>
      <c r="C205" t="s">
        <v>31</v>
      </c>
      <c r="D205" t="s">
        <v>17</v>
      </c>
      <c r="F205">
        <f t="shared" si="27"/>
        <v>0</v>
      </c>
      <c r="G205">
        <f t="shared" si="28"/>
        <v>0</v>
      </c>
      <c r="H205">
        <v>10630704</v>
      </c>
      <c r="L205">
        <f t="shared" si="33"/>
        <v>16.179256975782749</v>
      </c>
      <c r="M205">
        <f t="shared" si="34"/>
        <v>15.35637965184541</v>
      </c>
      <c r="N205">
        <v>4668646</v>
      </c>
      <c r="O205">
        <f t="shared" si="35"/>
        <v>0</v>
      </c>
      <c r="P205">
        <f t="shared" si="29"/>
        <v>0</v>
      </c>
      <c r="Q205">
        <f t="shared" si="30"/>
        <v>1</v>
      </c>
      <c r="R205">
        <f t="shared" si="31"/>
        <v>0</v>
      </c>
      <c r="S205">
        <f t="shared" si="32"/>
        <v>0</v>
      </c>
    </row>
    <row r="206" spans="1:19" ht="16">
      <c r="A206" s="1">
        <v>2010</v>
      </c>
      <c r="B206" t="s">
        <v>669</v>
      </c>
      <c r="C206" t="s">
        <v>16</v>
      </c>
      <c r="D206" t="s">
        <v>17</v>
      </c>
      <c r="F206">
        <f t="shared" si="27"/>
        <v>0</v>
      </c>
      <c r="G206">
        <f t="shared" si="28"/>
        <v>0</v>
      </c>
      <c r="H206">
        <v>10724926</v>
      </c>
      <c r="L206">
        <f t="shared" si="33"/>
        <v>16.188081122987651</v>
      </c>
      <c r="M206">
        <f t="shared" si="34"/>
        <v>15.827425518698995</v>
      </c>
      <c r="N206">
        <v>7477623</v>
      </c>
      <c r="O206">
        <f t="shared" si="35"/>
        <v>0</v>
      </c>
      <c r="P206">
        <f t="shared" si="29"/>
        <v>1</v>
      </c>
      <c r="Q206">
        <f t="shared" si="30"/>
        <v>0</v>
      </c>
      <c r="R206">
        <f t="shared" si="31"/>
        <v>0</v>
      </c>
      <c r="S206">
        <f t="shared" si="32"/>
        <v>0</v>
      </c>
    </row>
    <row r="207" spans="1:19" ht="16">
      <c r="A207" s="1">
        <v>2010</v>
      </c>
      <c r="B207" t="s">
        <v>663</v>
      </c>
      <c r="C207" t="s">
        <v>22</v>
      </c>
      <c r="D207" t="s">
        <v>23</v>
      </c>
      <c r="F207">
        <f t="shared" si="27"/>
        <v>1</v>
      </c>
      <c r="G207">
        <f t="shared" si="28"/>
        <v>13352898</v>
      </c>
      <c r="H207">
        <v>10824983</v>
      </c>
      <c r="L207">
        <f t="shared" si="33"/>
        <v>16.197367261412797</v>
      </c>
      <c r="M207">
        <f t="shared" si="34"/>
        <v>16.407243997904057</v>
      </c>
      <c r="N207">
        <v>13352898</v>
      </c>
      <c r="O207">
        <f t="shared" si="35"/>
        <v>0</v>
      </c>
      <c r="P207">
        <f t="shared" si="29"/>
        <v>0</v>
      </c>
      <c r="Q207">
        <f t="shared" si="30"/>
        <v>0</v>
      </c>
      <c r="R207">
        <f t="shared" si="31"/>
        <v>0</v>
      </c>
      <c r="S207">
        <f t="shared" si="32"/>
        <v>1</v>
      </c>
    </row>
    <row r="208" spans="1:19" ht="16">
      <c r="A208" s="1">
        <v>2002</v>
      </c>
      <c r="B208" t="s">
        <v>2159</v>
      </c>
      <c r="C208" t="s">
        <v>31</v>
      </c>
      <c r="D208" t="s">
        <v>17</v>
      </c>
      <c r="F208">
        <f t="shared" si="27"/>
        <v>0</v>
      </c>
      <c r="G208">
        <f t="shared" si="28"/>
        <v>0</v>
      </c>
      <c r="H208">
        <v>10845911</v>
      </c>
      <c r="L208">
        <f t="shared" si="33"/>
        <v>16.199298700559321</v>
      </c>
      <c r="M208">
        <f t="shared" si="34"/>
        <v>17.986182642790773</v>
      </c>
      <c r="N208">
        <v>64758961</v>
      </c>
      <c r="O208">
        <f t="shared" si="35"/>
        <v>0</v>
      </c>
      <c r="P208">
        <f t="shared" si="29"/>
        <v>0</v>
      </c>
      <c r="Q208">
        <f t="shared" si="30"/>
        <v>1</v>
      </c>
      <c r="R208">
        <f t="shared" si="31"/>
        <v>0</v>
      </c>
      <c r="S208">
        <f t="shared" si="32"/>
        <v>0</v>
      </c>
    </row>
    <row r="209" spans="1:19" ht="16">
      <c r="A209" s="1">
        <v>2002</v>
      </c>
      <c r="B209" t="s">
        <v>2251</v>
      </c>
      <c r="C209" t="s">
        <v>22</v>
      </c>
      <c r="D209" t="s">
        <v>23</v>
      </c>
      <c r="F209">
        <f t="shared" si="27"/>
        <v>1</v>
      </c>
      <c r="G209">
        <f t="shared" si="28"/>
        <v>19427688</v>
      </c>
      <c r="H209">
        <v>10851194</v>
      </c>
      <c r="L209">
        <f t="shared" si="33"/>
        <v>16.199785677979065</v>
      </c>
      <c r="M209">
        <f t="shared" si="34"/>
        <v>16.78220982302296</v>
      </c>
      <c r="N209">
        <v>19427688</v>
      </c>
      <c r="O209">
        <f t="shared" si="35"/>
        <v>0</v>
      </c>
      <c r="P209">
        <f t="shared" si="29"/>
        <v>0</v>
      </c>
      <c r="Q209">
        <f t="shared" si="30"/>
        <v>0</v>
      </c>
      <c r="R209">
        <f t="shared" si="31"/>
        <v>0</v>
      </c>
      <c r="S209">
        <f t="shared" si="32"/>
        <v>1</v>
      </c>
    </row>
    <row r="210" spans="1:19" ht="16">
      <c r="A210" s="1">
        <v>2009</v>
      </c>
      <c r="B210" t="s">
        <v>917</v>
      </c>
      <c r="C210" t="s">
        <v>22</v>
      </c>
      <c r="D210" t="s">
        <v>23</v>
      </c>
      <c r="F210">
        <f t="shared" si="27"/>
        <v>1</v>
      </c>
      <c r="G210">
        <f t="shared" si="28"/>
        <v>22800364</v>
      </c>
      <c r="H210">
        <v>10974592</v>
      </c>
      <c r="L210">
        <f t="shared" si="33"/>
        <v>16.211093340835852</v>
      </c>
      <c r="M210">
        <f t="shared" si="34"/>
        <v>16.94228705870951</v>
      </c>
      <c r="N210">
        <v>22800364</v>
      </c>
      <c r="O210">
        <f t="shared" si="35"/>
        <v>0</v>
      </c>
      <c r="P210">
        <f t="shared" si="29"/>
        <v>0</v>
      </c>
      <c r="Q210">
        <f t="shared" si="30"/>
        <v>0</v>
      </c>
      <c r="R210">
        <f t="shared" si="31"/>
        <v>0</v>
      </c>
      <c r="S210">
        <f t="shared" si="32"/>
        <v>1</v>
      </c>
    </row>
    <row r="211" spans="1:19" ht="16">
      <c r="A211" s="1">
        <v>1998</v>
      </c>
      <c r="B211" t="s">
        <v>2725</v>
      </c>
      <c r="C211" t="s">
        <v>22</v>
      </c>
      <c r="D211" t="s">
        <v>23</v>
      </c>
      <c r="F211">
        <f t="shared" si="27"/>
        <v>1</v>
      </c>
      <c r="G211">
        <f t="shared" si="28"/>
        <v>2858265</v>
      </c>
      <c r="H211">
        <v>11085232</v>
      </c>
      <c r="L211">
        <f t="shared" si="33"/>
        <v>16.221124329997117</v>
      </c>
      <c r="M211">
        <f t="shared" si="34"/>
        <v>14.865725355356858</v>
      </c>
      <c r="N211">
        <v>2858265</v>
      </c>
      <c r="O211">
        <f t="shared" si="35"/>
        <v>0</v>
      </c>
      <c r="P211">
        <f t="shared" si="29"/>
        <v>0</v>
      </c>
      <c r="Q211">
        <f t="shared" si="30"/>
        <v>0</v>
      </c>
      <c r="R211">
        <f t="shared" si="31"/>
        <v>0</v>
      </c>
      <c r="S211">
        <f t="shared" si="32"/>
        <v>1</v>
      </c>
    </row>
    <row r="212" spans="1:19" ht="16">
      <c r="A212" s="1">
        <v>2009</v>
      </c>
      <c r="B212" t="s">
        <v>1044</v>
      </c>
      <c r="C212" t="s">
        <v>58</v>
      </c>
      <c r="D212" t="s">
        <v>17</v>
      </c>
      <c r="F212">
        <f t="shared" si="27"/>
        <v>0</v>
      </c>
      <c r="G212">
        <f t="shared" si="28"/>
        <v>0</v>
      </c>
      <c r="H212">
        <v>11153924</v>
      </c>
      <c r="L212">
        <f t="shared" si="33"/>
        <v>16.2273019222093</v>
      </c>
      <c r="M212">
        <f t="shared" si="34"/>
        <v>15.977206168148294</v>
      </c>
      <c r="N212">
        <v>8685853</v>
      </c>
      <c r="O212">
        <f t="shared" si="35"/>
        <v>1</v>
      </c>
      <c r="P212">
        <f t="shared" si="29"/>
        <v>0</v>
      </c>
      <c r="Q212">
        <f t="shared" si="30"/>
        <v>0</v>
      </c>
      <c r="R212">
        <f t="shared" si="31"/>
        <v>0</v>
      </c>
      <c r="S212">
        <f t="shared" si="32"/>
        <v>0</v>
      </c>
    </row>
    <row r="213" spans="1:19" ht="16">
      <c r="A213" s="1">
        <v>2011</v>
      </c>
      <c r="B213" t="s">
        <v>550</v>
      </c>
      <c r="C213" t="s">
        <v>16</v>
      </c>
      <c r="D213" t="s">
        <v>17</v>
      </c>
      <c r="F213">
        <f t="shared" si="27"/>
        <v>0</v>
      </c>
      <c r="G213">
        <f t="shared" si="28"/>
        <v>0</v>
      </c>
      <c r="H213">
        <v>11166495</v>
      </c>
      <c r="L213">
        <f t="shared" si="33"/>
        <v>16.228428334874689</v>
      </c>
      <c r="M213">
        <f t="shared" si="34"/>
        <v>15.722381348849069</v>
      </c>
      <c r="N213">
        <v>6731990</v>
      </c>
      <c r="O213">
        <f t="shared" si="35"/>
        <v>0</v>
      </c>
      <c r="P213">
        <f t="shared" si="29"/>
        <v>1</v>
      </c>
      <c r="Q213">
        <f t="shared" si="30"/>
        <v>0</v>
      </c>
      <c r="R213">
        <f t="shared" si="31"/>
        <v>0</v>
      </c>
      <c r="S213">
        <f t="shared" si="32"/>
        <v>0</v>
      </c>
    </row>
    <row r="214" spans="1:19" ht="16">
      <c r="A214" s="1">
        <v>2001</v>
      </c>
      <c r="B214" t="s">
        <v>2314</v>
      </c>
      <c r="C214" t="s">
        <v>22</v>
      </c>
      <c r="D214" t="s">
        <v>23</v>
      </c>
      <c r="F214">
        <f t="shared" si="27"/>
        <v>1</v>
      </c>
      <c r="G214">
        <f t="shared" si="28"/>
        <v>7237153</v>
      </c>
      <c r="H214">
        <v>11528926</v>
      </c>
      <c r="L214">
        <f t="shared" si="33"/>
        <v>16.260369739597909</v>
      </c>
      <c r="M214">
        <f t="shared" si="34"/>
        <v>15.794738454981704</v>
      </c>
      <c r="N214">
        <v>7237153</v>
      </c>
      <c r="O214">
        <f t="shared" si="35"/>
        <v>0</v>
      </c>
      <c r="P214">
        <f t="shared" si="29"/>
        <v>0</v>
      </c>
      <c r="Q214">
        <f t="shared" si="30"/>
        <v>0</v>
      </c>
      <c r="R214">
        <f t="shared" si="31"/>
        <v>0</v>
      </c>
      <c r="S214">
        <f t="shared" si="32"/>
        <v>1</v>
      </c>
    </row>
    <row r="215" spans="1:19" ht="16">
      <c r="A215" s="1">
        <v>1989</v>
      </c>
      <c r="B215" t="s">
        <v>3225</v>
      </c>
      <c r="C215" t="s">
        <v>16</v>
      </c>
      <c r="D215" t="s">
        <v>17</v>
      </c>
      <c r="F215">
        <f t="shared" si="27"/>
        <v>0</v>
      </c>
      <c r="G215">
        <f t="shared" si="28"/>
        <v>0</v>
      </c>
      <c r="H215">
        <v>11572924</v>
      </c>
      <c r="L215">
        <f t="shared" si="33"/>
        <v>16.264178789799235</v>
      </c>
      <c r="M215">
        <f t="shared" si="34"/>
        <v>16.056001499912526</v>
      </c>
      <c r="N215">
        <v>9397944</v>
      </c>
      <c r="O215">
        <f t="shared" si="35"/>
        <v>0</v>
      </c>
      <c r="P215">
        <f t="shared" si="29"/>
        <v>1</v>
      </c>
      <c r="Q215">
        <f t="shared" si="30"/>
        <v>0</v>
      </c>
      <c r="R215">
        <f t="shared" si="31"/>
        <v>0</v>
      </c>
      <c r="S215">
        <f t="shared" si="32"/>
        <v>0</v>
      </c>
    </row>
    <row r="216" spans="1:19" ht="16">
      <c r="A216" s="1">
        <v>2009</v>
      </c>
      <c r="B216" t="s">
        <v>1000</v>
      </c>
      <c r="C216" t="s">
        <v>16</v>
      </c>
      <c r="D216" t="s">
        <v>17</v>
      </c>
      <c r="F216">
        <f t="shared" si="27"/>
        <v>0</v>
      </c>
      <c r="G216">
        <f t="shared" si="28"/>
        <v>0</v>
      </c>
      <c r="H216">
        <v>11591350</v>
      </c>
      <c r="L216">
        <f t="shared" si="33"/>
        <v>16.265769688256597</v>
      </c>
      <c r="M216">
        <f t="shared" si="34"/>
        <v>15.50720251587661</v>
      </c>
      <c r="N216">
        <v>5428658</v>
      </c>
      <c r="O216">
        <f t="shared" si="35"/>
        <v>0</v>
      </c>
      <c r="P216">
        <f t="shared" si="29"/>
        <v>1</v>
      </c>
      <c r="Q216">
        <f t="shared" si="30"/>
        <v>0</v>
      </c>
      <c r="R216">
        <f t="shared" si="31"/>
        <v>0</v>
      </c>
      <c r="S216">
        <f t="shared" si="32"/>
        <v>0</v>
      </c>
    </row>
    <row r="217" spans="1:19" ht="16">
      <c r="A217" s="1">
        <v>2001</v>
      </c>
      <c r="B217" t="s">
        <v>2337</v>
      </c>
      <c r="C217" t="s">
        <v>22</v>
      </c>
      <c r="D217" t="s">
        <v>23</v>
      </c>
      <c r="F217">
        <f t="shared" si="27"/>
        <v>1</v>
      </c>
      <c r="G217">
        <f t="shared" si="28"/>
        <v>1973769</v>
      </c>
      <c r="H217">
        <v>11621399</v>
      </c>
      <c r="L217">
        <f t="shared" si="33"/>
        <v>16.268358698010228</v>
      </c>
      <c r="M217">
        <f t="shared" si="34"/>
        <v>14.495455470851445</v>
      </c>
      <c r="N217">
        <v>1973769</v>
      </c>
      <c r="O217">
        <f t="shared" si="35"/>
        <v>0</v>
      </c>
      <c r="P217">
        <f t="shared" si="29"/>
        <v>0</v>
      </c>
      <c r="Q217">
        <f t="shared" si="30"/>
        <v>0</v>
      </c>
      <c r="R217">
        <f t="shared" si="31"/>
        <v>0</v>
      </c>
      <c r="S217">
        <f t="shared" si="32"/>
        <v>1</v>
      </c>
    </row>
    <row r="218" spans="1:19" ht="16">
      <c r="A218" s="1">
        <v>2011</v>
      </c>
      <c r="B218" t="s">
        <v>558</v>
      </c>
      <c r="C218" t="s">
        <v>22</v>
      </c>
      <c r="D218" t="s">
        <v>23</v>
      </c>
      <c r="F218">
        <f t="shared" si="27"/>
        <v>1</v>
      </c>
      <c r="G218">
        <f t="shared" si="28"/>
        <v>25892270</v>
      </c>
      <c r="H218">
        <v>11655479</v>
      </c>
      <c r="L218">
        <f t="shared" si="33"/>
        <v>16.271286927848582</v>
      </c>
      <c r="M218">
        <f t="shared" si="34"/>
        <v>17.069455026524576</v>
      </c>
      <c r="N218">
        <v>25892270</v>
      </c>
      <c r="O218">
        <f t="shared" si="35"/>
        <v>0</v>
      </c>
      <c r="P218">
        <f t="shared" si="29"/>
        <v>0</v>
      </c>
      <c r="Q218">
        <f t="shared" si="30"/>
        <v>0</v>
      </c>
      <c r="R218">
        <f t="shared" si="31"/>
        <v>0</v>
      </c>
      <c r="S218">
        <f t="shared" si="32"/>
        <v>1</v>
      </c>
    </row>
    <row r="219" spans="1:19" ht="16">
      <c r="A219" s="1">
        <v>2011</v>
      </c>
      <c r="B219" t="s">
        <v>552</v>
      </c>
      <c r="C219" t="s">
        <v>22</v>
      </c>
      <c r="D219" t="s">
        <v>23</v>
      </c>
      <c r="F219">
        <f t="shared" si="27"/>
        <v>1</v>
      </c>
      <c r="G219">
        <f t="shared" si="28"/>
        <v>6214145</v>
      </c>
      <c r="H219">
        <v>11753231</v>
      </c>
      <c r="L219">
        <f t="shared" si="33"/>
        <v>16.279638739478127</v>
      </c>
      <c r="M219">
        <f t="shared" si="34"/>
        <v>15.642338703069067</v>
      </c>
      <c r="N219">
        <v>6214145</v>
      </c>
      <c r="O219">
        <f t="shared" si="35"/>
        <v>0</v>
      </c>
      <c r="P219">
        <f t="shared" si="29"/>
        <v>0</v>
      </c>
      <c r="Q219">
        <f t="shared" si="30"/>
        <v>0</v>
      </c>
      <c r="R219">
        <f t="shared" si="31"/>
        <v>0</v>
      </c>
      <c r="S219">
        <f t="shared" si="32"/>
        <v>1</v>
      </c>
    </row>
    <row r="220" spans="1:19" ht="16">
      <c r="A220" s="1">
        <v>1997</v>
      </c>
      <c r="B220" t="s">
        <v>2761</v>
      </c>
      <c r="C220" t="s">
        <v>22</v>
      </c>
      <c r="D220" t="s">
        <v>23</v>
      </c>
      <c r="F220">
        <f t="shared" si="27"/>
        <v>1</v>
      </c>
      <c r="G220">
        <f t="shared" si="28"/>
        <v>40634668</v>
      </c>
      <c r="H220">
        <v>11849668</v>
      </c>
      <c r="L220">
        <f t="shared" si="33"/>
        <v>16.287810408275298</v>
      </c>
      <c r="M220">
        <f t="shared" si="34"/>
        <v>17.520132151839523</v>
      </c>
      <c r="N220">
        <v>40634668</v>
      </c>
      <c r="O220">
        <f t="shared" si="35"/>
        <v>0</v>
      </c>
      <c r="P220">
        <f t="shared" si="29"/>
        <v>0</v>
      </c>
      <c r="Q220">
        <f t="shared" si="30"/>
        <v>0</v>
      </c>
      <c r="R220">
        <f t="shared" si="31"/>
        <v>0</v>
      </c>
      <c r="S220">
        <f t="shared" si="32"/>
        <v>1</v>
      </c>
    </row>
    <row r="221" spans="1:19" ht="16">
      <c r="A221" s="1">
        <v>2007</v>
      </c>
      <c r="B221" t="s">
        <v>1388</v>
      </c>
      <c r="C221" t="s">
        <v>22</v>
      </c>
      <c r="D221" t="s">
        <v>23</v>
      </c>
      <c r="F221">
        <f t="shared" si="27"/>
        <v>1</v>
      </c>
      <c r="G221">
        <f t="shared" si="28"/>
        <v>14044294</v>
      </c>
      <c r="H221">
        <v>11857251</v>
      </c>
      <c r="L221">
        <f t="shared" si="33"/>
        <v>16.288450137145894</v>
      </c>
      <c r="M221">
        <f t="shared" si="34"/>
        <v>16.457726750258121</v>
      </c>
      <c r="N221">
        <v>14044294</v>
      </c>
      <c r="O221">
        <f t="shared" si="35"/>
        <v>0</v>
      </c>
      <c r="P221">
        <f t="shared" si="29"/>
        <v>0</v>
      </c>
      <c r="Q221">
        <f t="shared" si="30"/>
        <v>0</v>
      </c>
      <c r="R221">
        <f t="shared" si="31"/>
        <v>0</v>
      </c>
      <c r="S221">
        <f t="shared" si="32"/>
        <v>1</v>
      </c>
    </row>
    <row r="222" spans="1:19" ht="16">
      <c r="A222" s="1">
        <v>2007</v>
      </c>
      <c r="B222" t="s">
        <v>1442</v>
      </c>
      <c r="C222" t="s">
        <v>22</v>
      </c>
      <c r="D222" t="s">
        <v>23</v>
      </c>
      <c r="F222">
        <f t="shared" si="27"/>
        <v>1</v>
      </c>
      <c r="G222">
        <f t="shared" si="28"/>
        <v>10111891</v>
      </c>
      <c r="H222">
        <v>11956776</v>
      </c>
      <c r="L222">
        <f t="shared" si="33"/>
        <v>16.296808704930136</v>
      </c>
      <c r="M222">
        <f t="shared" si="34"/>
        <v>16.129222616038525</v>
      </c>
      <c r="N222">
        <v>10111891</v>
      </c>
      <c r="O222">
        <f t="shared" si="35"/>
        <v>0</v>
      </c>
      <c r="P222">
        <f t="shared" si="29"/>
        <v>0</v>
      </c>
      <c r="Q222">
        <f t="shared" si="30"/>
        <v>0</v>
      </c>
      <c r="R222">
        <f t="shared" si="31"/>
        <v>0</v>
      </c>
      <c r="S222">
        <f t="shared" si="32"/>
        <v>1</v>
      </c>
    </row>
    <row r="223" spans="1:19" ht="16">
      <c r="A223" s="1">
        <v>2003</v>
      </c>
      <c r="B223" t="s">
        <v>2112</v>
      </c>
      <c r="C223" t="s">
        <v>22</v>
      </c>
      <c r="D223" t="s">
        <v>23</v>
      </c>
      <c r="F223">
        <f t="shared" si="27"/>
        <v>1</v>
      </c>
      <c r="G223">
        <f t="shared" si="28"/>
        <v>2532174</v>
      </c>
      <c r="H223">
        <v>12035418</v>
      </c>
      <c r="L223">
        <f t="shared" si="33"/>
        <v>16.303364360627739</v>
      </c>
      <c r="M223">
        <f t="shared" si="34"/>
        <v>14.744588780264214</v>
      </c>
      <c r="N223">
        <v>2532174</v>
      </c>
      <c r="O223">
        <f t="shared" si="35"/>
        <v>0</v>
      </c>
      <c r="P223">
        <f t="shared" si="29"/>
        <v>0</v>
      </c>
      <c r="Q223">
        <f t="shared" si="30"/>
        <v>0</v>
      </c>
      <c r="R223">
        <f t="shared" si="31"/>
        <v>0</v>
      </c>
      <c r="S223">
        <f t="shared" si="32"/>
        <v>1</v>
      </c>
    </row>
    <row r="224" spans="1:19" ht="16">
      <c r="A224" s="1">
        <v>2008</v>
      </c>
      <c r="B224" t="s">
        <v>1308</v>
      </c>
      <c r="C224" t="s">
        <v>58</v>
      </c>
      <c r="D224" t="s">
        <v>17</v>
      </c>
      <c r="F224">
        <f t="shared" si="27"/>
        <v>0</v>
      </c>
      <c r="G224">
        <f t="shared" si="28"/>
        <v>0</v>
      </c>
      <c r="H224">
        <v>12040820</v>
      </c>
      <c r="L224">
        <f t="shared" si="33"/>
        <v>16.303813101838113</v>
      </c>
      <c r="M224">
        <f t="shared" si="34"/>
        <v>14.587705951852142</v>
      </c>
      <c r="N224">
        <v>2164513</v>
      </c>
      <c r="O224">
        <f t="shared" si="35"/>
        <v>1</v>
      </c>
      <c r="P224">
        <f t="shared" si="29"/>
        <v>0</v>
      </c>
      <c r="Q224">
        <f t="shared" si="30"/>
        <v>0</v>
      </c>
      <c r="R224">
        <f t="shared" si="31"/>
        <v>0</v>
      </c>
      <c r="S224">
        <f t="shared" si="32"/>
        <v>0</v>
      </c>
    </row>
    <row r="225" spans="1:19" ht="16">
      <c r="A225" s="1">
        <v>1987</v>
      </c>
      <c r="B225" t="s">
        <v>3269</v>
      </c>
      <c r="C225" t="s">
        <v>64</v>
      </c>
      <c r="D225" t="s">
        <v>17</v>
      </c>
      <c r="F225">
        <f t="shared" si="27"/>
        <v>0</v>
      </c>
      <c r="G225">
        <f t="shared" si="28"/>
        <v>0</v>
      </c>
      <c r="H225">
        <v>12144594</v>
      </c>
      <c r="L225">
        <f t="shared" si="33"/>
        <v>16.312394690464824</v>
      </c>
      <c r="M225">
        <f t="shared" si="34"/>
        <v>15.786307168415885</v>
      </c>
      <c r="N225">
        <v>7176391</v>
      </c>
      <c r="O225">
        <f t="shared" si="35"/>
        <v>0</v>
      </c>
      <c r="P225">
        <f t="shared" si="29"/>
        <v>0</v>
      </c>
      <c r="Q225">
        <f t="shared" si="30"/>
        <v>0</v>
      </c>
      <c r="R225">
        <f t="shared" si="31"/>
        <v>1</v>
      </c>
      <c r="S225">
        <f t="shared" si="32"/>
        <v>0</v>
      </c>
    </row>
    <row r="226" spans="1:19" ht="16">
      <c r="A226" s="1">
        <v>2010</v>
      </c>
      <c r="B226" t="s">
        <v>753</v>
      </c>
      <c r="C226" t="s">
        <v>22</v>
      </c>
      <c r="D226" t="s">
        <v>23</v>
      </c>
      <c r="F226">
        <f t="shared" si="27"/>
        <v>1</v>
      </c>
      <c r="G226">
        <f t="shared" si="28"/>
        <v>16023478</v>
      </c>
      <c r="H226">
        <v>12294827</v>
      </c>
      <c r="L226">
        <f t="shared" si="33"/>
        <v>16.324689162772962</v>
      </c>
      <c r="M226">
        <f t="shared" si="34"/>
        <v>16.589565579661382</v>
      </c>
      <c r="N226">
        <v>16023478</v>
      </c>
      <c r="O226">
        <f t="shared" si="35"/>
        <v>0</v>
      </c>
      <c r="P226">
        <f t="shared" si="29"/>
        <v>0</v>
      </c>
      <c r="Q226">
        <f t="shared" si="30"/>
        <v>0</v>
      </c>
      <c r="R226">
        <f t="shared" si="31"/>
        <v>0</v>
      </c>
      <c r="S226">
        <f t="shared" si="32"/>
        <v>1</v>
      </c>
    </row>
    <row r="227" spans="1:19" ht="16">
      <c r="A227" s="1">
        <v>2012</v>
      </c>
      <c r="B227" t="s">
        <v>370</v>
      </c>
      <c r="C227" t="s">
        <v>16</v>
      </c>
      <c r="D227" t="s">
        <v>17</v>
      </c>
      <c r="F227">
        <f t="shared" si="27"/>
        <v>0</v>
      </c>
      <c r="G227">
        <f t="shared" si="28"/>
        <v>0</v>
      </c>
      <c r="H227">
        <v>12310182</v>
      </c>
      <c r="L227">
        <f t="shared" si="33"/>
        <v>16.325937282779208</v>
      </c>
      <c r="M227">
        <f t="shared" si="34"/>
        <v>15.621802418611418</v>
      </c>
      <c r="N227">
        <v>6087831</v>
      </c>
      <c r="O227">
        <f t="shared" si="35"/>
        <v>0</v>
      </c>
      <c r="P227">
        <f t="shared" si="29"/>
        <v>1</v>
      </c>
      <c r="Q227">
        <f t="shared" si="30"/>
        <v>0</v>
      </c>
      <c r="R227">
        <f t="shared" si="31"/>
        <v>0</v>
      </c>
      <c r="S227">
        <f t="shared" si="32"/>
        <v>0</v>
      </c>
    </row>
    <row r="228" spans="1:19" ht="16">
      <c r="A228" s="1">
        <v>2010</v>
      </c>
      <c r="B228" t="s">
        <v>645</v>
      </c>
      <c r="C228" t="s">
        <v>16</v>
      </c>
      <c r="D228" t="s">
        <v>17</v>
      </c>
      <c r="F228">
        <f t="shared" si="27"/>
        <v>0</v>
      </c>
      <c r="G228">
        <f t="shared" si="28"/>
        <v>0</v>
      </c>
      <c r="H228">
        <v>12353318</v>
      </c>
      <c r="L228">
        <f t="shared" si="33"/>
        <v>16.32943524892217</v>
      </c>
      <c r="M228">
        <f t="shared" si="34"/>
        <v>15.044666196165904</v>
      </c>
      <c r="N228">
        <v>3418342</v>
      </c>
      <c r="O228">
        <f t="shared" si="35"/>
        <v>0</v>
      </c>
      <c r="P228">
        <f t="shared" si="29"/>
        <v>1</v>
      </c>
      <c r="Q228">
        <f t="shared" si="30"/>
        <v>0</v>
      </c>
      <c r="R228">
        <f t="shared" si="31"/>
        <v>0</v>
      </c>
      <c r="S228">
        <f t="shared" si="32"/>
        <v>0</v>
      </c>
    </row>
    <row r="229" spans="1:19" ht="16">
      <c r="A229" s="1">
        <v>2004</v>
      </c>
      <c r="B229" t="s">
        <v>1934</v>
      </c>
      <c r="C229" t="s">
        <v>22</v>
      </c>
      <c r="D229" t="s">
        <v>23</v>
      </c>
      <c r="F229">
        <f t="shared" si="27"/>
        <v>1</v>
      </c>
      <c r="G229">
        <f t="shared" si="28"/>
        <v>6165964</v>
      </c>
      <c r="H229">
        <v>12613378</v>
      </c>
      <c r="L229">
        <f t="shared" si="33"/>
        <v>16.350268554699788</v>
      </c>
      <c r="M229">
        <f t="shared" si="34"/>
        <v>15.634555048942165</v>
      </c>
      <c r="N229">
        <v>6165964</v>
      </c>
      <c r="O229">
        <f t="shared" si="35"/>
        <v>0</v>
      </c>
      <c r="P229">
        <f t="shared" si="29"/>
        <v>0</v>
      </c>
      <c r="Q229">
        <f t="shared" si="30"/>
        <v>0</v>
      </c>
      <c r="R229">
        <f t="shared" si="31"/>
        <v>0</v>
      </c>
      <c r="S229">
        <f t="shared" si="32"/>
        <v>1</v>
      </c>
    </row>
    <row r="230" spans="1:19" ht="16">
      <c r="A230" s="1">
        <v>2012</v>
      </c>
      <c r="B230" t="s">
        <v>293</v>
      </c>
      <c r="C230" t="s">
        <v>22</v>
      </c>
      <c r="D230" t="s">
        <v>23</v>
      </c>
      <c r="F230">
        <f t="shared" si="27"/>
        <v>1</v>
      </c>
      <c r="G230">
        <f t="shared" si="28"/>
        <v>16234217</v>
      </c>
      <c r="H230">
        <v>12613776</v>
      </c>
      <c r="L230">
        <f t="shared" si="33"/>
        <v>16.350300108001441</v>
      </c>
      <c r="M230">
        <f t="shared" si="34"/>
        <v>16.602631733221436</v>
      </c>
      <c r="N230">
        <v>16234217</v>
      </c>
      <c r="O230">
        <f t="shared" si="35"/>
        <v>0</v>
      </c>
      <c r="P230">
        <f t="shared" si="29"/>
        <v>0</v>
      </c>
      <c r="Q230">
        <f t="shared" si="30"/>
        <v>0</v>
      </c>
      <c r="R230">
        <f t="shared" si="31"/>
        <v>0</v>
      </c>
      <c r="S230">
        <f t="shared" si="32"/>
        <v>1</v>
      </c>
    </row>
    <row r="231" spans="1:19" ht="16">
      <c r="A231" s="1">
        <v>2009</v>
      </c>
      <c r="B231" t="s">
        <v>996</v>
      </c>
      <c r="C231" t="s">
        <v>64</v>
      </c>
      <c r="D231" t="s">
        <v>17</v>
      </c>
      <c r="F231">
        <f t="shared" si="27"/>
        <v>0</v>
      </c>
      <c r="G231">
        <f t="shared" si="28"/>
        <v>0</v>
      </c>
      <c r="H231">
        <v>12764862</v>
      </c>
      <c r="L231">
        <f t="shared" si="33"/>
        <v>16.362206797788474</v>
      </c>
      <c r="M231">
        <f t="shared" si="34"/>
        <v>17.635434217339984</v>
      </c>
      <c r="N231">
        <v>45600727</v>
      </c>
      <c r="O231">
        <f t="shared" si="35"/>
        <v>0</v>
      </c>
      <c r="P231">
        <f t="shared" si="29"/>
        <v>0</v>
      </c>
      <c r="Q231">
        <f t="shared" si="30"/>
        <v>0</v>
      </c>
      <c r="R231">
        <f t="shared" si="31"/>
        <v>1</v>
      </c>
      <c r="S231">
        <f t="shared" si="32"/>
        <v>0</v>
      </c>
    </row>
    <row r="232" spans="1:19" ht="16">
      <c r="A232" s="1">
        <v>2008</v>
      </c>
      <c r="B232" t="s">
        <v>1143</v>
      </c>
      <c r="C232" t="s">
        <v>22</v>
      </c>
      <c r="D232" t="s">
        <v>23</v>
      </c>
      <c r="F232">
        <f t="shared" si="27"/>
        <v>1</v>
      </c>
      <c r="G232">
        <f t="shared" si="28"/>
        <v>41125740</v>
      </c>
      <c r="H232">
        <v>12789087</v>
      </c>
      <c r="L232">
        <f t="shared" si="33"/>
        <v>16.364102787113406</v>
      </c>
      <c r="M232">
        <f t="shared" si="34"/>
        <v>17.532144760808894</v>
      </c>
      <c r="N232">
        <v>41125740</v>
      </c>
      <c r="O232">
        <f t="shared" si="35"/>
        <v>0</v>
      </c>
      <c r="P232">
        <f t="shared" si="29"/>
        <v>0</v>
      </c>
      <c r="Q232">
        <f t="shared" si="30"/>
        <v>0</v>
      </c>
      <c r="R232">
        <f t="shared" si="31"/>
        <v>0</v>
      </c>
      <c r="S232">
        <f t="shared" si="32"/>
        <v>1</v>
      </c>
    </row>
    <row r="233" spans="1:19" ht="16">
      <c r="A233" s="1">
        <v>1993</v>
      </c>
      <c r="B233" t="s">
        <v>3072</v>
      </c>
      <c r="C233" t="s">
        <v>22</v>
      </c>
      <c r="D233" t="s">
        <v>23</v>
      </c>
      <c r="F233">
        <f t="shared" si="27"/>
        <v>1</v>
      </c>
      <c r="G233">
        <f t="shared" si="28"/>
        <v>11125966</v>
      </c>
      <c r="H233">
        <v>12820482</v>
      </c>
      <c r="L233">
        <f t="shared" si="33"/>
        <v>16.366554606253931</v>
      </c>
      <c r="M233">
        <f t="shared" si="34"/>
        <v>16.224792213707619</v>
      </c>
      <c r="N233">
        <v>11125966</v>
      </c>
      <c r="O233">
        <f t="shared" si="35"/>
        <v>0</v>
      </c>
      <c r="P233">
        <f t="shared" si="29"/>
        <v>0</v>
      </c>
      <c r="Q233">
        <f t="shared" si="30"/>
        <v>0</v>
      </c>
      <c r="R233">
        <f t="shared" si="31"/>
        <v>0</v>
      </c>
      <c r="S233">
        <f t="shared" si="32"/>
        <v>1</v>
      </c>
    </row>
    <row r="234" spans="1:19" ht="16">
      <c r="A234" s="1">
        <v>1978</v>
      </c>
      <c r="B234" t="s">
        <v>3472</v>
      </c>
      <c r="C234" t="s">
        <v>22</v>
      </c>
      <c r="D234" t="s">
        <v>23</v>
      </c>
      <c r="F234">
        <f t="shared" si="27"/>
        <v>1</v>
      </c>
      <c r="G234">
        <f t="shared" si="28"/>
        <v>10712118</v>
      </c>
      <c r="H234">
        <v>13071926</v>
      </c>
      <c r="L234">
        <f t="shared" si="33"/>
        <v>16.385977435111187</v>
      </c>
      <c r="M234">
        <f t="shared" si="34"/>
        <v>16.186886181975819</v>
      </c>
      <c r="N234">
        <v>10712118</v>
      </c>
      <c r="O234">
        <f t="shared" si="35"/>
        <v>0</v>
      </c>
      <c r="P234">
        <f t="shared" si="29"/>
        <v>0</v>
      </c>
      <c r="Q234">
        <f t="shared" si="30"/>
        <v>0</v>
      </c>
      <c r="R234">
        <f t="shared" si="31"/>
        <v>0</v>
      </c>
      <c r="S234">
        <f t="shared" si="32"/>
        <v>1</v>
      </c>
    </row>
    <row r="235" spans="1:19" ht="16">
      <c r="A235" s="1">
        <v>2008</v>
      </c>
      <c r="B235" t="s">
        <v>1204</v>
      </c>
      <c r="C235" t="s">
        <v>16</v>
      </c>
      <c r="D235" t="s">
        <v>17</v>
      </c>
      <c r="F235">
        <f t="shared" si="27"/>
        <v>0</v>
      </c>
      <c r="G235">
        <f t="shared" si="28"/>
        <v>0</v>
      </c>
      <c r="H235">
        <v>13255131</v>
      </c>
      <c r="L235">
        <f t="shared" si="33"/>
        <v>16.39989528071942</v>
      </c>
      <c r="M235">
        <f t="shared" si="34"/>
        <v>15.398635911403057</v>
      </c>
      <c r="N235">
        <v>4870153</v>
      </c>
      <c r="O235">
        <f t="shared" si="35"/>
        <v>0</v>
      </c>
      <c r="P235">
        <f t="shared" si="29"/>
        <v>1</v>
      </c>
      <c r="Q235">
        <f t="shared" si="30"/>
        <v>0</v>
      </c>
      <c r="R235">
        <f t="shared" si="31"/>
        <v>0</v>
      </c>
      <c r="S235">
        <f t="shared" si="32"/>
        <v>0</v>
      </c>
    </row>
    <row r="236" spans="1:19" ht="16">
      <c r="A236" s="1">
        <v>2009</v>
      </c>
      <c r="B236" t="s">
        <v>1110</v>
      </c>
      <c r="C236" t="s">
        <v>22</v>
      </c>
      <c r="D236" t="s">
        <v>23</v>
      </c>
      <c r="F236">
        <f t="shared" si="27"/>
        <v>1</v>
      </c>
      <c r="G236">
        <f t="shared" si="28"/>
        <v>38000606</v>
      </c>
      <c r="H236">
        <v>13305365</v>
      </c>
      <c r="L236">
        <f t="shared" si="33"/>
        <v>16.403677895313393</v>
      </c>
      <c r="M236">
        <f t="shared" si="34"/>
        <v>17.453112664931922</v>
      </c>
      <c r="N236">
        <v>38000606</v>
      </c>
      <c r="O236">
        <f t="shared" si="35"/>
        <v>0</v>
      </c>
      <c r="P236">
        <f t="shared" si="29"/>
        <v>0</v>
      </c>
      <c r="Q236">
        <f t="shared" si="30"/>
        <v>0</v>
      </c>
      <c r="R236">
        <f t="shared" si="31"/>
        <v>0</v>
      </c>
      <c r="S236">
        <f t="shared" si="32"/>
        <v>1</v>
      </c>
    </row>
    <row r="237" spans="1:19" ht="16">
      <c r="A237" s="1">
        <v>2005</v>
      </c>
      <c r="B237" t="s">
        <v>1812</v>
      </c>
      <c r="C237" t="s">
        <v>31</v>
      </c>
      <c r="D237" t="s">
        <v>17</v>
      </c>
      <c r="F237">
        <f t="shared" si="27"/>
        <v>0</v>
      </c>
      <c r="G237">
        <f t="shared" si="28"/>
        <v>0</v>
      </c>
      <c r="H237">
        <v>13351738</v>
      </c>
      <c r="L237">
        <f t="shared" si="33"/>
        <v>16.407157121602822</v>
      </c>
      <c r="M237">
        <f t="shared" si="34"/>
        <v>14.397474749563459</v>
      </c>
      <c r="N237">
        <v>1789550</v>
      </c>
      <c r="O237">
        <f t="shared" si="35"/>
        <v>0</v>
      </c>
      <c r="P237">
        <f t="shared" si="29"/>
        <v>0</v>
      </c>
      <c r="Q237">
        <f t="shared" si="30"/>
        <v>1</v>
      </c>
      <c r="R237">
        <f t="shared" si="31"/>
        <v>0</v>
      </c>
      <c r="S237">
        <f t="shared" si="32"/>
        <v>0</v>
      </c>
    </row>
    <row r="238" spans="1:19" ht="16">
      <c r="A238" s="1">
        <v>1989</v>
      </c>
      <c r="B238" t="s">
        <v>3223</v>
      </c>
      <c r="C238" t="s">
        <v>22</v>
      </c>
      <c r="D238" t="s">
        <v>23</v>
      </c>
      <c r="F238">
        <f t="shared" si="27"/>
        <v>1</v>
      </c>
      <c r="G238">
        <f t="shared" si="28"/>
        <v>33832599</v>
      </c>
      <c r="H238">
        <v>13515193</v>
      </c>
      <c r="L238">
        <f t="shared" si="33"/>
        <v>16.419325018019872</v>
      </c>
      <c r="M238">
        <f t="shared" si="34"/>
        <v>17.336935363108964</v>
      </c>
      <c r="N238">
        <v>33832599</v>
      </c>
      <c r="O238">
        <f t="shared" si="35"/>
        <v>0</v>
      </c>
      <c r="P238">
        <f t="shared" si="29"/>
        <v>0</v>
      </c>
      <c r="Q238">
        <f t="shared" si="30"/>
        <v>0</v>
      </c>
      <c r="R238">
        <f t="shared" si="31"/>
        <v>0</v>
      </c>
      <c r="S238">
        <f t="shared" si="32"/>
        <v>1</v>
      </c>
    </row>
    <row r="239" spans="1:19" ht="16">
      <c r="A239" s="1">
        <v>2008</v>
      </c>
      <c r="B239" t="s">
        <v>1161</v>
      </c>
      <c r="C239" t="s">
        <v>22</v>
      </c>
      <c r="D239" t="s">
        <v>23</v>
      </c>
      <c r="F239">
        <f t="shared" si="27"/>
        <v>1</v>
      </c>
      <c r="G239">
        <f t="shared" si="28"/>
        <v>15151588</v>
      </c>
      <c r="H239">
        <v>13697884</v>
      </c>
      <c r="L239">
        <f t="shared" si="33"/>
        <v>16.432751926314584</v>
      </c>
      <c r="M239">
        <f t="shared" si="34"/>
        <v>16.533615902908426</v>
      </c>
      <c r="N239">
        <v>15151588</v>
      </c>
      <c r="O239">
        <f t="shared" si="35"/>
        <v>0</v>
      </c>
      <c r="P239">
        <f t="shared" si="29"/>
        <v>0</v>
      </c>
      <c r="Q239">
        <f t="shared" si="30"/>
        <v>0</v>
      </c>
      <c r="R239">
        <f t="shared" si="31"/>
        <v>0</v>
      </c>
      <c r="S239">
        <f t="shared" si="32"/>
        <v>1</v>
      </c>
    </row>
    <row r="240" spans="1:19" ht="16">
      <c r="A240" s="1">
        <v>2000</v>
      </c>
      <c r="B240" t="s">
        <v>2488</v>
      </c>
      <c r="C240" t="s">
        <v>31</v>
      </c>
      <c r="D240" t="s">
        <v>17</v>
      </c>
      <c r="F240">
        <f t="shared" si="27"/>
        <v>0</v>
      </c>
      <c r="G240">
        <f t="shared" si="28"/>
        <v>0</v>
      </c>
      <c r="H240">
        <v>13738212</v>
      </c>
      <c r="L240">
        <f t="shared" si="33"/>
        <v>16.435691705286338</v>
      </c>
      <c r="M240">
        <f t="shared" si="34"/>
        <v>15.576382205528915</v>
      </c>
      <c r="N240">
        <v>5817506</v>
      </c>
      <c r="O240">
        <f t="shared" si="35"/>
        <v>0</v>
      </c>
      <c r="P240">
        <f t="shared" si="29"/>
        <v>0</v>
      </c>
      <c r="Q240">
        <f t="shared" si="30"/>
        <v>1</v>
      </c>
      <c r="R240">
        <f t="shared" si="31"/>
        <v>0</v>
      </c>
      <c r="S240">
        <f t="shared" si="32"/>
        <v>0</v>
      </c>
    </row>
    <row r="241" spans="1:19" ht="16">
      <c r="A241" s="1">
        <v>2012</v>
      </c>
      <c r="B241" t="s">
        <v>242</v>
      </c>
      <c r="C241" t="s">
        <v>58</v>
      </c>
      <c r="D241" t="s">
        <v>17</v>
      </c>
      <c r="F241">
        <f t="shared" si="27"/>
        <v>0</v>
      </c>
      <c r="G241">
        <f t="shared" si="28"/>
        <v>0</v>
      </c>
      <c r="H241">
        <v>13760036</v>
      </c>
      <c r="L241">
        <f t="shared" si="33"/>
        <v>16.437279006745118</v>
      </c>
      <c r="M241">
        <f t="shared" si="34"/>
        <v>17.837376197334095</v>
      </c>
      <c r="N241">
        <v>55805121</v>
      </c>
      <c r="O241">
        <f t="shared" si="35"/>
        <v>1</v>
      </c>
      <c r="P241">
        <f t="shared" si="29"/>
        <v>0</v>
      </c>
      <c r="Q241">
        <f t="shared" si="30"/>
        <v>0</v>
      </c>
      <c r="R241">
        <f t="shared" si="31"/>
        <v>0</v>
      </c>
      <c r="S241">
        <f t="shared" si="32"/>
        <v>0</v>
      </c>
    </row>
    <row r="242" spans="1:19" ht="16">
      <c r="A242" s="1">
        <v>2004</v>
      </c>
      <c r="B242" t="s">
        <v>1855</v>
      </c>
      <c r="C242" t="s">
        <v>58</v>
      </c>
      <c r="D242" t="s">
        <v>17</v>
      </c>
      <c r="F242">
        <f t="shared" si="27"/>
        <v>0</v>
      </c>
      <c r="G242">
        <f t="shared" si="28"/>
        <v>0</v>
      </c>
      <c r="H242">
        <v>13821985</v>
      </c>
      <c r="L242">
        <f t="shared" si="33"/>
        <v>16.441770998406437</v>
      </c>
      <c r="M242">
        <f t="shared" si="34"/>
        <v>16.733167391670488</v>
      </c>
      <c r="N242">
        <v>18497893</v>
      </c>
      <c r="O242">
        <f t="shared" si="35"/>
        <v>1</v>
      </c>
      <c r="P242">
        <f t="shared" si="29"/>
        <v>0</v>
      </c>
      <c r="Q242">
        <f t="shared" si="30"/>
        <v>0</v>
      </c>
      <c r="R242">
        <f t="shared" si="31"/>
        <v>0</v>
      </c>
      <c r="S242">
        <f t="shared" si="32"/>
        <v>0</v>
      </c>
    </row>
    <row r="243" spans="1:19" ht="16">
      <c r="A243" s="1">
        <v>2004</v>
      </c>
      <c r="B243" t="s">
        <v>1857</v>
      </c>
      <c r="C243" t="s">
        <v>58</v>
      </c>
      <c r="D243" t="s">
        <v>17</v>
      </c>
      <c r="F243">
        <f t="shared" si="27"/>
        <v>0</v>
      </c>
      <c r="G243">
        <f t="shared" si="28"/>
        <v>0</v>
      </c>
      <c r="H243">
        <v>13927421</v>
      </c>
      <c r="L243">
        <f t="shared" si="33"/>
        <v>16.449370188629825</v>
      </c>
      <c r="M243">
        <f t="shared" si="34"/>
        <v>14.718264479248639</v>
      </c>
      <c r="N243">
        <v>2466386</v>
      </c>
      <c r="O243">
        <f t="shared" si="35"/>
        <v>1</v>
      </c>
      <c r="P243">
        <f t="shared" si="29"/>
        <v>0</v>
      </c>
      <c r="Q243">
        <f t="shared" si="30"/>
        <v>0</v>
      </c>
      <c r="R243">
        <f t="shared" si="31"/>
        <v>0</v>
      </c>
      <c r="S243">
        <f t="shared" si="32"/>
        <v>0</v>
      </c>
    </row>
    <row r="244" spans="1:19" ht="16">
      <c r="A244" s="1">
        <v>2011</v>
      </c>
      <c r="B244" t="s">
        <v>496</v>
      </c>
      <c r="C244" t="s">
        <v>64</v>
      </c>
      <c r="D244" t="s">
        <v>17</v>
      </c>
      <c r="F244">
        <f t="shared" si="27"/>
        <v>0</v>
      </c>
      <c r="G244">
        <f t="shared" si="28"/>
        <v>0</v>
      </c>
      <c r="H244">
        <v>13961315</v>
      </c>
      <c r="L244">
        <f t="shared" si="33"/>
        <v>16.45180084856991</v>
      </c>
      <c r="M244">
        <f t="shared" si="34"/>
        <v>15.555327223673769</v>
      </c>
      <c r="N244">
        <v>5696299</v>
      </c>
      <c r="O244">
        <f t="shared" si="35"/>
        <v>0</v>
      </c>
      <c r="P244">
        <f t="shared" si="29"/>
        <v>0</v>
      </c>
      <c r="Q244">
        <f t="shared" si="30"/>
        <v>0</v>
      </c>
      <c r="R244">
        <f t="shared" si="31"/>
        <v>1</v>
      </c>
      <c r="S244">
        <f t="shared" si="32"/>
        <v>0</v>
      </c>
    </row>
    <row r="245" spans="1:19" ht="16">
      <c r="A245" s="1">
        <v>2005</v>
      </c>
      <c r="B245" t="s">
        <v>1762</v>
      </c>
      <c r="C245" t="s">
        <v>31</v>
      </c>
      <c r="D245" t="s">
        <v>17</v>
      </c>
      <c r="F245">
        <f t="shared" si="27"/>
        <v>0</v>
      </c>
      <c r="G245">
        <f t="shared" si="28"/>
        <v>0</v>
      </c>
      <c r="H245">
        <v>14028182</v>
      </c>
      <c r="L245">
        <f t="shared" si="33"/>
        <v>16.456578864209941</v>
      </c>
      <c r="M245">
        <f t="shared" si="34"/>
        <v>16.006912438477656</v>
      </c>
      <c r="N245">
        <v>8947748</v>
      </c>
      <c r="O245">
        <f t="shared" si="35"/>
        <v>0</v>
      </c>
      <c r="P245">
        <f t="shared" si="29"/>
        <v>0</v>
      </c>
      <c r="Q245">
        <f t="shared" si="30"/>
        <v>1</v>
      </c>
      <c r="R245">
        <f t="shared" si="31"/>
        <v>0</v>
      </c>
      <c r="S245">
        <f t="shared" si="32"/>
        <v>0</v>
      </c>
    </row>
    <row r="246" spans="1:19" ht="16">
      <c r="A246" s="1">
        <v>2008</v>
      </c>
      <c r="B246" t="s">
        <v>1230</v>
      </c>
      <c r="C246" t="s">
        <v>22</v>
      </c>
      <c r="D246" t="s">
        <v>23</v>
      </c>
      <c r="F246">
        <f t="shared" si="27"/>
        <v>1</v>
      </c>
      <c r="G246">
        <f t="shared" si="28"/>
        <v>12987076</v>
      </c>
      <c r="H246">
        <v>14423083</v>
      </c>
      <c r="L246">
        <f t="shared" si="33"/>
        <v>16.484340467246447</v>
      </c>
      <c r="M246">
        <f t="shared" si="34"/>
        <v>16.379465267080956</v>
      </c>
      <c r="N246">
        <v>12987076</v>
      </c>
      <c r="O246">
        <f t="shared" si="35"/>
        <v>0</v>
      </c>
      <c r="P246">
        <f t="shared" si="29"/>
        <v>0</v>
      </c>
      <c r="Q246">
        <f t="shared" si="30"/>
        <v>0</v>
      </c>
      <c r="R246">
        <f t="shared" si="31"/>
        <v>0</v>
      </c>
      <c r="S246">
        <f t="shared" si="32"/>
        <v>1</v>
      </c>
    </row>
    <row r="247" spans="1:19" ht="16">
      <c r="A247" s="1">
        <v>2006</v>
      </c>
      <c r="B247" t="s">
        <v>1635</v>
      </c>
      <c r="C247" t="s">
        <v>22</v>
      </c>
      <c r="D247" t="s">
        <v>23</v>
      </c>
      <c r="F247">
        <f t="shared" si="27"/>
        <v>1</v>
      </c>
      <c r="G247">
        <f t="shared" si="28"/>
        <v>40452872</v>
      </c>
      <c r="H247">
        <v>14454606</v>
      </c>
      <c r="L247">
        <f t="shared" si="33"/>
        <v>16.486523676056606</v>
      </c>
      <c r="M247">
        <f t="shared" si="34"/>
        <v>17.515648200184401</v>
      </c>
      <c r="N247">
        <v>40452872</v>
      </c>
      <c r="O247">
        <f t="shared" si="35"/>
        <v>0</v>
      </c>
      <c r="P247">
        <f t="shared" si="29"/>
        <v>0</v>
      </c>
      <c r="Q247">
        <f t="shared" si="30"/>
        <v>0</v>
      </c>
      <c r="R247">
        <f t="shared" si="31"/>
        <v>0</v>
      </c>
      <c r="S247">
        <f t="shared" si="32"/>
        <v>1</v>
      </c>
    </row>
    <row r="248" spans="1:19" ht="16">
      <c r="A248" s="1">
        <v>2004</v>
      </c>
      <c r="B248" t="s">
        <v>1909</v>
      </c>
      <c r="C248" t="s">
        <v>16</v>
      </c>
      <c r="D248" t="s">
        <v>17</v>
      </c>
      <c r="F248">
        <f t="shared" si="27"/>
        <v>0</v>
      </c>
      <c r="G248">
        <f t="shared" si="28"/>
        <v>0</v>
      </c>
      <c r="H248">
        <v>14613600</v>
      </c>
      <c r="L248">
        <f t="shared" si="33"/>
        <v>16.497463159944612</v>
      </c>
      <c r="M248">
        <f t="shared" si="34"/>
        <v>15.896919413213123</v>
      </c>
      <c r="N248">
        <v>8015754</v>
      </c>
      <c r="O248">
        <f t="shared" si="35"/>
        <v>0</v>
      </c>
      <c r="P248">
        <f t="shared" si="29"/>
        <v>1</v>
      </c>
      <c r="Q248">
        <f t="shared" si="30"/>
        <v>0</v>
      </c>
      <c r="R248">
        <f t="shared" si="31"/>
        <v>0</v>
      </c>
      <c r="S248">
        <f t="shared" si="32"/>
        <v>0</v>
      </c>
    </row>
    <row r="249" spans="1:19" ht="16">
      <c r="A249" s="1">
        <v>2006</v>
      </c>
      <c r="B249" t="s">
        <v>1515</v>
      </c>
      <c r="C249" t="s">
        <v>22</v>
      </c>
      <c r="D249" t="s">
        <v>23</v>
      </c>
      <c r="F249">
        <f t="shared" si="27"/>
        <v>1</v>
      </c>
      <c r="G249">
        <f t="shared" si="28"/>
        <v>17336945</v>
      </c>
      <c r="H249">
        <v>14643840</v>
      </c>
      <c r="L249">
        <f t="shared" si="33"/>
        <v>16.499530327186065</v>
      </c>
      <c r="M249">
        <f t="shared" si="34"/>
        <v>16.668350331557157</v>
      </c>
      <c r="N249">
        <v>17336945</v>
      </c>
      <c r="O249">
        <f t="shared" si="35"/>
        <v>0</v>
      </c>
      <c r="P249">
        <f t="shared" si="29"/>
        <v>0</v>
      </c>
      <c r="Q249">
        <f t="shared" si="30"/>
        <v>0</v>
      </c>
      <c r="R249">
        <f t="shared" si="31"/>
        <v>0</v>
      </c>
      <c r="S249">
        <f t="shared" si="32"/>
        <v>1</v>
      </c>
    </row>
    <row r="250" spans="1:19" ht="16">
      <c r="A250" s="1">
        <v>2006</v>
      </c>
      <c r="B250" t="s">
        <v>1479</v>
      </c>
      <c r="C250" t="s">
        <v>16</v>
      </c>
      <c r="D250" t="s">
        <v>17</v>
      </c>
      <c r="F250">
        <f t="shared" si="27"/>
        <v>0</v>
      </c>
      <c r="G250">
        <f t="shared" si="28"/>
        <v>0</v>
      </c>
      <c r="H250">
        <v>14645442</v>
      </c>
      <c r="L250">
        <f t="shared" si="33"/>
        <v>16.499639718737665</v>
      </c>
      <c r="M250">
        <f t="shared" si="34"/>
        <v>16.039741708184962</v>
      </c>
      <c r="N250">
        <v>9246371</v>
      </c>
      <c r="O250">
        <f t="shared" si="35"/>
        <v>0</v>
      </c>
      <c r="P250">
        <f t="shared" si="29"/>
        <v>1</v>
      </c>
      <c r="Q250">
        <f t="shared" si="30"/>
        <v>0</v>
      </c>
      <c r="R250">
        <f t="shared" si="31"/>
        <v>0</v>
      </c>
      <c r="S250">
        <f t="shared" si="32"/>
        <v>0</v>
      </c>
    </row>
    <row r="251" spans="1:19" ht="16">
      <c r="A251" s="1">
        <v>1999</v>
      </c>
      <c r="B251" t="s">
        <v>2630</v>
      </c>
      <c r="C251" t="s">
        <v>16</v>
      </c>
      <c r="D251" t="s">
        <v>17</v>
      </c>
      <c r="F251">
        <f t="shared" si="27"/>
        <v>0</v>
      </c>
      <c r="G251">
        <f t="shared" si="28"/>
        <v>0</v>
      </c>
      <c r="H251">
        <v>14782268</v>
      </c>
      <c r="L251">
        <f t="shared" si="33"/>
        <v>16.508938912320922</v>
      </c>
      <c r="M251">
        <f t="shared" si="34"/>
        <v>17.146615928592574</v>
      </c>
      <c r="N251">
        <v>27969241</v>
      </c>
      <c r="O251">
        <f t="shared" si="35"/>
        <v>0</v>
      </c>
      <c r="P251">
        <f t="shared" si="29"/>
        <v>1</v>
      </c>
      <c r="Q251">
        <f t="shared" si="30"/>
        <v>0</v>
      </c>
      <c r="R251">
        <f t="shared" si="31"/>
        <v>0</v>
      </c>
      <c r="S251">
        <f t="shared" si="32"/>
        <v>0</v>
      </c>
    </row>
    <row r="252" spans="1:19" ht="16">
      <c r="A252" s="1">
        <v>1999</v>
      </c>
      <c r="B252" t="s">
        <v>2565</v>
      </c>
      <c r="C252" t="s">
        <v>22</v>
      </c>
      <c r="D252" t="s">
        <v>23</v>
      </c>
      <c r="F252">
        <f t="shared" si="27"/>
        <v>1</v>
      </c>
      <c r="G252">
        <f t="shared" si="28"/>
        <v>13984620</v>
      </c>
      <c r="H252">
        <v>14783713</v>
      </c>
      <c r="L252">
        <f t="shared" si="33"/>
        <v>16.509036659796383</v>
      </c>
      <c r="M252">
        <f t="shared" si="34"/>
        <v>16.453468712279065</v>
      </c>
      <c r="N252">
        <v>13984620</v>
      </c>
      <c r="O252">
        <f t="shared" si="35"/>
        <v>0</v>
      </c>
      <c r="P252">
        <f t="shared" si="29"/>
        <v>0</v>
      </c>
      <c r="Q252">
        <f t="shared" si="30"/>
        <v>0</v>
      </c>
      <c r="R252">
        <f t="shared" si="31"/>
        <v>0</v>
      </c>
      <c r="S252">
        <f t="shared" si="32"/>
        <v>1</v>
      </c>
    </row>
    <row r="253" spans="1:19" ht="16">
      <c r="A253" s="1">
        <v>2006</v>
      </c>
      <c r="B253" t="s">
        <v>1572</v>
      </c>
      <c r="C253" t="s">
        <v>22</v>
      </c>
      <c r="D253" t="s">
        <v>23</v>
      </c>
      <c r="F253">
        <f t="shared" si="27"/>
        <v>1</v>
      </c>
      <c r="G253">
        <f t="shared" si="28"/>
        <v>17625894</v>
      </c>
      <c r="H253">
        <v>14944843</v>
      </c>
      <c r="L253">
        <f t="shared" si="33"/>
        <v>16.519876848459315</v>
      </c>
      <c r="M253">
        <f t="shared" si="34"/>
        <v>16.684879628780472</v>
      </c>
      <c r="N253">
        <v>17625894</v>
      </c>
      <c r="O253">
        <f t="shared" si="35"/>
        <v>0</v>
      </c>
      <c r="P253">
        <f t="shared" si="29"/>
        <v>0</v>
      </c>
      <c r="Q253">
        <f t="shared" si="30"/>
        <v>0</v>
      </c>
      <c r="R253">
        <f t="shared" si="31"/>
        <v>0</v>
      </c>
      <c r="S253">
        <f t="shared" si="32"/>
        <v>1</v>
      </c>
    </row>
    <row r="254" spans="1:19" ht="16">
      <c r="A254" s="1">
        <v>1985</v>
      </c>
      <c r="B254" t="s">
        <v>3333</v>
      </c>
      <c r="C254" t="s">
        <v>22</v>
      </c>
      <c r="D254" t="s">
        <v>23</v>
      </c>
      <c r="F254">
        <f t="shared" si="27"/>
        <v>1</v>
      </c>
      <c r="G254">
        <f t="shared" si="28"/>
        <v>38754498</v>
      </c>
      <c r="H254">
        <v>14951574</v>
      </c>
      <c r="L254">
        <f t="shared" si="33"/>
        <v>16.520327136539905</v>
      </c>
      <c r="M254">
        <f t="shared" si="34"/>
        <v>17.472757384446524</v>
      </c>
      <c r="N254">
        <v>38754498</v>
      </c>
      <c r="O254">
        <f t="shared" si="35"/>
        <v>0</v>
      </c>
      <c r="P254">
        <f t="shared" si="29"/>
        <v>0</v>
      </c>
      <c r="Q254">
        <f t="shared" si="30"/>
        <v>0</v>
      </c>
      <c r="R254">
        <f t="shared" si="31"/>
        <v>0</v>
      </c>
      <c r="S254">
        <f t="shared" si="32"/>
        <v>1</v>
      </c>
    </row>
    <row r="255" spans="1:19" ht="16">
      <c r="A255" s="1">
        <v>2002</v>
      </c>
      <c r="B255" t="s">
        <v>2261</v>
      </c>
      <c r="C255" t="s">
        <v>64</v>
      </c>
      <c r="D255" t="s">
        <v>17</v>
      </c>
      <c r="F255">
        <f t="shared" si="27"/>
        <v>0</v>
      </c>
      <c r="G255">
        <f t="shared" si="28"/>
        <v>0</v>
      </c>
      <c r="H255">
        <v>15281897</v>
      </c>
      <c r="L255">
        <f t="shared" si="33"/>
        <v>16.542179483211431</v>
      </c>
      <c r="M255">
        <f t="shared" si="34"/>
        <v>15.460454021645335</v>
      </c>
      <c r="N255">
        <v>5180717</v>
      </c>
      <c r="O255">
        <f t="shared" si="35"/>
        <v>0</v>
      </c>
      <c r="P255">
        <f t="shared" si="29"/>
        <v>0</v>
      </c>
      <c r="Q255">
        <f t="shared" si="30"/>
        <v>0</v>
      </c>
      <c r="R255">
        <f t="shared" si="31"/>
        <v>1</v>
      </c>
      <c r="S255">
        <f t="shared" si="32"/>
        <v>0</v>
      </c>
    </row>
    <row r="256" spans="1:19" ht="16">
      <c r="A256" s="1">
        <v>2007</v>
      </c>
      <c r="B256" t="s">
        <v>1424</v>
      </c>
      <c r="C256" t="s">
        <v>22</v>
      </c>
      <c r="D256" t="s">
        <v>23</v>
      </c>
      <c r="F256">
        <f t="shared" si="27"/>
        <v>1</v>
      </c>
      <c r="G256">
        <f t="shared" si="28"/>
        <v>18538467</v>
      </c>
      <c r="H256">
        <v>15321020</v>
      </c>
      <c r="L256">
        <f t="shared" si="33"/>
        <v>16.544736299694858</v>
      </c>
      <c r="M256">
        <f t="shared" si="34"/>
        <v>16.735358428599159</v>
      </c>
      <c r="N256">
        <v>18538467</v>
      </c>
      <c r="O256">
        <f t="shared" si="35"/>
        <v>0</v>
      </c>
      <c r="P256">
        <f t="shared" si="29"/>
        <v>0</v>
      </c>
      <c r="Q256">
        <f t="shared" si="30"/>
        <v>0</v>
      </c>
      <c r="R256">
        <f t="shared" si="31"/>
        <v>0</v>
      </c>
      <c r="S256">
        <f t="shared" si="32"/>
        <v>1</v>
      </c>
    </row>
    <row r="257" spans="1:19" ht="16">
      <c r="A257" s="1">
        <v>2011</v>
      </c>
      <c r="B257" t="s">
        <v>395</v>
      </c>
      <c r="C257" t="s">
        <v>64</v>
      </c>
      <c r="D257" t="s">
        <v>17</v>
      </c>
      <c r="F257">
        <f t="shared" si="27"/>
        <v>0</v>
      </c>
      <c r="G257">
        <f t="shared" si="28"/>
        <v>0</v>
      </c>
      <c r="H257">
        <v>15336023</v>
      </c>
      <c r="L257">
        <f t="shared" si="33"/>
        <v>16.54571506344567</v>
      </c>
      <c r="M257">
        <f t="shared" si="34"/>
        <v>16.846311475210364</v>
      </c>
      <c r="N257">
        <v>20713816</v>
      </c>
      <c r="O257">
        <f t="shared" si="35"/>
        <v>0</v>
      </c>
      <c r="P257">
        <f t="shared" si="29"/>
        <v>0</v>
      </c>
      <c r="Q257">
        <f t="shared" si="30"/>
        <v>0</v>
      </c>
      <c r="R257">
        <f t="shared" si="31"/>
        <v>1</v>
      </c>
      <c r="S257">
        <f t="shared" si="32"/>
        <v>0</v>
      </c>
    </row>
    <row r="258" spans="1:19" ht="16">
      <c r="A258" s="1">
        <v>2010</v>
      </c>
      <c r="B258" t="s">
        <v>790</v>
      </c>
      <c r="C258" t="s">
        <v>64</v>
      </c>
      <c r="D258" t="s">
        <v>17</v>
      </c>
      <c r="F258">
        <f t="shared" ref="F258:F321" si="36">IF(D258="PASS",1,0)</f>
        <v>0</v>
      </c>
      <c r="G258">
        <f t="shared" ref="G258:G321" si="37">F258*N258</f>
        <v>0</v>
      </c>
      <c r="H258">
        <v>15367204</v>
      </c>
      <c r="L258">
        <f t="shared" si="33"/>
        <v>16.54774618614946</v>
      </c>
      <c r="M258">
        <f t="shared" si="34"/>
        <v>15.827425518698995</v>
      </c>
      <c r="N258">
        <v>7477623</v>
      </c>
      <c r="O258">
        <f t="shared" si="35"/>
        <v>0</v>
      </c>
      <c r="P258">
        <f t="shared" ref="P258:P321" si="38">IF(C258="notalk",1,0)</f>
        <v>0</v>
      </c>
      <c r="Q258">
        <f t="shared" ref="Q258:Q321" si="39">IF(C258="men",1,0)</f>
        <v>0</v>
      </c>
      <c r="R258">
        <f t="shared" ref="R258:R321" si="40">IF(C258="dubious",1,0)</f>
        <v>1</v>
      </c>
      <c r="S258">
        <f t="shared" ref="S258:S321" si="41">IF(C258="ok",1,0)</f>
        <v>0</v>
      </c>
    </row>
    <row r="259" spans="1:19" ht="16">
      <c r="A259" s="1">
        <v>2006</v>
      </c>
      <c r="B259" t="s">
        <v>1603</v>
      </c>
      <c r="C259" t="s">
        <v>16</v>
      </c>
      <c r="D259" t="s">
        <v>17</v>
      </c>
      <c r="F259">
        <f t="shared" si="36"/>
        <v>0</v>
      </c>
      <c r="G259">
        <f t="shared" si="37"/>
        <v>0</v>
      </c>
      <c r="H259">
        <v>15517247</v>
      </c>
      <c r="L259">
        <f t="shared" ref="L259:L322" si="42">LN(H259)</f>
        <v>16.557462672964324</v>
      </c>
      <c r="M259">
        <f t="shared" ref="M259:M322" si="43">LN(N259)</f>
        <v>15.268632848774882</v>
      </c>
      <c r="N259">
        <v>4276446</v>
      </c>
      <c r="O259">
        <f t="shared" ref="O259:O322" si="44">IF(C259="nowomen",1,0)</f>
        <v>0</v>
      </c>
      <c r="P259">
        <f t="shared" si="38"/>
        <v>1</v>
      </c>
      <c r="Q259">
        <f t="shared" si="39"/>
        <v>0</v>
      </c>
      <c r="R259">
        <f t="shared" si="40"/>
        <v>0</v>
      </c>
      <c r="S259">
        <f t="shared" si="41"/>
        <v>0</v>
      </c>
    </row>
    <row r="260" spans="1:19" ht="16">
      <c r="A260" s="1">
        <v>2005</v>
      </c>
      <c r="B260" t="s">
        <v>1724</v>
      </c>
      <c r="C260" t="s">
        <v>16</v>
      </c>
      <c r="D260" t="s">
        <v>17</v>
      </c>
      <c r="F260">
        <f t="shared" si="36"/>
        <v>0</v>
      </c>
      <c r="G260">
        <f t="shared" si="37"/>
        <v>0</v>
      </c>
      <c r="H260">
        <v>15635698</v>
      </c>
      <c r="L260">
        <f t="shared" si="42"/>
        <v>16.565067191305797</v>
      </c>
      <c r="M260">
        <f t="shared" si="43"/>
        <v>16.700059674917579</v>
      </c>
      <c r="N260">
        <v>17895497</v>
      </c>
      <c r="O260">
        <f t="shared" si="44"/>
        <v>0</v>
      </c>
      <c r="P260">
        <f t="shared" si="38"/>
        <v>1</v>
      </c>
      <c r="Q260">
        <f t="shared" si="39"/>
        <v>0</v>
      </c>
      <c r="R260">
        <f t="shared" si="40"/>
        <v>0</v>
      </c>
      <c r="S260">
        <f t="shared" si="41"/>
        <v>0</v>
      </c>
    </row>
    <row r="261" spans="1:19" ht="16">
      <c r="A261" s="1">
        <v>2001</v>
      </c>
      <c r="B261" t="s">
        <v>2355</v>
      </c>
      <c r="C261" t="s">
        <v>22</v>
      </c>
      <c r="D261" t="s">
        <v>23</v>
      </c>
      <c r="F261">
        <f t="shared" si="36"/>
        <v>1</v>
      </c>
      <c r="G261">
        <f t="shared" si="37"/>
        <v>19737689</v>
      </c>
      <c r="H261">
        <v>15684329</v>
      </c>
      <c r="L261">
        <f t="shared" si="42"/>
        <v>16.568172618965985</v>
      </c>
      <c r="M261">
        <f t="shared" si="43"/>
        <v>16.798040513181</v>
      </c>
      <c r="N261">
        <v>19737689</v>
      </c>
      <c r="O261">
        <f t="shared" si="44"/>
        <v>0</v>
      </c>
      <c r="P261">
        <f t="shared" si="38"/>
        <v>0</v>
      </c>
      <c r="Q261">
        <f t="shared" si="39"/>
        <v>0</v>
      </c>
      <c r="R261">
        <f t="shared" si="40"/>
        <v>0</v>
      </c>
      <c r="S261">
        <f t="shared" si="41"/>
        <v>1</v>
      </c>
    </row>
    <row r="262" spans="1:19" ht="16">
      <c r="A262" s="1">
        <v>2011</v>
      </c>
      <c r="B262" t="s">
        <v>480</v>
      </c>
      <c r="C262" t="s">
        <v>22</v>
      </c>
      <c r="D262" t="s">
        <v>23</v>
      </c>
      <c r="F262">
        <f t="shared" si="36"/>
        <v>1</v>
      </c>
      <c r="G262">
        <f t="shared" si="37"/>
        <v>5696299</v>
      </c>
      <c r="H262">
        <v>15695916</v>
      </c>
      <c r="L262">
        <f t="shared" si="42"/>
        <v>16.568911109091005</v>
      </c>
      <c r="M262">
        <f t="shared" si="43"/>
        <v>15.555327223673769</v>
      </c>
      <c r="N262">
        <v>5696299</v>
      </c>
      <c r="O262">
        <f t="shared" si="44"/>
        <v>0</v>
      </c>
      <c r="P262">
        <f t="shared" si="38"/>
        <v>0</v>
      </c>
      <c r="Q262">
        <f t="shared" si="39"/>
        <v>0</v>
      </c>
      <c r="R262">
        <f t="shared" si="40"/>
        <v>0</v>
      </c>
      <c r="S262">
        <f t="shared" si="41"/>
        <v>1</v>
      </c>
    </row>
    <row r="263" spans="1:19" ht="16">
      <c r="A263" s="1">
        <v>2008</v>
      </c>
      <c r="B263" t="s">
        <v>1222</v>
      </c>
      <c r="C263" t="s">
        <v>22</v>
      </c>
      <c r="D263" t="s">
        <v>23</v>
      </c>
      <c r="F263">
        <f t="shared" si="36"/>
        <v>1</v>
      </c>
      <c r="G263">
        <f t="shared" si="37"/>
        <v>27056408</v>
      </c>
      <c r="H263">
        <v>16023683</v>
      </c>
      <c r="L263">
        <f t="shared" si="42"/>
        <v>16.589578373306349</v>
      </c>
      <c r="M263">
        <f t="shared" si="43"/>
        <v>17.113434429841217</v>
      </c>
      <c r="N263">
        <v>27056408</v>
      </c>
      <c r="O263">
        <f t="shared" si="44"/>
        <v>0</v>
      </c>
      <c r="P263">
        <f t="shared" si="38"/>
        <v>0</v>
      </c>
      <c r="Q263">
        <f t="shared" si="39"/>
        <v>0</v>
      </c>
      <c r="R263">
        <f t="shared" si="40"/>
        <v>0</v>
      </c>
      <c r="S263">
        <f t="shared" si="41"/>
        <v>1</v>
      </c>
    </row>
    <row r="264" spans="1:19" ht="16">
      <c r="A264" s="1">
        <v>2004</v>
      </c>
      <c r="B264" t="s">
        <v>1905</v>
      </c>
      <c r="C264" t="s">
        <v>22</v>
      </c>
      <c r="D264" t="s">
        <v>23</v>
      </c>
      <c r="F264">
        <f t="shared" si="36"/>
        <v>1</v>
      </c>
      <c r="G264">
        <f t="shared" si="37"/>
        <v>13565122</v>
      </c>
      <c r="H264">
        <v>16032690</v>
      </c>
      <c r="L264">
        <f t="shared" si="42"/>
        <v>16.590140320862737</v>
      </c>
      <c r="M264">
        <f t="shared" si="43"/>
        <v>16.4230124977686</v>
      </c>
      <c r="N264">
        <v>13565122</v>
      </c>
      <c r="O264">
        <f t="shared" si="44"/>
        <v>0</v>
      </c>
      <c r="P264">
        <f t="shared" si="38"/>
        <v>0</v>
      </c>
      <c r="Q264">
        <f t="shared" si="39"/>
        <v>0</v>
      </c>
      <c r="R264">
        <f t="shared" si="40"/>
        <v>0</v>
      </c>
      <c r="S264">
        <f t="shared" si="41"/>
        <v>1</v>
      </c>
    </row>
    <row r="265" spans="1:19" ht="16">
      <c r="A265" s="1">
        <v>2007</v>
      </c>
      <c r="B265" t="s">
        <v>1456</v>
      </c>
      <c r="C265" t="s">
        <v>22</v>
      </c>
      <c r="D265" t="s">
        <v>23</v>
      </c>
      <c r="F265">
        <f t="shared" si="36"/>
        <v>1</v>
      </c>
      <c r="G265">
        <f t="shared" si="37"/>
        <v>7345604</v>
      </c>
      <c r="H265">
        <v>16088238</v>
      </c>
      <c r="L265">
        <f t="shared" si="42"/>
        <v>16.593599003960207</v>
      </c>
      <c r="M265">
        <f t="shared" si="43"/>
        <v>15.809612597020619</v>
      </c>
      <c r="N265">
        <v>7345604</v>
      </c>
      <c r="O265">
        <f t="shared" si="44"/>
        <v>0</v>
      </c>
      <c r="P265">
        <f t="shared" si="38"/>
        <v>0</v>
      </c>
      <c r="Q265">
        <f t="shared" si="39"/>
        <v>0</v>
      </c>
      <c r="R265">
        <f t="shared" si="40"/>
        <v>0</v>
      </c>
      <c r="S265">
        <f t="shared" si="41"/>
        <v>1</v>
      </c>
    </row>
    <row r="266" spans="1:19" ht="16">
      <c r="A266" s="1">
        <v>2007</v>
      </c>
      <c r="B266" t="s">
        <v>1378</v>
      </c>
      <c r="C266" t="s">
        <v>16</v>
      </c>
      <c r="D266" t="s">
        <v>17</v>
      </c>
      <c r="F266">
        <f t="shared" si="36"/>
        <v>0</v>
      </c>
      <c r="G266">
        <f t="shared" si="37"/>
        <v>0</v>
      </c>
      <c r="H266">
        <v>16105323</v>
      </c>
      <c r="L266">
        <f t="shared" si="42"/>
        <v>16.594660396429585</v>
      </c>
      <c r="M266">
        <f t="shared" si="43"/>
        <v>17.150873895216417</v>
      </c>
      <c r="N266">
        <v>28088587</v>
      </c>
      <c r="O266">
        <f t="shared" si="44"/>
        <v>0</v>
      </c>
      <c r="P266">
        <f t="shared" si="38"/>
        <v>1</v>
      </c>
      <c r="Q266">
        <f t="shared" si="39"/>
        <v>0</v>
      </c>
      <c r="R266">
        <f t="shared" si="40"/>
        <v>0</v>
      </c>
      <c r="S266">
        <f t="shared" si="41"/>
        <v>0</v>
      </c>
    </row>
    <row r="267" spans="1:19" ht="16">
      <c r="A267" s="1">
        <v>2010</v>
      </c>
      <c r="B267" t="s">
        <v>719</v>
      </c>
      <c r="C267" t="s">
        <v>22</v>
      </c>
      <c r="D267" t="s">
        <v>23</v>
      </c>
      <c r="F267">
        <f t="shared" si="36"/>
        <v>1</v>
      </c>
      <c r="G267">
        <f t="shared" si="37"/>
        <v>10682318</v>
      </c>
      <c r="H267">
        <v>16164710</v>
      </c>
      <c r="L267">
        <f t="shared" si="42"/>
        <v>16.598341028986933</v>
      </c>
      <c r="M267">
        <f t="shared" si="43"/>
        <v>16.18410040914479</v>
      </c>
      <c r="N267">
        <v>10682318</v>
      </c>
      <c r="O267">
        <f t="shared" si="44"/>
        <v>0</v>
      </c>
      <c r="P267">
        <f t="shared" si="38"/>
        <v>0</v>
      </c>
      <c r="Q267">
        <f t="shared" si="39"/>
        <v>0</v>
      </c>
      <c r="R267">
        <f t="shared" si="40"/>
        <v>0</v>
      </c>
      <c r="S267">
        <f t="shared" si="41"/>
        <v>1</v>
      </c>
    </row>
    <row r="268" spans="1:19" ht="16">
      <c r="A268" s="1">
        <v>1999</v>
      </c>
      <c r="B268" t="s">
        <v>2640</v>
      </c>
      <c r="C268" t="s">
        <v>31</v>
      </c>
      <c r="D268" t="s">
        <v>17</v>
      </c>
      <c r="F268">
        <f t="shared" si="36"/>
        <v>0</v>
      </c>
      <c r="G268">
        <f t="shared" si="37"/>
        <v>0</v>
      </c>
      <c r="H268">
        <v>16191424</v>
      </c>
      <c r="L268">
        <f t="shared" si="42"/>
        <v>16.599992277314062</v>
      </c>
      <c r="M268">
        <f t="shared" si="43"/>
        <v>17.552081024782883</v>
      </c>
      <c r="N268">
        <v>41953861</v>
      </c>
      <c r="O268">
        <f t="shared" si="44"/>
        <v>0</v>
      </c>
      <c r="P268">
        <f t="shared" si="38"/>
        <v>0</v>
      </c>
      <c r="Q268">
        <f t="shared" si="39"/>
        <v>1</v>
      </c>
      <c r="R268">
        <f t="shared" si="40"/>
        <v>0</v>
      </c>
      <c r="S268">
        <f t="shared" si="41"/>
        <v>0</v>
      </c>
    </row>
    <row r="269" spans="1:19" ht="16">
      <c r="A269" s="1">
        <v>2009</v>
      </c>
      <c r="B269" t="s">
        <v>977</v>
      </c>
      <c r="C269" t="s">
        <v>16</v>
      </c>
      <c r="D269" t="s">
        <v>17</v>
      </c>
      <c r="F269">
        <f t="shared" si="36"/>
        <v>0</v>
      </c>
      <c r="G269">
        <f t="shared" si="37"/>
        <v>0</v>
      </c>
      <c r="H269">
        <v>16443063</v>
      </c>
      <c r="L269">
        <f t="shared" si="42"/>
        <v>16.615414244106649</v>
      </c>
      <c r="M269">
        <f t="shared" si="43"/>
        <v>16.462713975073861</v>
      </c>
      <c r="N269">
        <v>14114511</v>
      </c>
      <c r="O269">
        <f t="shared" si="44"/>
        <v>0</v>
      </c>
      <c r="P269">
        <f t="shared" si="38"/>
        <v>1</v>
      </c>
      <c r="Q269">
        <f t="shared" si="39"/>
        <v>0</v>
      </c>
      <c r="R269">
        <f t="shared" si="40"/>
        <v>0</v>
      </c>
      <c r="S269">
        <f t="shared" si="41"/>
        <v>0</v>
      </c>
    </row>
    <row r="270" spans="1:19" ht="16">
      <c r="A270" s="1">
        <v>2004</v>
      </c>
      <c r="B270" t="s">
        <v>1992</v>
      </c>
      <c r="C270" t="s">
        <v>22</v>
      </c>
      <c r="D270" t="s">
        <v>23</v>
      </c>
      <c r="F270">
        <f t="shared" si="36"/>
        <v>1</v>
      </c>
      <c r="G270">
        <f t="shared" si="37"/>
        <v>13565122</v>
      </c>
      <c r="H270">
        <v>16467879</v>
      </c>
      <c r="L270">
        <f t="shared" si="42"/>
        <v>16.616922314261746</v>
      </c>
      <c r="M270">
        <f t="shared" si="43"/>
        <v>16.4230124977686</v>
      </c>
      <c r="N270">
        <v>13565122</v>
      </c>
      <c r="O270">
        <f t="shared" si="44"/>
        <v>0</v>
      </c>
      <c r="P270">
        <f t="shared" si="38"/>
        <v>0</v>
      </c>
      <c r="Q270">
        <f t="shared" si="39"/>
        <v>0</v>
      </c>
      <c r="R270">
        <f t="shared" si="40"/>
        <v>0</v>
      </c>
      <c r="S270">
        <f t="shared" si="41"/>
        <v>1</v>
      </c>
    </row>
    <row r="271" spans="1:19" ht="16">
      <c r="A271" s="1">
        <v>1988</v>
      </c>
      <c r="B271" t="s">
        <v>3256</v>
      </c>
      <c r="C271" t="s">
        <v>31</v>
      </c>
      <c r="D271" t="s">
        <v>17</v>
      </c>
      <c r="F271">
        <f t="shared" si="36"/>
        <v>0</v>
      </c>
      <c r="G271">
        <f t="shared" si="37"/>
        <v>0</v>
      </c>
      <c r="H271">
        <v>16493007</v>
      </c>
      <c r="L271">
        <f t="shared" si="42"/>
        <v>16.618447030852682</v>
      </c>
      <c r="M271">
        <f t="shared" si="43"/>
        <v>16.439275045896171</v>
      </c>
      <c r="N271">
        <v>13787529</v>
      </c>
      <c r="O271">
        <f t="shared" si="44"/>
        <v>0</v>
      </c>
      <c r="P271">
        <f t="shared" si="38"/>
        <v>0</v>
      </c>
      <c r="Q271">
        <f t="shared" si="39"/>
        <v>1</v>
      </c>
      <c r="R271">
        <f t="shared" si="40"/>
        <v>0</v>
      </c>
      <c r="S271">
        <f t="shared" si="41"/>
        <v>0</v>
      </c>
    </row>
    <row r="272" spans="1:19" ht="16">
      <c r="A272" s="1">
        <v>2011</v>
      </c>
      <c r="B272" t="s">
        <v>586</v>
      </c>
      <c r="C272" t="s">
        <v>16</v>
      </c>
      <c r="D272" t="s">
        <v>17</v>
      </c>
      <c r="F272">
        <f t="shared" si="36"/>
        <v>0</v>
      </c>
      <c r="G272">
        <f t="shared" si="37"/>
        <v>0</v>
      </c>
      <c r="H272">
        <v>16513705</v>
      </c>
      <c r="L272">
        <f t="shared" si="42"/>
        <v>16.619701200169096</v>
      </c>
      <c r="M272">
        <f t="shared" si="43"/>
        <v>15.642338703069067</v>
      </c>
      <c r="N272">
        <v>6214145</v>
      </c>
      <c r="O272">
        <f t="shared" si="44"/>
        <v>0</v>
      </c>
      <c r="P272">
        <f t="shared" si="38"/>
        <v>1</v>
      </c>
      <c r="Q272">
        <f t="shared" si="39"/>
        <v>0</v>
      </c>
      <c r="R272">
        <f t="shared" si="40"/>
        <v>0</v>
      </c>
      <c r="S272">
        <f t="shared" si="41"/>
        <v>0</v>
      </c>
    </row>
    <row r="273" spans="1:19" ht="16">
      <c r="A273" s="1">
        <v>2010</v>
      </c>
      <c r="B273" t="s">
        <v>742</v>
      </c>
      <c r="C273" t="s">
        <v>22</v>
      </c>
      <c r="D273" t="s">
        <v>23</v>
      </c>
      <c r="F273">
        <f t="shared" si="36"/>
        <v>1</v>
      </c>
      <c r="G273">
        <f t="shared" si="37"/>
        <v>8545855</v>
      </c>
      <c r="H273">
        <v>16711628</v>
      </c>
      <c r="L273">
        <f t="shared" si="42"/>
        <v>16.63161532251651</v>
      </c>
      <c r="M273">
        <f t="shared" si="43"/>
        <v>15.96095692804006</v>
      </c>
      <c r="N273">
        <v>8545855</v>
      </c>
      <c r="O273">
        <f t="shared" si="44"/>
        <v>0</v>
      </c>
      <c r="P273">
        <f t="shared" si="38"/>
        <v>0</v>
      </c>
      <c r="Q273">
        <f t="shared" si="39"/>
        <v>0</v>
      </c>
      <c r="R273">
        <f t="shared" si="40"/>
        <v>0</v>
      </c>
      <c r="S273">
        <f t="shared" si="41"/>
        <v>1</v>
      </c>
    </row>
    <row r="274" spans="1:19" ht="16">
      <c r="A274" s="1">
        <v>2010</v>
      </c>
      <c r="B274" t="s">
        <v>806</v>
      </c>
      <c r="C274" t="s">
        <v>64</v>
      </c>
      <c r="D274" t="s">
        <v>17</v>
      </c>
      <c r="F274">
        <f t="shared" si="36"/>
        <v>0</v>
      </c>
      <c r="G274">
        <f t="shared" si="37"/>
        <v>0</v>
      </c>
      <c r="H274">
        <v>16992803</v>
      </c>
      <c r="L274">
        <f t="shared" si="42"/>
        <v>16.648300459440158</v>
      </c>
      <c r="M274">
        <f t="shared" si="43"/>
        <v>17.100391178464001</v>
      </c>
      <c r="N274">
        <v>26705796</v>
      </c>
      <c r="O274">
        <f t="shared" si="44"/>
        <v>0</v>
      </c>
      <c r="P274">
        <f t="shared" si="38"/>
        <v>0</v>
      </c>
      <c r="Q274">
        <f t="shared" si="39"/>
        <v>0</v>
      </c>
      <c r="R274">
        <f t="shared" si="40"/>
        <v>1</v>
      </c>
      <c r="S274">
        <f t="shared" si="41"/>
        <v>0</v>
      </c>
    </row>
    <row r="275" spans="1:19" ht="16">
      <c r="A275" s="1">
        <v>2009</v>
      </c>
      <c r="B275" t="s">
        <v>1067</v>
      </c>
      <c r="C275" t="s">
        <v>22</v>
      </c>
      <c r="D275" t="s">
        <v>23</v>
      </c>
      <c r="F275">
        <f t="shared" si="36"/>
        <v>1</v>
      </c>
      <c r="G275">
        <f t="shared" si="37"/>
        <v>19543169</v>
      </c>
      <c r="H275">
        <v>17041802</v>
      </c>
      <c r="L275">
        <f t="shared" si="42"/>
        <v>16.651179824947892</v>
      </c>
      <c r="M275">
        <f t="shared" si="43"/>
        <v>16.788136371572428</v>
      </c>
      <c r="N275">
        <v>19543169</v>
      </c>
      <c r="O275">
        <f t="shared" si="44"/>
        <v>0</v>
      </c>
      <c r="P275">
        <f t="shared" si="38"/>
        <v>0</v>
      </c>
      <c r="Q275">
        <f t="shared" si="39"/>
        <v>0</v>
      </c>
      <c r="R275">
        <f t="shared" si="40"/>
        <v>0</v>
      </c>
      <c r="S275">
        <f t="shared" si="41"/>
        <v>1</v>
      </c>
    </row>
    <row r="276" spans="1:19" ht="16">
      <c r="A276" s="1">
        <v>2006</v>
      </c>
      <c r="B276" t="s">
        <v>1527</v>
      </c>
      <c r="C276" t="s">
        <v>22</v>
      </c>
      <c r="D276" t="s">
        <v>23</v>
      </c>
      <c r="F276">
        <f t="shared" si="36"/>
        <v>1</v>
      </c>
      <c r="G276">
        <f t="shared" si="37"/>
        <v>16181149</v>
      </c>
      <c r="H276">
        <v>17063043</v>
      </c>
      <c r="L276">
        <f t="shared" si="42"/>
        <v>16.6524254545789</v>
      </c>
      <c r="M276">
        <f t="shared" si="43"/>
        <v>16.599357480670307</v>
      </c>
      <c r="N276">
        <v>16181149</v>
      </c>
      <c r="O276">
        <f t="shared" si="44"/>
        <v>0</v>
      </c>
      <c r="P276">
        <f t="shared" si="38"/>
        <v>0</v>
      </c>
      <c r="Q276">
        <f t="shared" si="39"/>
        <v>0</v>
      </c>
      <c r="R276">
        <f t="shared" si="40"/>
        <v>0</v>
      </c>
      <c r="S276">
        <f t="shared" si="41"/>
        <v>1</v>
      </c>
    </row>
    <row r="277" spans="1:19" ht="16">
      <c r="A277" s="1">
        <v>2010</v>
      </c>
      <c r="B277" t="s">
        <v>3586</v>
      </c>
      <c r="C277" t="s">
        <v>22</v>
      </c>
      <c r="D277" t="s">
        <v>23</v>
      </c>
      <c r="F277">
        <f t="shared" si="36"/>
        <v>1</v>
      </c>
      <c r="G277">
        <f t="shared" si="37"/>
        <v>2136464</v>
      </c>
      <c r="H277">
        <v>17232238</v>
      </c>
      <c r="L277">
        <f t="shared" si="42"/>
        <v>16.662292489796393</v>
      </c>
      <c r="M277">
        <f t="shared" si="43"/>
        <v>14.574662683935955</v>
      </c>
      <c r="N277">
        <v>2136464</v>
      </c>
      <c r="O277">
        <f t="shared" si="44"/>
        <v>0</v>
      </c>
      <c r="P277">
        <f t="shared" si="38"/>
        <v>0</v>
      </c>
      <c r="Q277">
        <f t="shared" si="39"/>
        <v>0</v>
      </c>
      <c r="R277">
        <f t="shared" si="40"/>
        <v>0</v>
      </c>
      <c r="S277">
        <f t="shared" si="41"/>
        <v>1</v>
      </c>
    </row>
    <row r="278" spans="1:19" ht="16">
      <c r="A278" s="1">
        <v>1993</v>
      </c>
      <c r="B278" t="s">
        <v>3075</v>
      </c>
      <c r="C278" t="s">
        <v>58</v>
      </c>
      <c r="D278" t="s">
        <v>17</v>
      </c>
      <c r="F278">
        <f t="shared" si="36"/>
        <v>0</v>
      </c>
      <c r="G278">
        <f t="shared" si="37"/>
        <v>0</v>
      </c>
      <c r="H278">
        <v>17304904</v>
      </c>
      <c r="L278">
        <f t="shared" si="42"/>
        <v>16.666500487506578</v>
      </c>
      <c r="M278">
        <f t="shared" si="43"/>
        <v>17.512146676226756</v>
      </c>
      <c r="N278">
        <v>40311473</v>
      </c>
      <c r="O278">
        <f t="shared" si="44"/>
        <v>1</v>
      </c>
      <c r="P278">
        <f t="shared" si="38"/>
        <v>0</v>
      </c>
      <c r="Q278">
        <f t="shared" si="39"/>
        <v>0</v>
      </c>
      <c r="R278">
        <f t="shared" si="40"/>
        <v>0</v>
      </c>
      <c r="S278">
        <f t="shared" si="41"/>
        <v>0</v>
      </c>
    </row>
    <row r="279" spans="1:19" ht="16">
      <c r="A279" s="1">
        <v>2001</v>
      </c>
      <c r="B279" t="s">
        <v>2292</v>
      </c>
      <c r="C279" t="s">
        <v>16</v>
      </c>
      <c r="D279" t="s">
        <v>17</v>
      </c>
      <c r="F279">
        <f t="shared" si="36"/>
        <v>0</v>
      </c>
      <c r="G279">
        <f t="shared" si="37"/>
        <v>0</v>
      </c>
      <c r="H279">
        <v>17454678</v>
      </c>
      <c r="L279">
        <f t="shared" si="42"/>
        <v>16.675118250914853</v>
      </c>
      <c r="M279">
        <f t="shared" si="43"/>
        <v>17.645338402519339</v>
      </c>
      <c r="N279">
        <v>46054609</v>
      </c>
      <c r="O279">
        <f t="shared" si="44"/>
        <v>0</v>
      </c>
      <c r="P279">
        <f t="shared" si="38"/>
        <v>1</v>
      </c>
      <c r="Q279">
        <f t="shared" si="39"/>
        <v>0</v>
      </c>
      <c r="R279">
        <f t="shared" si="40"/>
        <v>0</v>
      </c>
      <c r="S279">
        <f t="shared" si="41"/>
        <v>0</v>
      </c>
    </row>
    <row r="280" spans="1:19" ht="16">
      <c r="A280" s="1">
        <v>2006</v>
      </c>
      <c r="B280" t="s">
        <v>1611</v>
      </c>
      <c r="C280" t="s">
        <v>64</v>
      </c>
      <c r="D280" t="s">
        <v>17</v>
      </c>
      <c r="F280">
        <f t="shared" si="36"/>
        <v>0</v>
      </c>
      <c r="G280">
        <f t="shared" si="37"/>
        <v>0</v>
      </c>
      <c r="H280">
        <v>17474248</v>
      </c>
      <c r="L280">
        <f t="shared" si="42"/>
        <v>16.676238812254056</v>
      </c>
      <c r="M280">
        <f t="shared" si="43"/>
        <v>16.925573202470648</v>
      </c>
      <c r="N280">
        <v>22422449</v>
      </c>
      <c r="O280">
        <f t="shared" si="44"/>
        <v>0</v>
      </c>
      <c r="P280">
        <f t="shared" si="38"/>
        <v>0</v>
      </c>
      <c r="Q280">
        <f t="shared" si="39"/>
        <v>0</v>
      </c>
      <c r="R280">
        <f t="shared" si="40"/>
        <v>1</v>
      </c>
      <c r="S280">
        <f t="shared" si="41"/>
        <v>0</v>
      </c>
    </row>
    <row r="281" spans="1:19" ht="16">
      <c r="A281" s="1">
        <v>2013</v>
      </c>
      <c r="B281" t="s">
        <v>114</v>
      </c>
      <c r="C281" t="s">
        <v>22</v>
      </c>
      <c r="D281" t="s">
        <v>23</v>
      </c>
      <c r="F281">
        <f t="shared" si="36"/>
        <v>1</v>
      </c>
      <c r="G281">
        <f t="shared" si="37"/>
        <v>12000000</v>
      </c>
      <c r="H281">
        <v>17482517</v>
      </c>
      <c r="L281">
        <f t="shared" si="42"/>
        <v>16.676711910960659</v>
      </c>
      <c r="M281">
        <f t="shared" si="43"/>
        <v>16.300417207752275</v>
      </c>
      <c r="N281">
        <v>12000000</v>
      </c>
      <c r="O281">
        <f t="shared" si="44"/>
        <v>0</v>
      </c>
      <c r="P281">
        <f t="shared" si="38"/>
        <v>0</v>
      </c>
      <c r="Q281">
        <f t="shared" si="39"/>
        <v>0</v>
      </c>
      <c r="R281">
        <f t="shared" si="40"/>
        <v>0</v>
      </c>
      <c r="S281">
        <f t="shared" si="41"/>
        <v>1</v>
      </c>
    </row>
    <row r="282" spans="1:19" ht="16">
      <c r="A282" s="1">
        <v>2000</v>
      </c>
      <c r="B282" t="s">
        <v>2507</v>
      </c>
      <c r="C282" t="s">
        <v>31</v>
      </c>
      <c r="D282" t="s">
        <v>17</v>
      </c>
      <c r="F282">
        <f t="shared" si="36"/>
        <v>0</v>
      </c>
      <c r="G282">
        <f t="shared" si="37"/>
        <v>0</v>
      </c>
      <c r="H282">
        <v>17671601</v>
      </c>
      <c r="L282">
        <f t="shared" si="42"/>
        <v>16.68746944573757</v>
      </c>
      <c r="M282">
        <f t="shared" si="43"/>
        <v>16.314991731516457</v>
      </c>
      <c r="N282">
        <v>12176175</v>
      </c>
      <c r="O282">
        <f t="shared" si="44"/>
        <v>0</v>
      </c>
      <c r="P282">
        <f t="shared" si="38"/>
        <v>0</v>
      </c>
      <c r="Q282">
        <f t="shared" si="39"/>
        <v>1</v>
      </c>
      <c r="R282">
        <f t="shared" si="40"/>
        <v>0</v>
      </c>
      <c r="S282">
        <f t="shared" si="41"/>
        <v>0</v>
      </c>
    </row>
    <row r="283" spans="1:19" ht="16">
      <c r="A283" s="1">
        <v>2010</v>
      </c>
      <c r="B283" t="s">
        <v>651</v>
      </c>
      <c r="C283" t="s">
        <v>31</v>
      </c>
      <c r="D283" t="s">
        <v>17</v>
      </c>
      <c r="F283">
        <f t="shared" si="36"/>
        <v>0</v>
      </c>
      <c r="G283">
        <f t="shared" si="37"/>
        <v>0</v>
      </c>
      <c r="H283">
        <v>17696585</v>
      </c>
      <c r="L283">
        <f t="shared" si="42"/>
        <v>16.688882241076048</v>
      </c>
      <c r="M283">
        <f t="shared" si="43"/>
        <v>13.88151550337601</v>
      </c>
      <c r="N283">
        <v>1068232</v>
      </c>
      <c r="O283">
        <f t="shared" si="44"/>
        <v>0</v>
      </c>
      <c r="P283">
        <f t="shared" si="38"/>
        <v>0</v>
      </c>
      <c r="Q283">
        <f t="shared" si="39"/>
        <v>1</v>
      </c>
      <c r="R283">
        <f t="shared" si="40"/>
        <v>0</v>
      </c>
      <c r="S283">
        <f t="shared" si="41"/>
        <v>0</v>
      </c>
    </row>
    <row r="284" spans="1:19" ht="16">
      <c r="A284" s="1">
        <v>1992</v>
      </c>
      <c r="B284" t="s">
        <v>3120</v>
      </c>
      <c r="C284" t="s">
        <v>58</v>
      </c>
      <c r="D284" t="s">
        <v>17</v>
      </c>
      <c r="F284">
        <f t="shared" si="36"/>
        <v>0</v>
      </c>
      <c r="G284">
        <f t="shared" si="37"/>
        <v>0</v>
      </c>
      <c r="H284">
        <v>17807603</v>
      </c>
      <c r="L284">
        <f t="shared" si="42"/>
        <v>16.69513605889766</v>
      </c>
      <c r="M284">
        <f t="shared" si="43"/>
        <v>16.84826593939729</v>
      </c>
      <c r="N284">
        <v>20754340</v>
      </c>
      <c r="O284">
        <f t="shared" si="44"/>
        <v>1</v>
      </c>
      <c r="P284">
        <f t="shared" si="38"/>
        <v>0</v>
      </c>
      <c r="Q284">
        <f t="shared" si="39"/>
        <v>0</v>
      </c>
      <c r="R284">
        <f t="shared" si="40"/>
        <v>0</v>
      </c>
      <c r="S284">
        <f t="shared" si="41"/>
        <v>0</v>
      </c>
    </row>
    <row r="285" spans="1:19" ht="16">
      <c r="A285" s="1">
        <v>2004</v>
      </c>
      <c r="B285" t="s">
        <v>1912</v>
      </c>
      <c r="C285" t="s">
        <v>22</v>
      </c>
      <c r="D285" t="s">
        <v>23</v>
      </c>
      <c r="F285">
        <f t="shared" si="36"/>
        <v>1</v>
      </c>
      <c r="G285">
        <f t="shared" si="37"/>
        <v>3946217</v>
      </c>
      <c r="H285">
        <v>17808733</v>
      </c>
      <c r="L285">
        <f t="shared" si="42"/>
        <v>16.695199512926191</v>
      </c>
      <c r="M285">
        <f t="shared" si="43"/>
        <v>15.188267956450035</v>
      </c>
      <c r="N285">
        <v>3946217</v>
      </c>
      <c r="O285">
        <f t="shared" si="44"/>
        <v>0</v>
      </c>
      <c r="P285">
        <f t="shared" si="38"/>
        <v>0</v>
      </c>
      <c r="Q285">
        <f t="shared" si="39"/>
        <v>0</v>
      </c>
      <c r="R285">
        <f t="shared" si="40"/>
        <v>0</v>
      </c>
      <c r="S285">
        <f t="shared" si="41"/>
        <v>1</v>
      </c>
    </row>
    <row r="286" spans="1:19" ht="16">
      <c r="A286" s="1">
        <v>2008</v>
      </c>
      <c r="B286" t="s">
        <v>1248</v>
      </c>
      <c r="C286" t="s">
        <v>22</v>
      </c>
      <c r="D286" t="s">
        <v>23</v>
      </c>
      <c r="F286">
        <f t="shared" si="36"/>
        <v>1</v>
      </c>
      <c r="G286">
        <f t="shared" si="37"/>
        <v>5411282</v>
      </c>
      <c r="H286">
        <v>17816707</v>
      </c>
      <c r="L286">
        <f t="shared" si="42"/>
        <v>16.695647170562598</v>
      </c>
      <c r="M286">
        <f t="shared" si="43"/>
        <v>15.503996591326755</v>
      </c>
      <c r="N286">
        <v>5411282</v>
      </c>
      <c r="O286">
        <f t="shared" si="44"/>
        <v>0</v>
      </c>
      <c r="P286">
        <f t="shared" si="38"/>
        <v>0</v>
      </c>
      <c r="Q286">
        <f t="shared" si="39"/>
        <v>0</v>
      </c>
      <c r="R286">
        <f t="shared" si="40"/>
        <v>0</v>
      </c>
      <c r="S286">
        <f t="shared" si="41"/>
        <v>1</v>
      </c>
    </row>
    <row r="287" spans="1:19" ht="16">
      <c r="A287" s="1">
        <v>2006</v>
      </c>
      <c r="B287" t="s">
        <v>1599</v>
      </c>
      <c r="C287" t="s">
        <v>64</v>
      </c>
      <c r="D287" t="s">
        <v>17</v>
      </c>
      <c r="F287">
        <f t="shared" si="36"/>
        <v>0</v>
      </c>
      <c r="G287">
        <f t="shared" si="37"/>
        <v>0</v>
      </c>
      <c r="H287">
        <v>17870505</v>
      </c>
      <c r="L287">
        <f t="shared" si="42"/>
        <v>16.698662146389363</v>
      </c>
      <c r="M287">
        <f t="shared" si="43"/>
        <v>17.515648200184401</v>
      </c>
      <c r="N287">
        <v>40452872</v>
      </c>
      <c r="O287">
        <f t="shared" si="44"/>
        <v>0</v>
      </c>
      <c r="P287">
        <f t="shared" si="38"/>
        <v>0</v>
      </c>
      <c r="Q287">
        <f t="shared" si="39"/>
        <v>0</v>
      </c>
      <c r="R287">
        <f t="shared" si="40"/>
        <v>1</v>
      </c>
      <c r="S287">
        <f t="shared" si="41"/>
        <v>0</v>
      </c>
    </row>
    <row r="288" spans="1:19" ht="16">
      <c r="A288" s="1">
        <v>2001</v>
      </c>
      <c r="B288" t="s">
        <v>2360</v>
      </c>
      <c r="C288" t="s">
        <v>64</v>
      </c>
      <c r="D288" t="s">
        <v>17</v>
      </c>
      <c r="F288">
        <f t="shared" si="36"/>
        <v>0</v>
      </c>
      <c r="G288">
        <f t="shared" si="37"/>
        <v>0</v>
      </c>
      <c r="H288">
        <v>17891440</v>
      </c>
      <c r="L288">
        <f t="shared" si="42"/>
        <v>16.699832944140518</v>
      </c>
      <c r="M288">
        <f t="shared" si="43"/>
        <v>18.338485572222609</v>
      </c>
      <c r="N288">
        <v>92109217</v>
      </c>
      <c r="O288">
        <f t="shared" si="44"/>
        <v>0</v>
      </c>
      <c r="P288">
        <f t="shared" si="38"/>
        <v>0</v>
      </c>
      <c r="Q288">
        <f t="shared" si="39"/>
        <v>0</v>
      </c>
      <c r="R288">
        <f t="shared" si="40"/>
        <v>1</v>
      </c>
      <c r="S288">
        <f t="shared" si="41"/>
        <v>0</v>
      </c>
    </row>
    <row r="289" spans="1:19" ht="16">
      <c r="A289" s="1">
        <v>1999</v>
      </c>
      <c r="B289" t="s">
        <v>2593</v>
      </c>
      <c r="C289" t="s">
        <v>16</v>
      </c>
      <c r="D289" t="s">
        <v>17</v>
      </c>
      <c r="F289">
        <f t="shared" si="36"/>
        <v>0</v>
      </c>
      <c r="G289">
        <f t="shared" si="37"/>
        <v>0</v>
      </c>
      <c r="H289">
        <v>17939209</v>
      </c>
      <c r="L289">
        <f t="shared" si="42"/>
        <v>16.702499322207039</v>
      </c>
      <c r="M289">
        <f t="shared" si="43"/>
        <v>16.453468712279065</v>
      </c>
      <c r="N289">
        <v>13984620</v>
      </c>
      <c r="O289">
        <f t="shared" si="44"/>
        <v>0</v>
      </c>
      <c r="P289">
        <f t="shared" si="38"/>
        <v>1</v>
      </c>
      <c r="Q289">
        <f t="shared" si="39"/>
        <v>0</v>
      </c>
      <c r="R289">
        <f t="shared" si="40"/>
        <v>0</v>
      </c>
      <c r="S289">
        <f t="shared" si="41"/>
        <v>0</v>
      </c>
    </row>
    <row r="290" spans="1:19" ht="16">
      <c r="A290" s="1">
        <v>2013</v>
      </c>
      <c r="B290" t="s">
        <v>40</v>
      </c>
      <c r="C290" t="s">
        <v>22</v>
      </c>
      <c r="D290" t="s">
        <v>23</v>
      </c>
      <c r="F290">
        <f t="shared" si="36"/>
        <v>1</v>
      </c>
      <c r="G290">
        <f t="shared" si="37"/>
        <v>13000000</v>
      </c>
      <c r="H290">
        <v>18007317</v>
      </c>
      <c r="L290">
        <f t="shared" si="42"/>
        <v>16.706288733261697</v>
      </c>
      <c r="M290">
        <f t="shared" si="43"/>
        <v>16.38045991542581</v>
      </c>
      <c r="N290">
        <v>13000000</v>
      </c>
      <c r="O290">
        <f t="shared" si="44"/>
        <v>0</v>
      </c>
      <c r="P290">
        <f t="shared" si="38"/>
        <v>0</v>
      </c>
      <c r="Q290">
        <f t="shared" si="39"/>
        <v>0</v>
      </c>
      <c r="R290">
        <f t="shared" si="40"/>
        <v>0</v>
      </c>
      <c r="S290">
        <f t="shared" si="41"/>
        <v>1</v>
      </c>
    </row>
    <row r="291" spans="1:19" ht="16">
      <c r="A291" s="1">
        <v>1997</v>
      </c>
      <c r="B291" t="s">
        <v>2802</v>
      </c>
      <c r="C291" t="s">
        <v>16</v>
      </c>
      <c r="D291" t="s">
        <v>17</v>
      </c>
      <c r="F291">
        <f t="shared" si="36"/>
        <v>0</v>
      </c>
      <c r="G291">
        <f t="shared" si="37"/>
        <v>0</v>
      </c>
      <c r="H291">
        <v>18188044</v>
      </c>
      <c r="L291">
        <f t="shared" si="42"/>
        <v>16.71627501310159</v>
      </c>
      <c r="M291">
        <f t="shared" si="43"/>
        <v>17.771446577386037</v>
      </c>
      <c r="N291">
        <v>52244573</v>
      </c>
      <c r="O291">
        <f t="shared" si="44"/>
        <v>0</v>
      </c>
      <c r="P291">
        <f t="shared" si="38"/>
        <v>1</v>
      </c>
      <c r="Q291">
        <f t="shared" si="39"/>
        <v>0</v>
      </c>
      <c r="R291">
        <f t="shared" si="40"/>
        <v>0</v>
      </c>
      <c r="S291">
        <f t="shared" si="41"/>
        <v>0</v>
      </c>
    </row>
    <row r="292" spans="1:19" ht="16">
      <c r="A292" s="1">
        <v>2003</v>
      </c>
      <c r="B292" t="s">
        <v>2054</v>
      </c>
      <c r="C292" t="s">
        <v>22</v>
      </c>
      <c r="D292" t="s">
        <v>23</v>
      </c>
      <c r="F292">
        <f t="shared" si="36"/>
        <v>1</v>
      </c>
      <c r="G292">
        <f t="shared" si="37"/>
        <v>2532174</v>
      </c>
      <c r="H292">
        <v>18282439</v>
      </c>
      <c r="L292">
        <f t="shared" si="42"/>
        <v>16.72145153959768</v>
      </c>
      <c r="M292">
        <f t="shared" si="43"/>
        <v>14.744588780264214</v>
      </c>
      <c r="N292">
        <v>2532174</v>
      </c>
      <c r="O292">
        <f t="shared" si="44"/>
        <v>0</v>
      </c>
      <c r="P292">
        <f t="shared" si="38"/>
        <v>0</v>
      </c>
      <c r="Q292">
        <f t="shared" si="39"/>
        <v>0</v>
      </c>
      <c r="R292">
        <f t="shared" si="40"/>
        <v>0</v>
      </c>
      <c r="S292">
        <f t="shared" si="41"/>
        <v>1</v>
      </c>
    </row>
    <row r="293" spans="1:19" ht="16">
      <c r="A293" s="1">
        <v>2005</v>
      </c>
      <c r="B293" t="s">
        <v>1802</v>
      </c>
      <c r="C293" t="s">
        <v>31</v>
      </c>
      <c r="D293" t="s">
        <v>17</v>
      </c>
      <c r="F293">
        <f t="shared" si="36"/>
        <v>0</v>
      </c>
      <c r="G293">
        <f t="shared" si="37"/>
        <v>0</v>
      </c>
      <c r="H293">
        <v>18435915</v>
      </c>
      <c r="L293">
        <f t="shared" si="42"/>
        <v>16.729811222267319</v>
      </c>
      <c r="M293">
        <f t="shared" si="43"/>
        <v>17.341913552266821</v>
      </c>
      <c r="N293">
        <v>34001444</v>
      </c>
      <c r="O293">
        <f t="shared" si="44"/>
        <v>0</v>
      </c>
      <c r="P293">
        <f t="shared" si="38"/>
        <v>0</v>
      </c>
      <c r="Q293">
        <f t="shared" si="39"/>
        <v>1</v>
      </c>
      <c r="R293">
        <f t="shared" si="40"/>
        <v>0</v>
      </c>
      <c r="S293">
        <f t="shared" si="41"/>
        <v>0</v>
      </c>
    </row>
    <row r="294" spans="1:19" ht="16">
      <c r="A294" s="1">
        <v>2009</v>
      </c>
      <c r="B294" t="s">
        <v>1017</v>
      </c>
      <c r="C294" t="s">
        <v>16</v>
      </c>
      <c r="D294" t="s">
        <v>17</v>
      </c>
      <c r="F294">
        <f t="shared" si="36"/>
        <v>0</v>
      </c>
      <c r="G294">
        <f t="shared" si="37"/>
        <v>0</v>
      </c>
      <c r="H294">
        <v>18493734</v>
      </c>
      <c r="L294">
        <f t="shared" si="42"/>
        <v>16.732942529973133</v>
      </c>
      <c r="M294">
        <f t="shared" si="43"/>
        <v>17.586644057556445</v>
      </c>
      <c r="N294">
        <v>43429264</v>
      </c>
      <c r="O294">
        <f t="shared" si="44"/>
        <v>0</v>
      </c>
      <c r="P294">
        <f t="shared" si="38"/>
        <v>1</v>
      </c>
      <c r="Q294">
        <f t="shared" si="39"/>
        <v>0</v>
      </c>
      <c r="R294">
        <f t="shared" si="40"/>
        <v>0</v>
      </c>
      <c r="S294">
        <f t="shared" si="41"/>
        <v>0</v>
      </c>
    </row>
    <row r="295" spans="1:19" ht="16">
      <c r="A295" s="1">
        <v>2011</v>
      </c>
      <c r="B295" t="s">
        <v>504</v>
      </c>
      <c r="C295" t="s">
        <v>16</v>
      </c>
      <c r="D295" t="s">
        <v>17</v>
      </c>
      <c r="F295">
        <f t="shared" si="36"/>
        <v>0</v>
      </c>
      <c r="G295">
        <f t="shared" si="37"/>
        <v>0</v>
      </c>
      <c r="H295">
        <v>18510079</v>
      </c>
      <c r="L295">
        <f t="shared" si="42"/>
        <v>16.733825952503835</v>
      </c>
      <c r="M295">
        <f t="shared" si="43"/>
        <v>15.074354712793474</v>
      </c>
      <c r="N295">
        <v>3521349</v>
      </c>
      <c r="O295">
        <f t="shared" si="44"/>
        <v>0</v>
      </c>
      <c r="P295">
        <f t="shared" si="38"/>
        <v>1</v>
      </c>
      <c r="Q295">
        <f t="shared" si="39"/>
        <v>0</v>
      </c>
      <c r="R295">
        <f t="shared" si="40"/>
        <v>0</v>
      </c>
      <c r="S295">
        <f t="shared" si="41"/>
        <v>0</v>
      </c>
    </row>
    <row r="296" spans="1:19" ht="16">
      <c r="A296" s="1">
        <v>2013</v>
      </c>
      <c r="B296" t="s">
        <v>189</v>
      </c>
      <c r="C296" t="s">
        <v>22</v>
      </c>
      <c r="D296" t="s">
        <v>23</v>
      </c>
      <c r="F296">
        <f t="shared" si="36"/>
        <v>1</v>
      </c>
      <c r="G296">
        <f t="shared" si="37"/>
        <v>4000000</v>
      </c>
      <c r="H296">
        <v>18541236</v>
      </c>
      <c r="L296">
        <f t="shared" si="42"/>
        <v>16.735507782546527</v>
      </c>
      <c r="M296">
        <f t="shared" si="43"/>
        <v>15.201804919084164</v>
      </c>
      <c r="N296">
        <v>4000000</v>
      </c>
      <c r="O296">
        <f t="shared" si="44"/>
        <v>0</v>
      </c>
      <c r="P296">
        <f t="shared" si="38"/>
        <v>0</v>
      </c>
      <c r="Q296">
        <f t="shared" si="39"/>
        <v>0</v>
      </c>
      <c r="R296">
        <f t="shared" si="40"/>
        <v>0</v>
      </c>
      <c r="S296">
        <f t="shared" si="41"/>
        <v>1</v>
      </c>
    </row>
    <row r="297" spans="1:19" ht="16">
      <c r="A297" s="1">
        <v>2009</v>
      </c>
      <c r="B297" t="s">
        <v>900</v>
      </c>
      <c r="C297" t="s">
        <v>31</v>
      </c>
      <c r="D297" t="s">
        <v>17</v>
      </c>
      <c r="F297">
        <f t="shared" si="36"/>
        <v>0</v>
      </c>
      <c r="G297">
        <f t="shared" si="37"/>
        <v>0</v>
      </c>
      <c r="H297">
        <v>18613810</v>
      </c>
      <c r="L297">
        <f t="shared" si="42"/>
        <v>16.7394143363049</v>
      </c>
      <c r="M297">
        <f t="shared" si="43"/>
        <v>16.180147019193743</v>
      </c>
      <c r="N297">
        <v>10640170</v>
      </c>
      <c r="O297">
        <f t="shared" si="44"/>
        <v>0</v>
      </c>
      <c r="P297">
        <f t="shared" si="38"/>
        <v>0</v>
      </c>
      <c r="Q297">
        <f t="shared" si="39"/>
        <v>1</v>
      </c>
      <c r="R297">
        <f t="shared" si="40"/>
        <v>0</v>
      </c>
      <c r="S297">
        <f t="shared" si="41"/>
        <v>0</v>
      </c>
    </row>
    <row r="298" spans="1:19" ht="16">
      <c r="A298" s="1">
        <v>2011</v>
      </c>
      <c r="B298" t="s">
        <v>510</v>
      </c>
      <c r="C298" t="s">
        <v>22</v>
      </c>
      <c r="D298" t="s">
        <v>23</v>
      </c>
      <c r="F298">
        <f t="shared" si="36"/>
        <v>1</v>
      </c>
      <c r="G298">
        <f t="shared" si="37"/>
        <v>9735493</v>
      </c>
      <c r="H298">
        <v>18688080</v>
      </c>
      <c r="L298">
        <f t="shared" si="42"/>
        <v>16.743396445422846</v>
      </c>
      <c r="M298">
        <f t="shared" si="43"/>
        <v>16.091288837519528</v>
      </c>
      <c r="N298">
        <v>9735493</v>
      </c>
      <c r="O298">
        <f t="shared" si="44"/>
        <v>0</v>
      </c>
      <c r="P298">
        <f t="shared" si="38"/>
        <v>0</v>
      </c>
      <c r="Q298">
        <f t="shared" si="39"/>
        <v>0</v>
      </c>
      <c r="R298">
        <f t="shared" si="40"/>
        <v>0</v>
      </c>
      <c r="S298">
        <f t="shared" si="41"/>
        <v>1</v>
      </c>
    </row>
    <row r="299" spans="1:19" ht="16">
      <c r="A299" s="1">
        <v>2009</v>
      </c>
      <c r="B299" t="s">
        <v>923</v>
      </c>
      <c r="C299" t="s">
        <v>22</v>
      </c>
      <c r="D299" t="s">
        <v>23</v>
      </c>
      <c r="F299">
        <f t="shared" si="36"/>
        <v>1</v>
      </c>
      <c r="G299">
        <f t="shared" si="37"/>
        <v>9228719</v>
      </c>
      <c r="H299">
        <v>18740466</v>
      </c>
      <c r="L299">
        <f t="shared" si="42"/>
        <v>16.746195701060898</v>
      </c>
      <c r="M299">
        <f t="shared" si="43"/>
        <v>16.03783081028174</v>
      </c>
      <c r="N299">
        <v>9228719</v>
      </c>
      <c r="O299">
        <f t="shared" si="44"/>
        <v>0</v>
      </c>
      <c r="P299">
        <f t="shared" si="38"/>
        <v>0</v>
      </c>
      <c r="Q299">
        <f t="shared" si="39"/>
        <v>0</v>
      </c>
      <c r="R299">
        <f t="shared" si="40"/>
        <v>0</v>
      </c>
      <c r="S299">
        <f t="shared" si="41"/>
        <v>1</v>
      </c>
    </row>
    <row r="300" spans="1:19" ht="16">
      <c r="A300" s="1">
        <v>2001</v>
      </c>
      <c r="B300" t="s">
        <v>2332</v>
      </c>
      <c r="C300" t="s">
        <v>22</v>
      </c>
      <c r="D300" t="s">
        <v>23</v>
      </c>
      <c r="F300">
        <f t="shared" si="36"/>
        <v>1</v>
      </c>
      <c r="G300">
        <f t="shared" si="37"/>
        <v>28948611</v>
      </c>
      <c r="H300">
        <v>18754529</v>
      </c>
      <c r="L300">
        <f t="shared" si="42"/>
        <v>16.74694582787966</v>
      </c>
      <c r="M300">
        <f t="shared" si="43"/>
        <v>17.181032781557626</v>
      </c>
      <c r="N300">
        <v>28948611</v>
      </c>
      <c r="O300">
        <f t="shared" si="44"/>
        <v>0</v>
      </c>
      <c r="P300">
        <f t="shared" si="38"/>
        <v>0</v>
      </c>
      <c r="Q300">
        <f t="shared" si="39"/>
        <v>0</v>
      </c>
      <c r="R300">
        <f t="shared" si="40"/>
        <v>0</v>
      </c>
      <c r="S300">
        <f t="shared" si="41"/>
        <v>1</v>
      </c>
    </row>
    <row r="301" spans="1:19" ht="16">
      <c r="A301" s="1">
        <v>2006</v>
      </c>
      <c r="B301" t="s">
        <v>1475</v>
      </c>
      <c r="C301" t="s">
        <v>22</v>
      </c>
      <c r="D301" t="s">
        <v>23</v>
      </c>
      <c r="F301">
        <f t="shared" si="36"/>
        <v>1</v>
      </c>
      <c r="G301">
        <f t="shared" si="37"/>
        <v>10402167</v>
      </c>
      <c r="H301">
        <v>18765207</v>
      </c>
      <c r="L301">
        <f t="shared" si="42"/>
        <v>16.747515021665475</v>
      </c>
      <c r="M301">
        <f t="shared" si="43"/>
        <v>16.157524707791165</v>
      </c>
      <c r="N301">
        <v>10402167</v>
      </c>
      <c r="O301">
        <f t="shared" si="44"/>
        <v>0</v>
      </c>
      <c r="P301">
        <f t="shared" si="38"/>
        <v>0</v>
      </c>
      <c r="Q301">
        <f t="shared" si="39"/>
        <v>0</v>
      </c>
      <c r="R301">
        <f t="shared" si="40"/>
        <v>0</v>
      </c>
      <c r="S301">
        <f t="shared" si="41"/>
        <v>1</v>
      </c>
    </row>
    <row r="302" spans="1:19" ht="16">
      <c r="A302" s="1">
        <v>1989</v>
      </c>
      <c r="B302" t="s">
        <v>3207</v>
      </c>
      <c r="C302" t="s">
        <v>22</v>
      </c>
      <c r="D302" t="s">
        <v>23</v>
      </c>
      <c r="F302">
        <f t="shared" si="36"/>
        <v>1</v>
      </c>
      <c r="G302">
        <f t="shared" si="37"/>
        <v>16916300</v>
      </c>
      <c r="H302">
        <v>19098688</v>
      </c>
      <c r="L302">
        <f t="shared" si="42"/>
        <v>16.76513019955804</v>
      </c>
      <c r="M302">
        <f t="shared" si="43"/>
        <v>16.643788212106312</v>
      </c>
      <c r="N302">
        <v>16916300</v>
      </c>
      <c r="O302">
        <f t="shared" si="44"/>
        <v>0</v>
      </c>
      <c r="P302">
        <f t="shared" si="38"/>
        <v>0</v>
      </c>
      <c r="Q302">
        <f t="shared" si="39"/>
        <v>0</v>
      </c>
      <c r="R302">
        <f t="shared" si="40"/>
        <v>0</v>
      </c>
      <c r="S302">
        <f t="shared" si="41"/>
        <v>1</v>
      </c>
    </row>
    <row r="303" spans="1:19" ht="16">
      <c r="A303" s="1">
        <v>2002</v>
      </c>
      <c r="B303" t="s">
        <v>2225</v>
      </c>
      <c r="C303" t="s">
        <v>16</v>
      </c>
      <c r="D303" t="s">
        <v>17</v>
      </c>
      <c r="F303">
        <f t="shared" si="36"/>
        <v>0</v>
      </c>
      <c r="G303">
        <f t="shared" si="37"/>
        <v>0</v>
      </c>
      <c r="H303">
        <v>19388882</v>
      </c>
      <c r="L303">
        <f t="shared" si="42"/>
        <v>16.780210366969612</v>
      </c>
      <c r="M303">
        <f t="shared" si="43"/>
        <v>17.924307233487326</v>
      </c>
      <c r="N303">
        <v>60873423</v>
      </c>
      <c r="O303">
        <f t="shared" si="44"/>
        <v>0</v>
      </c>
      <c r="P303">
        <f t="shared" si="38"/>
        <v>1</v>
      </c>
      <c r="Q303">
        <f t="shared" si="39"/>
        <v>0</v>
      </c>
      <c r="R303">
        <f t="shared" si="40"/>
        <v>0</v>
      </c>
      <c r="S303">
        <f t="shared" si="41"/>
        <v>0</v>
      </c>
    </row>
    <row r="304" spans="1:19" ht="16">
      <c r="A304" s="1">
        <v>2010</v>
      </c>
      <c r="B304" t="s">
        <v>772</v>
      </c>
      <c r="C304" t="s">
        <v>22</v>
      </c>
      <c r="D304" t="s">
        <v>23</v>
      </c>
      <c r="F304">
        <f t="shared" si="36"/>
        <v>1</v>
      </c>
      <c r="G304">
        <f t="shared" si="37"/>
        <v>34183419</v>
      </c>
      <c r="H304">
        <v>19436733</v>
      </c>
      <c r="L304">
        <f t="shared" si="42"/>
        <v>16.782675287318096</v>
      </c>
      <c r="M304">
        <f t="shared" si="43"/>
        <v>17.347251259906002</v>
      </c>
      <c r="N304">
        <v>34183419</v>
      </c>
      <c r="O304">
        <f t="shared" si="44"/>
        <v>0</v>
      </c>
      <c r="P304">
        <f t="shared" si="38"/>
        <v>0</v>
      </c>
      <c r="Q304">
        <f t="shared" si="39"/>
        <v>0</v>
      </c>
      <c r="R304">
        <f t="shared" si="40"/>
        <v>0</v>
      </c>
      <c r="S304">
        <f t="shared" si="41"/>
        <v>1</v>
      </c>
    </row>
    <row r="305" spans="1:19" ht="16">
      <c r="A305" s="1">
        <v>1998</v>
      </c>
      <c r="B305" t="s">
        <v>2669</v>
      </c>
      <c r="C305" t="s">
        <v>16</v>
      </c>
      <c r="D305" t="s">
        <v>17</v>
      </c>
      <c r="F305">
        <f t="shared" si="36"/>
        <v>0</v>
      </c>
      <c r="G305">
        <f t="shared" si="37"/>
        <v>0</v>
      </c>
      <c r="H305">
        <v>19596124</v>
      </c>
      <c r="L305">
        <f t="shared" si="42"/>
        <v>16.790842349542586</v>
      </c>
      <c r="M305">
        <f t="shared" si="43"/>
        <v>17.09034878395649</v>
      </c>
      <c r="N305">
        <v>26438948</v>
      </c>
      <c r="O305">
        <f t="shared" si="44"/>
        <v>0</v>
      </c>
      <c r="P305">
        <f t="shared" si="38"/>
        <v>1</v>
      </c>
      <c r="Q305">
        <f t="shared" si="39"/>
        <v>0</v>
      </c>
      <c r="R305">
        <f t="shared" si="40"/>
        <v>0</v>
      </c>
      <c r="S305">
        <f t="shared" si="41"/>
        <v>0</v>
      </c>
    </row>
    <row r="306" spans="1:19" ht="16">
      <c r="A306" s="1">
        <v>1984</v>
      </c>
      <c r="B306" t="s">
        <v>3347</v>
      </c>
      <c r="C306" t="s">
        <v>31</v>
      </c>
      <c r="D306" t="s">
        <v>17</v>
      </c>
      <c r="F306">
        <f t="shared" si="36"/>
        <v>0</v>
      </c>
      <c r="G306">
        <f t="shared" si="37"/>
        <v>0</v>
      </c>
      <c r="H306">
        <v>19729056</v>
      </c>
      <c r="L306">
        <f t="shared" si="42"/>
        <v>16.797603030934226</v>
      </c>
      <c r="M306">
        <f t="shared" si="43"/>
        <v>16.925215951989458</v>
      </c>
      <c r="N306">
        <v>22414440</v>
      </c>
      <c r="O306">
        <f t="shared" si="44"/>
        <v>0</v>
      </c>
      <c r="P306">
        <f t="shared" si="38"/>
        <v>0</v>
      </c>
      <c r="Q306">
        <f t="shared" si="39"/>
        <v>1</v>
      </c>
      <c r="R306">
        <f t="shared" si="40"/>
        <v>0</v>
      </c>
      <c r="S306">
        <f t="shared" si="41"/>
        <v>0</v>
      </c>
    </row>
    <row r="307" spans="1:19" ht="16">
      <c r="A307" s="1">
        <v>2005</v>
      </c>
      <c r="B307" t="s">
        <v>1816</v>
      </c>
      <c r="C307" t="s">
        <v>22</v>
      </c>
      <c r="D307" t="s">
        <v>23</v>
      </c>
      <c r="F307">
        <f t="shared" si="36"/>
        <v>1</v>
      </c>
      <c r="G307">
        <f t="shared" si="37"/>
        <v>1193033</v>
      </c>
      <c r="H307">
        <v>19748472</v>
      </c>
      <c r="L307">
        <f t="shared" si="42"/>
        <v>16.79858667922981</v>
      </c>
      <c r="M307">
        <f t="shared" si="43"/>
        <v>13.992009362055406</v>
      </c>
      <c r="N307">
        <v>1193033</v>
      </c>
      <c r="O307">
        <f t="shared" si="44"/>
        <v>0</v>
      </c>
      <c r="P307">
        <f t="shared" si="38"/>
        <v>0</v>
      </c>
      <c r="Q307">
        <f t="shared" si="39"/>
        <v>0</v>
      </c>
      <c r="R307">
        <f t="shared" si="40"/>
        <v>0</v>
      </c>
      <c r="S307">
        <f t="shared" si="41"/>
        <v>1</v>
      </c>
    </row>
    <row r="308" spans="1:19" ht="16">
      <c r="A308" s="1">
        <v>2010</v>
      </c>
      <c r="B308" t="s">
        <v>642</v>
      </c>
      <c r="C308" t="s">
        <v>22</v>
      </c>
      <c r="D308" t="s">
        <v>23</v>
      </c>
      <c r="F308">
        <f t="shared" si="36"/>
        <v>1</v>
      </c>
      <c r="G308">
        <f t="shared" si="37"/>
        <v>8545855</v>
      </c>
      <c r="H308">
        <v>19768384</v>
      </c>
      <c r="L308">
        <f t="shared" si="42"/>
        <v>16.799594451795787</v>
      </c>
      <c r="M308">
        <f t="shared" si="43"/>
        <v>15.96095692804006</v>
      </c>
      <c r="N308">
        <v>8545855</v>
      </c>
      <c r="O308">
        <f t="shared" si="44"/>
        <v>0</v>
      </c>
      <c r="P308">
        <f t="shared" si="38"/>
        <v>0</v>
      </c>
      <c r="Q308">
        <f t="shared" si="39"/>
        <v>0</v>
      </c>
      <c r="R308">
        <f t="shared" si="40"/>
        <v>0</v>
      </c>
      <c r="S308">
        <f t="shared" si="41"/>
        <v>1</v>
      </c>
    </row>
    <row r="309" spans="1:19" ht="16">
      <c r="A309" s="1">
        <v>1996</v>
      </c>
      <c r="B309" t="s">
        <v>3644</v>
      </c>
      <c r="C309" t="s">
        <v>22</v>
      </c>
      <c r="D309" t="s">
        <v>23</v>
      </c>
      <c r="F309">
        <f t="shared" si="36"/>
        <v>1</v>
      </c>
      <c r="G309">
        <f t="shared" si="37"/>
        <v>6683242</v>
      </c>
      <c r="H309">
        <v>19926891</v>
      </c>
      <c r="L309">
        <f t="shared" si="42"/>
        <v>16.807580684034388</v>
      </c>
      <c r="M309">
        <f t="shared" si="43"/>
        <v>15.715113757119953</v>
      </c>
      <c r="N309">
        <v>6683242</v>
      </c>
      <c r="O309">
        <f t="shared" si="44"/>
        <v>0</v>
      </c>
      <c r="P309">
        <f t="shared" si="38"/>
        <v>0</v>
      </c>
      <c r="Q309">
        <f t="shared" si="39"/>
        <v>0</v>
      </c>
      <c r="R309">
        <f t="shared" si="40"/>
        <v>0</v>
      </c>
      <c r="S309">
        <f t="shared" si="41"/>
        <v>1</v>
      </c>
    </row>
    <row r="310" spans="1:19" ht="16">
      <c r="A310" s="1">
        <v>2009</v>
      </c>
      <c r="B310" t="s">
        <v>954</v>
      </c>
      <c r="C310" t="s">
        <v>16</v>
      </c>
      <c r="D310" t="s">
        <v>17</v>
      </c>
      <c r="F310">
        <f t="shared" si="36"/>
        <v>0</v>
      </c>
      <c r="G310">
        <f t="shared" si="37"/>
        <v>0</v>
      </c>
      <c r="H310">
        <v>20203912</v>
      </c>
      <c r="L310">
        <f t="shared" si="42"/>
        <v>16.821386806987441</v>
      </c>
      <c r="M310">
        <f t="shared" si="43"/>
        <v>16.893496876996501</v>
      </c>
      <c r="N310">
        <v>21714632</v>
      </c>
      <c r="O310">
        <f t="shared" si="44"/>
        <v>0</v>
      </c>
      <c r="P310">
        <f t="shared" si="38"/>
        <v>1</v>
      </c>
      <c r="Q310">
        <f t="shared" si="39"/>
        <v>0</v>
      </c>
      <c r="R310">
        <f t="shared" si="40"/>
        <v>0</v>
      </c>
      <c r="S310">
        <f t="shared" si="41"/>
        <v>0</v>
      </c>
    </row>
    <row r="311" spans="1:19" ht="16">
      <c r="A311" s="1">
        <v>2006</v>
      </c>
      <c r="B311" t="s">
        <v>1511</v>
      </c>
      <c r="C311" t="s">
        <v>22</v>
      </c>
      <c r="D311" t="s">
        <v>23</v>
      </c>
      <c r="F311">
        <f t="shared" si="36"/>
        <v>1</v>
      </c>
      <c r="G311">
        <f t="shared" si="37"/>
        <v>7512676</v>
      </c>
      <c r="H311">
        <v>20247613</v>
      </c>
      <c r="L311">
        <f t="shared" si="42"/>
        <v>16.823547468025627</v>
      </c>
      <c r="M311">
        <f t="shared" si="43"/>
        <v>15.832102285171811</v>
      </c>
      <c r="N311">
        <v>7512676</v>
      </c>
      <c r="O311">
        <f t="shared" si="44"/>
        <v>0</v>
      </c>
      <c r="P311">
        <f t="shared" si="38"/>
        <v>0</v>
      </c>
      <c r="Q311">
        <f t="shared" si="39"/>
        <v>0</v>
      </c>
      <c r="R311">
        <f t="shared" si="40"/>
        <v>0</v>
      </c>
      <c r="S311">
        <f t="shared" si="41"/>
        <v>1</v>
      </c>
    </row>
    <row r="312" spans="1:19" ht="16">
      <c r="A312" s="1">
        <v>2003</v>
      </c>
      <c r="B312" t="s">
        <v>2037</v>
      </c>
      <c r="C312" t="s">
        <v>22</v>
      </c>
      <c r="D312" t="s">
        <v>23</v>
      </c>
      <c r="F312">
        <f t="shared" si="36"/>
        <v>1</v>
      </c>
      <c r="G312">
        <f t="shared" si="37"/>
        <v>20890435</v>
      </c>
      <c r="H312">
        <v>20457336</v>
      </c>
      <c r="L312">
        <f t="shared" si="42"/>
        <v>16.833852104731719</v>
      </c>
      <c r="M312">
        <f t="shared" si="43"/>
        <v>16.854801956676404</v>
      </c>
      <c r="N312">
        <v>20890435</v>
      </c>
      <c r="O312">
        <f t="shared" si="44"/>
        <v>0</v>
      </c>
      <c r="P312">
        <f t="shared" si="38"/>
        <v>0</v>
      </c>
      <c r="Q312">
        <f t="shared" si="39"/>
        <v>0</v>
      </c>
      <c r="R312">
        <f t="shared" si="40"/>
        <v>0</v>
      </c>
      <c r="S312">
        <f t="shared" si="41"/>
        <v>1</v>
      </c>
    </row>
    <row r="313" spans="1:19" ht="16">
      <c r="A313" s="1">
        <v>1994</v>
      </c>
      <c r="B313" t="s">
        <v>3022</v>
      </c>
      <c r="C313" t="s">
        <v>22</v>
      </c>
      <c r="D313" t="s">
        <v>23</v>
      </c>
      <c r="F313">
        <f t="shared" si="36"/>
        <v>1</v>
      </c>
      <c r="G313">
        <f t="shared" si="37"/>
        <v>22003306</v>
      </c>
      <c r="H313">
        <v>20469628</v>
      </c>
      <c r="L313">
        <f t="shared" si="42"/>
        <v>16.834452784536339</v>
      </c>
      <c r="M313">
        <f t="shared" si="43"/>
        <v>16.906703272760048</v>
      </c>
      <c r="N313">
        <v>22003306</v>
      </c>
      <c r="O313">
        <f t="shared" si="44"/>
        <v>0</v>
      </c>
      <c r="P313">
        <f t="shared" si="38"/>
        <v>0</v>
      </c>
      <c r="Q313">
        <f t="shared" si="39"/>
        <v>0</v>
      </c>
      <c r="R313">
        <f t="shared" si="40"/>
        <v>0</v>
      </c>
      <c r="S313">
        <f t="shared" si="41"/>
        <v>1</v>
      </c>
    </row>
    <row r="314" spans="1:19" ht="16">
      <c r="A314" s="1">
        <v>2009</v>
      </c>
      <c r="B314" t="s">
        <v>1108</v>
      </c>
      <c r="C314" t="s">
        <v>22</v>
      </c>
      <c r="D314" t="s">
        <v>23</v>
      </c>
      <c r="F314">
        <f t="shared" si="36"/>
        <v>1</v>
      </c>
      <c r="G314">
        <f t="shared" si="37"/>
        <v>16285974</v>
      </c>
      <c r="H314">
        <v>20472719</v>
      </c>
      <c r="L314">
        <f t="shared" si="42"/>
        <v>16.8346037773461</v>
      </c>
      <c r="M314">
        <f t="shared" si="43"/>
        <v>16.605814804544721</v>
      </c>
      <c r="N314">
        <v>16285974</v>
      </c>
      <c r="O314">
        <f t="shared" si="44"/>
        <v>0</v>
      </c>
      <c r="P314">
        <f t="shared" si="38"/>
        <v>0</v>
      </c>
      <c r="Q314">
        <f t="shared" si="39"/>
        <v>0</v>
      </c>
      <c r="R314">
        <f t="shared" si="40"/>
        <v>0</v>
      </c>
      <c r="S314">
        <f t="shared" si="41"/>
        <v>1</v>
      </c>
    </row>
    <row r="315" spans="1:19" ht="16">
      <c r="A315" s="1">
        <v>2009</v>
      </c>
      <c r="B315" t="s">
        <v>928</v>
      </c>
      <c r="C315" t="s">
        <v>16</v>
      </c>
      <c r="D315" t="s">
        <v>17</v>
      </c>
      <c r="F315">
        <f t="shared" si="36"/>
        <v>0</v>
      </c>
      <c r="G315">
        <f t="shared" si="37"/>
        <v>0</v>
      </c>
      <c r="H315">
        <v>20760850</v>
      </c>
      <c r="L315">
        <f t="shared" si="42"/>
        <v>16.848579559547087</v>
      </c>
      <c r="M315">
        <f t="shared" si="43"/>
        <v>16.893496876996501</v>
      </c>
      <c r="N315">
        <v>21714632</v>
      </c>
      <c r="O315">
        <f t="shared" si="44"/>
        <v>0</v>
      </c>
      <c r="P315">
        <f t="shared" si="38"/>
        <v>1</v>
      </c>
      <c r="Q315">
        <f t="shared" si="39"/>
        <v>0</v>
      </c>
      <c r="R315">
        <f t="shared" si="40"/>
        <v>0</v>
      </c>
      <c r="S315">
        <f t="shared" si="41"/>
        <v>0</v>
      </c>
    </row>
    <row r="316" spans="1:19" ht="16">
      <c r="A316" s="1">
        <v>1998</v>
      </c>
      <c r="B316" t="s">
        <v>2705</v>
      </c>
      <c r="C316" t="s">
        <v>16</v>
      </c>
      <c r="D316" t="s">
        <v>17</v>
      </c>
      <c r="F316">
        <f t="shared" si="36"/>
        <v>0</v>
      </c>
      <c r="G316">
        <f t="shared" si="37"/>
        <v>0</v>
      </c>
      <c r="H316">
        <v>20769827</v>
      </c>
      <c r="L316">
        <f t="shared" si="42"/>
        <v>16.849011866496468</v>
      </c>
      <c r="M316">
        <f t="shared" si="43"/>
        <v>14.732194012712705</v>
      </c>
      <c r="N316">
        <v>2500982</v>
      </c>
      <c r="O316">
        <f t="shared" si="44"/>
        <v>0</v>
      </c>
      <c r="P316">
        <f t="shared" si="38"/>
        <v>1</v>
      </c>
      <c r="Q316">
        <f t="shared" si="39"/>
        <v>0</v>
      </c>
      <c r="R316">
        <f t="shared" si="40"/>
        <v>0</v>
      </c>
      <c r="S316">
        <f t="shared" si="41"/>
        <v>0</v>
      </c>
    </row>
    <row r="317" spans="1:19" ht="16">
      <c r="A317" s="1">
        <v>1974</v>
      </c>
      <c r="B317" t="s">
        <v>3530</v>
      </c>
      <c r="C317" t="s">
        <v>16</v>
      </c>
      <c r="D317" t="s">
        <v>17</v>
      </c>
      <c r="F317">
        <f t="shared" si="36"/>
        <v>0</v>
      </c>
      <c r="G317">
        <f t="shared" si="37"/>
        <v>0</v>
      </c>
      <c r="H317">
        <v>20878869</v>
      </c>
      <c r="L317">
        <f t="shared" si="42"/>
        <v>16.854248152844978</v>
      </c>
      <c r="M317">
        <f t="shared" si="43"/>
        <v>15.838112135093803</v>
      </c>
      <c r="N317">
        <v>7557962</v>
      </c>
      <c r="O317">
        <f t="shared" si="44"/>
        <v>0</v>
      </c>
      <c r="P317">
        <f t="shared" si="38"/>
        <v>1</v>
      </c>
      <c r="Q317">
        <f t="shared" si="39"/>
        <v>0</v>
      </c>
      <c r="R317">
        <f t="shared" si="40"/>
        <v>0</v>
      </c>
      <c r="S317">
        <f t="shared" si="41"/>
        <v>0</v>
      </c>
    </row>
    <row r="318" spans="1:19" ht="16">
      <c r="A318" s="1">
        <v>2006</v>
      </c>
      <c r="B318" t="s">
        <v>1473</v>
      </c>
      <c r="C318" t="s">
        <v>22</v>
      </c>
      <c r="D318" t="s">
        <v>23</v>
      </c>
      <c r="F318">
        <f t="shared" si="36"/>
        <v>1</v>
      </c>
      <c r="G318">
        <f t="shared" si="37"/>
        <v>40452872</v>
      </c>
      <c r="H318">
        <v>21266653</v>
      </c>
      <c r="L318">
        <f t="shared" si="42"/>
        <v>16.872650817013472</v>
      </c>
      <c r="M318">
        <f t="shared" si="43"/>
        <v>17.515648200184401</v>
      </c>
      <c r="N318">
        <v>40452872</v>
      </c>
      <c r="O318">
        <f t="shared" si="44"/>
        <v>0</v>
      </c>
      <c r="P318">
        <f t="shared" si="38"/>
        <v>0</v>
      </c>
      <c r="Q318">
        <f t="shared" si="39"/>
        <v>0</v>
      </c>
      <c r="R318">
        <f t="shared" si="40"/>
        <v>0</v>
      </c>
      <c r="S318">
        <f t="shared" si="41"/>
        <v>1</v>
      </c>
    </row>
    <row r="319" spans="1:19" ht="16">
      <c r="A319" s="1">
        <v>2002</v>
      </c>
      <c r="B319" t="s">
        <v>2255</v>
      </c>
      <c r="C319" t="s">
        <v>22</v>
      </c>
      <c r="D319" t="s">
        <v>23</v>
      </c>
      <c r="F319">
        <f t="shared" si="36"/>
        <v>1</v>
      </c>
      <c r="G319">
        <f t="shared" si="37"/>
        <v>32379480</v>
      </c>
      <c r="H319">
        <v>21274227</v>
      </c>
      <c r="L319">
        <f t="shared" si="42"/>
        <v>16.873006898038597</v>
      </c>
      <c r="M319">
        <f t="shared" si="43"/>
        <v>17.293035446788949</v>
      </c>
      <c r="N319">
        <v>32379480</v>
      </c>
      <c r="O319">
        <f t="shared" si="44"/>
        <v>0</v>
      </c>
      <c r="P319">
        <f t="shared" si="38"/>
        <v>0</v>
      </c>
      <c r="Q319">
        <f t="shared" si="39"/>
        <v>0</v>
      </c>
      <c r="R319">
        <f t="shared" si="40"/>
        <v>0</v>
      </c>
      <c r="S319">
        <f t="shared" si="41"/>
        <v>1</v>
      </c>
    </row>
    <row r="320" spans="1:19" ht="16">
      <c r="A320" s="1">
        <v>2009</v>
      </c>
      <c r="B320" t="s">
        <v>1116</v>
      </c>
      <c r="C320" t="s">
        <v>16</v>
      </c>
      <c r="D320" t="s">
        <v>17</v>
      </c>
      <c r="F320">
        <f t="shared" si="36"/>
        <v>0</v>
      </c>
      <c r="G320">
        <f t="shared" si="37"/>
        <v>0</v>
      </c>
      <c r="H320">
        <v>21373265</v>
      </c>
      <c r="L320">
        <f t="shared" si="42"/>
        <v>16.877651399902025</v>
      </c>
      <c r="M320">
        <f t="shared" si="43"/>
        <v>16.788136371572428</v>
      </c>
      <c r="N320">
        <v>19543169</v>
      </c>
      <c r="O320">
        <f t="shared" si="44"/>
        <v>0</v>
      </c>
      <c r="P320">
        <f t="shared" si="38"/>
        <v>1</v>
      </c>
      <c r="Q320">
        <f t="shared" si="39"/>
        <v>0</v>
      </c>
      <c r="R320">
        <f t="shared" si="40"/>
        <v>0</v>
      </c>
      <c r="S320">
        <f t="shared" si="41"/>
        <v>0</v>
      </c>
    </row>
    <row r="321" spans="1:19" ht="16">
      <c r="A321" s="1">
        <v>2012</v>
      </c>
      <c r="B321" t="s">
        <v>236</v>
      </c>
      <c r="C321" t="s">
        <v>64</v>
      </c>
      <c r="D321" t="s">
        <v>17</v>
      </c>
      <c r="F321">
        <f t="shared" si="36"/>
        <v>0</v>
      </c>
      <c r="G321">
        <f t="shared" si="37"/>
        <v>0</v>
      </c>
      <c r="H321">
        <v>21388640</v>
      </c>
      <c r="L321">
        <f t="shared" si="42"/>
        <v>16.878370497924553</v>
      </c>
      <c r="M321">
        <f t="shared" si="43"/>
        <v>14.417829450023353</v>
      </c>
      <c r="N321">
        <v>1826349</v>
      </c>
      <c r="O321">
        <f t="shared" si="44"/>
        <v>0</v>
      </c>
      <c r="P321">
        <f t="shared" si="38"/>
        <v>0</v>
      </c>
      <c r="Q321">
        <f t="shared" si="39"/>
        <v>0</v>
      </c>
      <c r="R321">
        <f t="shared" si="40"/>
        <v>1</v>
      </c>
      <c r="S321">
        <f t="shared" si="41"/>
        <v>0</v>
      </c>
    </row>
    <row r="322" spans="1:19" ht="16">
      <c r="A322" s="1">
        <v>1985</v>
      </c>
      <c r="B322" t="s">
        <v>3321</v>
      </c>
      <c r="C322" t="s">
        <v>22</v>
      </c>
      <c r="D322" t="s">
        <v>23</v>
      </c>
      <c r="F322">
        <f t="shared" ref="F322:F385" si="45">IF(D322="PASS",1,0)</f>
        <v>1</v>
      </c>
      <c r="G322">
        <f t="shared" ref="G322:G385" si="46">F322*N322</f>
        <v>32475836</v>
      </c>
      <c r="H322">
        <v>21497131</v>
      </c>
      <c r="L322">
        <f t="shared" si="42"/>
        <v>16.88343004233327</v>
      </c>
      <c r="M322">
        <f t="shared" si="43"/>
        <v>17.296006863068733</v>
      </c>
      <c r="N322">
        <v>32475836</v>
      </c>
      <c r="O322">
        <f t="shared" si="44"/>
        <v>0</v>
      </c>
      <c r="P322">
        <f t="shared" ref="P322:P385" si="47">IF(C322="notalk",1,0)</f>
        <v>0</v>
      </c>
      <c r="Q322">
        <f t="shared" ref="Q322:Q385" si="48">IF(C322="men",1,0)</f>
        <v>0</v>
      </c>
      <c r="R322">
        <f t="shared" ref="R322:R385" si="49">IF(C322="dubious",1,0)</f>
        <v>0</v>
      </c>
      <c r="S322">
        <f t="shared" ref="S322:S385" si="50">IF(C322="ok",1,0)</f>
        <v>1</v>
      </c>
    </row>
    <row r="323" spans="1:19" ht="16">
      <c r="A323" s="1">
        <v>1997</v>
      </c>
      <c r="B323" t="s">
        <v>3587</v>
      </c>
      <c r="C323" t="s">
        <v>22</v>
      </c>
      <c r="D323" t="s">
        <v>23</v>
      </c>
      <c r="F323">
        <f t="shared" si="45"/>
        <v>1</v>
      </c>
      <c r="G323">
        <f t="shared" si="46"/>
        <v>7256191</v>
      </c>
      <c r="H323">
        <v>21541344</v>
      </c>
      <c r="L323">
        <f t="shared" ref="L323:L386" si="51">LN(H323)</f>
        <v>16.88548462328917</v>
      </c>
      <c r="M323">
        <f t="shared" ref="M323:M386" si="52">LN(N323)</f>
        <v>15.797365593473664</v>
      </c>
      <c r="N323">
        <v>7256191</v>
      </c>
      <c r="O323">
        <f t="shared" ref="O323:O386" si="53">IF(C323="nowomen",1,0)</f>
        <v>0</v>
      </c>
      <c r="P323">
        <f t="shared" si="47"/>
        <v>0</v>
      </c>
      <c r="Q323">
        <f t="shared" si="48"/>
        <v>0</v>
      </c>
      <c r="R323">
        <f t="shared" si="49"/>
        <v>0</v>
      </c>
      <c r="S323">
        <f t="shared" si="50"/>
        <v>1</v>
      </c>
    </row>
    <row r="324" spans="1:19" ht="16">
      <c r="A324" s="1">
        <v>2007</v>
      </c>
      <c r="B324" t="s">
        <v>1448</v>
      </c>
      <c r="C324" t="s">
        <v>64</v>
      </c>
      <c r="D324" t="s">
        <v>17</v>
      </c>
      <c r="F324">
        <f t="shared" si="45"/>
        <v>0</v>
      </c>
      <c r="G324">
        <f t="shared" si="46"/>
        <v>0</v>
      </c>
      <c r="H324">
        <v>21543741</v>
      </c>
      <c r="L324">
        <f t="shared" si="51"/>
        <v>16.885595891492656</v>
      </c>
      <c r="M324">
        <f t="shared" si="52"/>
        <v>15.318292449268933</v>
      </c>
      <c r="N324">
        <v>4494174</v>
      </c>
      <c r="O324">
        <f t="shared" si="53"/>
        <v>0</v>
      </c>
      <c r="P324">
        <f t="shared" si="47"/>
        <v>0</v>
      </c>
      <c r="Q324">
        <f t="shared" si="48"/>
        <v>0</v>
      </c>
      <c r="R324">
        <f t="shared" si="49"/>
        <v>1</v>
      </c>
      <c r="S324">
        <f t="shared" si="50"/>
        <v>0</v>
      </c>
    </row>
    <row r="325" spans="1:19" ht="16">
      <c r="A325" s="1">
        <v>2008</v>
      </c>
      <c r="B325" t="s">
        <v>1133</v>
      </c>
      <c r="C325" t="s">
        <v>22</v>
      </c>
      <c r="D325" t="s">
        <v>23</v>
      </c>
      <c r="F325">
        <f t="shared" si="45"/>
        <v>1</v>
      </c>
      <c r="G325">
        <f t="shared" si="46"/>
        <v>27056408</v>
      </c>
      <c r="H325">
        <v>21702440</v>
      </c>
      <c r="L325">
        <f t="shared" si="51"/>
        <v>16.892935254585829</v>
      </c>
      <c r="M325">
        <f t="shared" si="52"/>
        <v>17.113434429841217</v>
      </c>
      <c r="N325">
        <v>27056408</v>
      </c>
      <c r="O325">
        <f t="shared" si="53"/>
        <v>0</v>
      </c>
      <c r="P325">
        <f t="shared" si="47"/>
        <v>0</v>
      </c>
      <c r="Q325">
        <f t="shared" si="48"/>
        <v>0</v>
      </c>
      <c r="R325">
        <f t="shared" si="49"/>
        <v>0</v>
      </c>
      <c r="S325">
        <f t="shared" si="50"/>
        <v>1</v>
      </c>
    </row>
    <row r="326" spans="1:19" ht="16">
      <c r="A326" s="1">
        <v>1975</v>
      </c>
      <c r="B326" t="s">
        <v>3520</v>
      </c>
      <c r="C326" t="s">
        <v>31</v>
      </c>
      <c r="D326" t="s">
        <v>17</v>
      </c>
      <c r="F326">
        <f t="shared" si="45"/>
        <v>0</v>
      </c>
      <c r="G326">
        <f t="shared" si="46"/>
        <v>0</v>
      </c>
      <c r="H326">
        <v>21765791</v>
      </c>
      <c r="L326">
        <f t="shared" si="51"/>
        <v>16.895850075060277</v>
      </c>
      <c r="M326">
        <f t="shared" si="52"/>
        <v>14.364348472727817</v>
      </c>
      <c r="N326">
        <v>1731240</v>
      </c>
      <c r="O326">
        <f t="shared" si="53"/>
        <v>0</v>
      </c>
      <c r="P326">
        <f t="shared" si="47"/>
        <v>0</v>
      </c>
      <c r="Q326">
        <f t="shared" si="48"/>
        <v>1</v>
      </c>
      <c r="R326">
        <f t="shared" si="49"/>
        <v>0</v>
      </c>
      <c r="S326">
        <f t="shared" si="50"/>
        <v>0</v>
      </c>
    </row>
    <row r="327" spans="1:19" ht="16">
      <c r="A327" s="1">
        <v>2002</v>
      </c>
      <c r="B327" t="s">
        <v>2247</v>
      </c>
      <c r="C327" t="s">
        <v>22</v>
      </c>
      <c r="D327" t="s">
        <v>23</v>
      </c>
      <c r="F327">
        <f t="shared" si="45"/>
        <v>1</v>
      </c>
      <c r="G327">
        <f t="shared" si="46"/>
        <v>10361434</v>
      </c>
      <c r="H327">
        <v>21831701</v>
      </c>
      <c r="L327">
        <f t="shared" si="51"/>
        <v>16.898873645783674</v>
      </c>
      <c r="M327">
        <f t="shared" si="52"/>
        <v>16.15360120220528</v>
      </c>
      <c r="N327">
        <v>10361434</v>
      </c>
      <c r="O327">
        <f t="shared" si="53"/>
        <v>0</v>
      </c>
      <c r="P327">
        <f t="shared" si="47"/>
        <v>0</v>
      </c>
      <c r="Q327">
        <f t="shared" si="48"/>
        <v>0</v>
      </c>
      <c r="R327">
        <f t="shared" si="49"/>
        <v>0</v>
      </c>
      <c r="S327">
        <f t="shared" si="50"/>
        <v>1</v>
      </c>
    </row>
    <row r="328" spans="1:19" ht="16">
      <c r="A328" s="1">
        <v>2002</v>
      </c>
      <c r="B328" t="s">
        <v>2209</v>
      </c>
      <c r="C328" t="s">
        <v>22</v>
      </c>
      <c r="D328" t="s">
        <v>23</v>
      </c>
      <c r="F328">
        <f t="shared" si="45"/>
        <v>1</v>
      </c>
      <c r="G328">
        <f t="shared" si="46"/>
        <v>9066255</v>
      </c>
      <c r="H328">
        <v>21845695</v>
      </c>
      <c r="L328">
        <f t="shared" si="51"/>
        <v>16.899514434922239</v>
      </c>
      <c r="M328">
        <f t="shared" si="52"/>
        <v>16.020069837155539</v>
      </c>
      <c r="N328">
        <v>9066255</v>
      </c>
      <c r="O328">
        <f t="shared" si="53"/>
        <v>0</v>
      </c>
      <c r="P328">
        <f t="shared" si="47"/>
        <v>0</v>
      </c>
      <c r="Q328">
        <f t="shared" si="48"/>
        <v>0</v>
      </c>
      <c r="R328">
        <f t="shared" si="49"/>
        <v>0</v>
      </c>
      <c r="S328">
        <f t="shared" si="50"/>
        <v>1</v>
      </c>
    </row>
    <row r="329" spans="1:19" ht="16">
      <c r="A329" s="1">
        <v>2006</v>
      </c>
      <c r="B329" t="s">
        <v>1468</v>
      </c>
      <c r="C329" t="s">
        <v>22</v>
      </c>
      <c r="D329" t="s">
        <v>23</v>
      </c>
      <c r="F329">
        <f t="shared" si="45"/>
        <v>1</v>
      </c>
      <c r="G329">
        <f t="shared" si="46"/>
        <v>9246371</v>
      </c>
      <c r="H329">
        <v>21913233</v>
      </c>
      <c r="L329">
        <f t="shared" si="51"/>
        <v>16.902601258878615</v>
      </c>
      <c r="M329">
        <f t="shared" si="52"/>
        <v>16.039741708184962</v>
      </c>
      <c r="N329">
        <v>9246371</v>
      </c>
      <c r="O329">
        <f t="shared" si="53"/>
        <v>0</v>
      </c>
      <c r="P329">
        <f t="shared" si="47"/>
        <v>0</v>
      </c>
      <c r="Q329">
        <f t="shared" si="48"/>
        <v>0</v>
      </c>
      <c r="R329">
        <f t="shared" si="49"/>
        <v>0</v>
      </c>
      <c r="S329">
        <f t="shared" si="50"/>
        <v>1</v>
      </c>
    </row>
    <row r="330" spans="1:19" ht="16">
      <c r="A330" s="1">
        <v>2010</v>
      </c>
      <c r="B330" t="s">
        <v>667</v>
      </c>
      <c r="C330" t="s">
        <v>22</v>
      </c>
      <c r="D330" t="s">
        <v>23</v>
      </c>
      <c r="F330">
        <f t="shared" si="45"/>
        <v>1</v>
      </c>
      <c r="G330">
        <f t="shared" si="46"/>
        <v>16023478</v>
      </c>
      <c r="H330">
        <v>21953741</v>
      </c>
      <c r="L330">
        <f t="shared" si="51"/>
        <v>16.904448115765256</v>
      </c>
      <c r="M330">
        <f t="shared" si="52"/>
        <v>16.589565579661382</v>
      </c>
      <c r="N330">
        <v>16023478</v>
      </c>
      <c r="O330">
        <f t="shared" si="53"/>
        <v>0</v>
      </c>
      <c r="P330">
        <f t="shared" si="47"/>
        <v>0</v>
      </c>
      <c r="Q330">
        <f t="shared" si="48"/>
        <v>0</v>
      </c>
      <c r="R330">
        <f t="shared" si="49"/>
        <v>0</v>
      </c>
      <c r="S330">
        <f t="shared" si="50"/>
        <v>1</v>
      </c>
    </row>
    <row r="331" spans="1:19" ht="16">
      <c r="A331" s="1">
        <v>2006</v>
      </c>
      <c r="B331" t="s">
        <v>1549</v>
      </c>
      <c r="C331" t="s">
        <v>31</v>
      </c>
      <c r="D331" t="s">
        <v>17</v>
      </c>
      <c r="F331">
        <f t="shared" si="45"/>
        <v>0</v>
      </c>
      <c r="G331">
        <f t="shared" si="46"/>
        <v>0</v>
      </c>
      <c r="H331">
        <v>21956864</v>
      </c>
      <c r="L331">
        <f t="shared" si="51"/>
        <v>16.904590359307804</v>
      </c>
      <c r="M331">
        <f t="shared" si="52"/>
        <v>12.063177549952686</v>
      </c>
      <c r="N331">
        <v>173369</v>
      </c>
      <c r="O331">
        <f t="shared" si="53"/>
        <v>0</v>
      </c>
      <c r="P331">
        <f t="shared" si="47"/>
        <v>0</v>
      </c>
      <c r="Q331">
        <f t="shared" si="48"/>
        <v>1</v>
      </c>
      <c r="R331">
        <f t="shared" si="49"/>
        <v>0</v>
      </c>
      <c r="S331">
        <f t="shared" si="50"/>
        <v>0</v>
      </c>
    </row>
    <row r="332" spans="1:19" ht="16">
      <c r="A332" s="1">
        <v>1997</v>
      </c>
      <c r="B332" t="s">
        <v>2781</v>
      </c>
      <c r="C332" t="s">
        <v>22</v>
      </c>
      <c r="D332" t="s">
        <v>23</v>
      </c>
      <c r="F332">
        <f t="shared" si="45"/>
        <v>1</v>
      </c>
      <c r="G332">
        <f t="shared" si="46"/>
        <v>362810</v>
      </c>
      <c r="H332">
        <v>21993652</v>
      </c>
      <c r="L332">
        <f t="shared" si="51"/>
        <v>16.906264424230795</v>
      </c>
      <c r="M332">
        <f t="shared" si="52"/>
        <v>12.801634560239066</v>
      </c>
      <c r="N332">
        <v>362810</v>
      </c>
      <c r="O332">
        <f t="shared" si="53"/>
        <v>0</v>
      </c>
      <c r="P332">
        <f t="shared" si="47"/>
        <v>0</v>
      </c>
      <c r="Q332">
        <f t="shared" si="48"/>
        <v>0</v>
      </c>
      <c r="R332">
        <f t="shared" si="49"/>
        <v>0</v>
      </c>
      <c r="S332">
        <f t="shared" si="50"/>
        <v>1</v>
      </c>
    </row>
    <row r="333" spans="1:19" ht="16">
      <c r="A333" s="1">
        <v>2005</v>
      </c>
      <c r="B333" t="s">
        <v>1822</v>
      </c>
      <c r="C333" t="s">
        <v>22</v>
      </c>
      <c r="D333" t="s">
        <v>23</v>
      </c>
      <c r="F333">
        <f t="shared" si="45"/>
        <v>1</v>
      </c>
      <c r="G333">
        <f t="shared" si="46"/>
        <v>1342162</v>
      </c>
      <c r="H333">
        <v>22277835</v>
      </c>
      <c r="L333">
        <f t="shared" si="51"/>
        <v>16.919102795949932</v>
      </c>
      <c r="M333">
        <f t="shared" si="52"/>
        <v>14.109792304578477</v>
      </c>
      <c r="N333">
        <v>1342162</v>
      </c>
      <c r="O333">
        <f t="shared" si="53"/>
        <v>0</v>
      </c>
      <c r="P333">
        <f t="shared" si="47"/>
        <v>0</v>
      </c>
      <c r="Q333">
        <f t="shared" si="48"/>
        <v>0</v>
      </c>
      <c r="R333">
        <f t="shared" si="49"/>
        <v>0</v>
      </c>
      <c r="S333">
        <f t="shared" si="50"/>
        <v>1</v>
      </c>
    </row>
    <row r="334" spans="1:19" ht="16">
      <c r="A334" s="1">
        <v>2001</v>
      </c>
      <c r="B334" t="s">
        <v>2326</v>
      </c>
      <c r="C334" t="s">
        <v>22</v>
      </c>
      <c r="D334" t="s">
        <v>23</v>
      </c>
      <c r="F334">
        <f t="shared" si="45"/>
        <v>1</v>
      </c>
      <c r="G334">
        <f t="shared" si="46"/>
        <v>18421843</v>
      </c>
      <c r="H334">
        <v>22305955</v>
      </c>
      <c r="L334">
        <f t="shared" si="51"/>
        <v>16.92036424114016</v>
      </c>
      <c r="M334">
        <f t="shared" si="52"/>
        <v>16.729047638075155</v>
      </c>
      <c r="N334">
        <v>18421843</v>
      </c>
      <c r="O334">
        <f t="shared" si="53"/>
        <v>0</v>
      </c>
      <c r="P334">
        <f t="shared" si="47"/>
        <v>0</v>
      </c>
      <c r="Q334">
        <f t="shared" si="48"/>
        <v>0</v>
      </c>
      <c r="R334">
        <f t="shared" si="49"/>
        <v>0</v>
      </c>
      <c r="S334">
        <f t="shared" si="50"/>
        <v>1</v>
      </c>
    </row>
    <row r="335" spans="1:19" ht="16">
      <c r="A335" s="1">
        <v>2012</v>
      </c>
      <c r="B335" t="s">
        <v>354</v>
      </c>
      <c r="C335" t="s">
        <v>16</v>
      </c>
      <c r="D335" t="s">
        <v>17</v>
      </c>
      <c r="F335">
        <f t="shared" si="45"/>
        <v>0</v>
      </c>
      <c r="G335">
        <f t="shared" si="46"/>
        <v>0</v>
      </c>
      <c r="H335">
        <v>22306925</v>
      </c>
      <c r="L335">
        <f t="shared" si="51"/>
        <v>16.92040772633996</v>
      </c>
      <c r="M335">
        <f t="shared" si="52"/>
        <v>16.538093183337995</v>
      </c>
      <c r="N335">
        <v>15219578</v>
      </c>
      <c r="O335">
        <f t="shared" si="53"/>
        <v>0</v>
      </c>
      <c r="P335">
        <f t="shared" si="47"/>
        <v>1</v>
      </c>
      <c r="Q335">
        <f t="shared" si="48"/>
        <v>0</v>
      </c>
      <c r="R335">
        <f t="shared" si="49"/>
        <v>0</v>
      </c>
      <c r="S335">
        <f t="shared" si="50"/>
        <v>0</v>
      </c>
    </row>
    <row r="336" spans="1:19" ht="16">
      <c r="A336" s="1">
        <v>2004</v>
      </c>
      <c r="B336" t="s">
        <v>1891</v>
      </c>
      <c r="C336" t="s">
        <v>22</v>
      </c>
      <c r="D336" t="s">
        <v>23</v>
      </c>
      <c r="F336">
        <f t="shared" si="45"/>
        <v>1</v>
      </c>
      <c r="G336">
        <f t="shared" si="46"/>
        <v>11098736</v>
      </c>
      <c r="H336">
        <v>22475144</v>
      </c>
      <c r="L336">
        <f t="shared" si="51"/>
        <v>16.927920545420452</v>
      </c>
      <c r="M336">
        <f t="shared" si="52"/>
        <v>16.222341785924566</v>
      </c>
      <c r="N336">
        <v>11098736</v>
      </c>
      <c r="O336">
        <f t="shared" si="53"/>
        <v>0</v>
      </c>
      <c r="P336">
        <f t="shared" si="47"/>
        <v>0</v>
      </c>
      <c r="Q336">
        <f t="shared" si="48"/>
        <v>0</v>
      </c>
      <c r="R336">
        <f t="shared" si="49"/>
        <v>0</v>
      </c>
      <c r="S336">
        <f t="shared" si="50"/>
        <v>1</v>
      </c>
    </row>
    <row r="337" spans="1:19" ht="16">
      <c r="A337" s="1">
        <v>2013</v>
      </c>
      <c r="B337" t="s">
        <v>212</v>
      </c>
      <c r="C337" t="s">
        <v>58</v>
      </c>
      <c r="D337" t="s">
        <v>17</v>
      </c>
      <c r="F337">
        <f t="shared" si="45"/>
        <v>0</v>
      </c>
      <c r="G337">
        <f t="shared" si="46"/>
        <v>0</v>
      </c>
      <c r="H337">
        <v>22594052</v>
      </c>
      <c r="L337">
        <f t="shared" si="51"/>
        <v>16.933197243762336</v>
      </c>
      <c r="M337">
        <f t="shared" si="52"/>
        <v>16.588099280204055</v>
      </c>
      <c r="N337">
        <v>16000000</v>
      </c>
      <c r="O337">
        <f t="shared" si="53"/>
        <v>1</v>
      </c>
      <c r="P337">
        <f t="shared" si="47"/>
        <v>0</v>
      </c>
      <c r="Q337">
        <f t="shared" si="48"/>
        <v>0</v>
      </c>
      <c r="R337">
        <f t="shared" si="49"/>
        <v>0</v>
      </c>
      <c r="S337">
        <f t="shared" si="50"/>
        <v>0</v>
      </c>
    </row>
    <row r="338" spans="1:19" ht="16">
      <c r="A338" s="1">
        <v>1999</v>
      </c>
      <c r="B338" t="s">
        <v>2587</v>
      </c>
      <c r="C338" t="s">
        <v>22</v>
      </c>
      <c r="D338" t="s">
        <v>23</v>
      </c>
      <c r="F338">
        <f t="shared" si="45"/>
        <v>1</v>
      </c>
      <c r="G338">
        <f t="shared" si="46"/>
        <v>33563089</v>
      </c>
      <c r="H338">
        <v>22801624</v>
      </c>
      <c r="L338">
        <f t="shared" si="51"/>
        <v>16.942342319458245</v>
      </c>
      <c r="M338">
        <f t="shared" si="52"/>
        <v>17.328937479427601</v>
      </c>
      <c r="N338">
        <v>33563089</v>
      </c>
      <c r="O338">
        <f t="shared" si="53"/>
        <v>0</v>
      </c>
      <c r="P338">
        <f t="shared" si="47"/>
        <v>0</v>
      </c>
      <c r="Q338">
        <f t="shared" si="48"/>
        <v>0</v>
      </c>
      <c r="R338">
        <f t="shared" si="49"/>
        <v>0</v>
      </c>
      <c r="S338">
        <f t="shared" si="50"/>
        <v>1</v>
      </c>
    </row>
    <row r="339" spans="1:19" ht="16">
      <c r="A339" s="1">
        <v>2012</v>
      </c>
      <c r="B339" t="s">
        <v>283</v>
      </c>
      <c r="C339" t="s">
        <v>64</v>
      </c>
      <c r="D339" t="s">
        <v>17</v>
      </c>
      <c r="F339">
        <f t="shared" si="45"/>
        <v>0</v>
      </c>
      <c r="G339">
        <f t="shared" si="46"/>
        <v>0</v>
      </c>
      <c r="H339">
        <v>22879428</v>
      </c>
      <c r="L339">
        <f t="shared" si="51"/>
        <v>16.945748724163366</v>
      </c>
      <c r="M339">
        <f t="shared" si="52"/>
        <v>15.909484614259778</v>
      </c>
      <c r="N339">
        <v>8117109</v>
      </c>
      <c r="O339">
        <f t="shared" si="53"/>
        <v>0</v>
      </c>
      <c r="P339">
        <f t="shared" si="47"/>
        <v>0</v>
      </c>
      <c r="Q339">
        <f t="shared" si="48"/>
        <v>0</v>
      </c>
      <c r="R339">
        <f t="shared" si="49"/>
        <v>1</v>
      </c>
      <c r="S339">
        <f t="shared" si="50"/>
        <v>0</v>
      </c>
    </row>
    <row r="340" spans="1:19" ht="16">
      <c r="A340" s="1">
        <v>2011</v>
      </c>
      <c r="B340" t="s">
        <v>460</v>
      </c>
      <c r="C340" t="s">
        <v>58</v>
      </c>
      <c r="D340" t="s">
        <v>17</v>
      </c>
      <c r="F340">
        <f t="shared" si="45"/>
        <v>0</v>
      </c>
      <c r="G340">
        <f t="shared" si="46"/>
        <v>0</v>
      </c>
      <c r="H340">
        <v>22967676</v>
      </c>
      <c r="L340">
        <f t="shared" si="51"/>
        <v>16.949598394100466</v>
      </c>
      <c r="M340">
        <f t="shared" si="52"/>
        <v>16.98607340079354</v>
      </c>
      <c r="N340">
        <v>23820888</v>
      </c>
      <c r="O340">
        <f t="shared" si="53"/>
        <v>1</v>
      </c>
      <c r="P340">
        <f t="shared" si="47"/>
        <v>0</v>
      </c>
      <c r="Q340">
        <f t="shared" si="48"/>
        <v>0</v>
      </c>
      <c r="R340">
        <f t="shared" si="49"/>
        <v>0</v>
      </c>
      <c r="S340">
        <f t="shared" si="50"/>
        <v>0</v>
      </c>
    </row>
    <row r="341" spans="1:19" ht="16">
      <c r="A341" s="1">
        <v>1985</v>
      </c>
      <c r="B341" t="s">
        <v>3335</v>
      </c>
      <c r="C341" t="s">
        <v>22</v>
      </c>
      <c r="D341" t="s">
        <v>23</v>
      </c>
      <c r="F341">
        <f t="shared" si="45"/>
        <v>1</v>
      </c>
      <c r="G341">
        <f t="shared" si="46"/>
        <v>58456506</v>
      </c>
      <c r="H341">
        <v>22990322</v>
      </c>
      <c r="L341">
        <f t="shared" si="51"/>
        <v>16.950583902730884</v>
      </c>
      <c r="M341">
        <f t="shared" si="52"/>
        <v>17.883793548498936</v>
      </c>
      <c r="N341">
        <v>58456506</v>
      </c>
      <c r="O341">
        <f t="shared" si="53"/>
        <v>0</v>
      </c>
      <c r="P341">
        <f t="shared" si="47"/>
        <v>0</v>
      </c>
      <c r="Q341">
        <f t="shared" si="48"/>
        <v>0</v>
      </c>
      <c r="R341">
        <f t="shared" si="49"/>
        <v>0</v>
      </c>
      <c r="S341">
        <f t="shared" si="50"/>
        <v>1</v>
      </c>
    </row>
    <row r="342" spans="1:19" ht="16">
      <c r="A342" s="1">
        <v>1971</v>
      </c>
      <c r="B342" t="s">
        <v>3645</v>
      </c>
      <c r="C342" t="s">
        <v>31</v>
      </c>
      <c r="D342" t="s">
        <v>17</v>
      </c>
      <c r="F342">
        <f t="shared" si="45"/>
        <v>0</v>
      </c>
      <c r="G342">
        <f t="shared" si="46"/>
        <v>0</v>
      </c>
      <c r="H342">
        <v>23018057</v>
      </c>
      <c r="L342">
        <f t="shared" si="51"/>
        <v>16.951789552830384</v>
      </c>
      <c r="M342">
        <f t="shared" si="52"/>
        <v>16.664107494859987</v>
      </c>
      <c r="N342">
        <v>17263543</v>
      </c>
      <c r="O342">
        <f t="shared" si="53"/>
        <v>0</v>
      </c>
      <c r="P342">
        <f t="shared" si="47"/>
        <v>0</v>
      </c>
      <c r="Q342">
        <f t="shared" si="48"/>
        <v>1</v>
      </c>
      <c r="R342">
        <f t="shared" si="49"/>
        <v>0</v>
      </c>
      <c r="S342">
        <f t="shared" si="50"/>
        <v>0</v>
      </c>
    </row>
    <row r="343" spans="1:19" ht="16">
      <c r="A343" s="1">
        <v>1987</v>
      </c>
      <c r="B343" t="s">
        <v>3288</v>
      </c>
      <c r="C343" t="s">
        <v>22</v>
      </c>
      <c r="D343" t="s">
        <v>23</v>
      </c>
      <c r="F343">
        <f t="shared" si="45"/>
        <v>1</v>
      </c>
      <c r="G343">
        <f t="shared" si="46"/>
        <v>34856756</v>
      </c>
      <c r="H343">
        <v>23021501</v>
      </c>
      <c r="L343">
        <f t="shared" si="51"/>
        <v>16.951939163302598</v>
      </c>
      <c r="M343">
        <f t="shared" si="52"/>
        <v>17.366757535779918</v>
      </c>
      <c r="N343">
        <v>34856756</v>
      </c>
      <c r="O343">
        <f t="shared" si="53"/>
        <v>0</v>
      </c>
      <c r="P343">
        <f t="shared" si="47"/>
        <v>0</v>
      </c>
      <c r="Q343">
        <f t="shared" si="48"/>
        <v>0</v>
      </c>
      <c r="R343">
        <f t="shared" si="49"/>
        <v>0</v>
      </c>
      <c r="S343">
        <f t="shared" si="50"/>
        <v>1</v>
      </c>
    </row>
    <row r="344" spans="1:19" ht="16">
      <c r="A344" s="1">
        <v>1988</v>
      </c>
      <c r="B344" t="s">
        <v>3235</v>
      </c>
      <c r="C344" t="s">
        <v>16</v>
      </c>
      <c r="D344" t="s">
        <v>17</v>
      </c>
      <c r="F344">
        <f t="shared" si="45"/>
        <v>0</v>
      </c>
      <c r="G344">
        <f t="shared" si="46"/>
        <v>0</v>
      </c>
      <c r="H344">
        <v>23253887</v>
      </c>
      <c r="L344">
        <f t="shared" si="51"/>
        <v>16.961982858819852</v>
      </c>
      <c r="M344">
        <f t="shared" si="52"/>
        <v>14.89883017418407</v>
      </c>
      <c r="N344">
        <v>2954471</v>
      </c>
      <c r="O344">
        <f t="shared" si="53"/>
        <v>0</v>
      </c>
      <c r="P344">
        <f t="shared" si="47"/>
        <v>1</v>
      </c>
      <c r="Q344">
        <f t="shared" si="48"/>
        <v>0</v>
      </c>
      <c r="R344">
        <f t="shared" si="49"/>
        <v>0</v>
      </c>
      <c r="S344">
        <f t="shared" si="50"/>
        <v>0</v>
      </c>
    </row>
    <row r="345" spans="1:19" ht="16">
      <c r="A345" s="1">
        <v>2000</v>
      </c>
      <c r="B345" t="s">
        <v>2429</v>
      </c>
      <c r="C345" t="s">
        <v>22</v>
      </c>
      <c r="D345" t="s">
        <v>23</v>
      </c>
      <c r="F345">
        <f t="shared" si="45"/>
        <v>1</v>
      </c>
      <c r="G345">
        <f t="shared" si="46"/>
        <v>24352351</v>
      </c>
      <c r="H345">
        <v>23271276</v>
      </c>
      <c r="L345">
        <f t="shared" si="51"/>
        <v>16.962730368326039</v>
      </c>
      <c r="M345">
        <f t="shared" si="52"/>
        <v>17.0081389531402</v>
      </c>
      <c r="N345">
        <v>24352351</v>
      </c>
      <c r="O345">
        <f t="shared" si="53"/>
        <v>0</v>
      </c>
      <c r="P345">
        <f t="shared" si="47"/>
        <v>0</v>
      </c>
      <c r="Q345">
        <f t="shared" si="48"/>
        <v>0</v>
      </c>
      <c r="R345">
        <f t="shared" si="49"/>
        <v>0</v>
      </c>
      <c r="S345">
        <f t="shared" si="50"/>
        <v>1</v>
      </c>
    </row>
    <row r="346" spans="1:19" ht="16">
      <c r="A346" s="1">
        <v>2008</v>
      </c>
      <c r="B346" t="s">
        <v>1155</v>
      </c>
      <c r="C346" t="s">
        <v>22</v>
      </c>
      <c r="D346" t="s">
        <v>23</v>
      </c>
      <c r="F346">
        <f t="shared" si="45"/>
        <v>1</v>
      </c>
      <c r="G346">
        <f t="shared" si="46"/>
        <v>35714458</v>
      </c>
      <c r="H346">
        <v>23399667</v>
      </c>
      <c r="L346">
        <f t="shared" si="51"/>
        <v>16.968232349457441</v>
      </c>
      <c r="M346">
        <f t="shared" si="52"/>
        <v>17.391066150759571</v>
      </c>
      <c r="N346">
        <v>35714458</v>
      </c>
      <c r="O346">
        <f t="shared" si="53"/>
        <v>0</v>
      </c>
      <c r="P346">
        <f t="shared" si="47"/>
        <v>0</v>
      </c>
      <c r="Q346">
        <f t="shared" si="48"/>
        <v>0</v>
      </c>
      <c r="R346">
        <f t="shared" si="49"/>
        <v>0</v>
      </c>
      <c r="S346">
        <f t="shared" si="50"/>
        <v>1</v>
      </c>
    </row>
    <row r="347" spans="1:19" ht="16">
      <c r="A347" s="1">
        <v>1994</v>
      </c>
      <c r="B347" t="s">
        <v>3049</v>
      </c>
      <c r="C347" t="s">
        <v>16</v>
      </c>
      <c r="D347" t="s">
        <v>17</v>
      </c>
      <c r="F347">
        <f t="shared" si="45"/>
        <v>0</v>
      </c>
      <c r="G347">
        <f t="shared" si="46"/>
        <v>0</v>
      </c>
      <c r="H347">
        <v>23477761</v>
      </c>
      <c r="L347">
        <f t="shared" si="51"/>
        <v>16.971564190626054</v>
      </c>
      <c r="M347">
        <f t="shared" si="52"/>
        <v>17.956525388169183</v>
      </c>
      <c r="N347">
        <v>62866588</v>
      </c>
      <c r="O347">
        <f t="shared" si="53"/>
        <v>0</v>
      </c>
      <c r="P347">
        <f t="shared" si="47"/>
        <v>1</v>
      </c>
      <c r="Q347">
        <f t="shared" si="48"/>
        <v>0</v>
      </c>
      <c r="R347">
        <f t="shared" si="49"/>
        <v>0</v>
      </c>
      <c r="S347">
        <f t="shared" si="50"/>
        <v>0</v>
      </c>
    </row>
    <row r="348" spans="1:19" ht="16">
      <c r="A348" s="1">
        <v>2001</v>
      </c>
      <c r="B348" t="s">
        <v>2294</v>
      </c>
      <c r="C348" t="s">
        <v>31</v>
      </c>
      <c r="D348" t="s">
        <v>17</v>
      </c>
      <c r="F348">
        <f t="shared" si="45"/>
        <v>0</v>
      </c>
      <c r="G348">
        <f t="shared" si="46"/>
        <v>0</v>
      </c>
      <c r="H348">
        <v>23507863</v>
      </c>
      <c r="L348">
        <f t="shared" si="51"/>
        <v>16.972845518894395</v>
      </c>
      <c r="M348">
        <f t="shared" si="52"/>
        <v>17.491187719073189</v>
      </c>
      <c r="N348">
        <v>39475379</v>
      </c>
      <c r="O348">
        <f t="shared" si="53"/>
        <v>0</v>
      </c>
      <c r="P348">
        <f t="shared" si="47"/>
        <v>0</v>
      </c>
      <c r="Q348">
        <f t="shared" si="48"/>
        <v>1</v>
      </c>
      <c r="R348">
        <f t="shared" si="49"/>
        <v>0</v>
      </c>
      <c r="S348">
        <f t="shared" si="50"/>
        <v>0</v>
      </c>
    </row>
    <row r="349" spans="1:19" ht="16">
      <c r="A349" s="1">
        <v>2011</v>
      </c>
      <c r="B349" t="s">
        <v>631</v>
      </c>
      <c r="C349" t="s">
        <v>22</v>
      </c>
      <c r="D349" t="s">
        <v>23</v>
      </c>
      <c r="F349">
        <f t="shared" si="45"/>
        <v>1</v>
      </c>
      <c r="G349">
        <f t="shared" si="46"/>
        <v>12428289</v>
      </c>
      <c r="H349">
        <v>23562334</v>
      </c>
      <c r="L349">
        <f t="shared" si="51"/>
        <v>16.975159978054847</v>
      </c>
      <c r="M349">
        <f t="shared" si="52"/>
        <v>16.335485803167415</v>
      </c>
      <c r="N349">
        <v>12428289</v>
      </c>
      <c r="O349">
        <f t="shared" si="53"/>
        <v>0</v>
      </c>
      <c r="P349">
        <f t="shared" si="47"/>
        <v>0</v>
      </c>
      <c r="Q349">
        <f t="shared" si="48"/>
        <v>0</v>
      </c>
      <c r="R349">
        <f t="shared" si="49"/>
        <v>0</v>
      </c>
      <c r="S349">
        <f t="shared" si="50"/>
        <v>1</v>
      </c>
    </row>
    <row r="350" spans="1:19" ht="16">
      <c r="A350" s="1">
        <v>1992</v>
      </c>
      <c r="B350" t="s">
        <v>3114</v>
      </c>
      <c r="C350" t="s">
        <v>22</v>
      </c>
      <c r="D350" t="s">
        <v>23</v>
      </c>
      <c r="F350">
        <f t="shared" si="45"/>
        <v>1</v>
      </c>
      <c r="G350">
        <f t="shared" si="46"/>
        <v>11622431</v>
      </c>
      <c r="H350">
        <v>23629512</v>
      </c>
      <c r="L350">
        <f t="shared" si="51"/>
        <v>16.978006997235919</v>
      </c>
      <c r="M350">
        <f t="shared" si="52"/>
        <v>16.268447495768662</v>
      </c>
      <c r="N350">
        <v>11622431</v>
      </c>
      <c r="O350">
        <f t="shared" si="53"/>
        <v>0</v>
      </c>
      <c r="P350">
        <f t="shared" si="47"/>
        <v>0</v>
      </c>
      <c r="Q350">
        <f t="shared" si="48"/>
        <v>0</v>
      </c>
      <c r="R350">
        <f t="shared" si="49"/>
        <v>0</v>
      </c>
      <c r="S350">
        <f t="shared" si="50"/>
        <v>1</v>
      </c>
    </row>
    <row r="351" spans="1:19" ht="16">
      <c r="A351" s="1">
        <v>2004</v>
      </c>
      <c r="B351">
        <v>2046</v>
      </c>
      <c r="C351" t="s">
        <v>22</v>
      </c>
      <c r="D351" t="s">
        <v>23</v>
      </c>
      <c r="F351">
        <f t="shared" si="45"/>
        <v>1</v>
      </c>
      <c r="G351">
        <f t="shared" si="46"/>
        <v>14798315</v>
      </c>
      <c r="H351">
        <v>23680825</v>
      </c>
      <c r="L351">
        <f t="shared" si="51"/>
        <v>16.980176206900225</v>
      </c>
      <c r="M351">
        <f t="shared" si="52"/>
        <v>16.510023880901436</v>
      </c>
      <c r="N351">
        <v>14798315</v>
      </c>
      <c r="O351">
        <f t="shared" si="53"/>
        <v>0</v>
      </c>
      <c r="P351">
        <f t="shared" si="47"/>
        <v>0</v>
      </c>
      <c r="Q351">
        <f t="shared" si="48"/>
        <v>0</v>
      </c>
      <c r="R351">
        <f t="shared" si="49"/>
        <v>0</v>
      </c>
      <c r="S351">
        <f t="shared" si="50"/>
        <v>1</v>
      </c>
    </row>
    <row r="352" spans="1:19" ht="16">
      <c r="A352" s="1">
        <v>2012</v>
      </c>
      <c r="B352" t="s">
        <v>311</v>
      </c>
      <c r="C352" t="s">
        <v>16</v>
      </c>
      <c r="D352" t="s">
        <v>17</v>
      </c>
      <c r="F352">
        <f t="shared" si="45"/>
        <v>0</v>
      </c>
      <c r="G352">
        <f t="shared" si="46"/>
        <v>0</v>
      </c>
      <c r="H352">
        <v>23836212</v>
      </c>
      <c r="L352">
        <f t="shared" si="51"/>
        <v>16.986716494919204</v>
      </c>
      <c r="M352">
        <f t="shared" si="52"/>
        <v>16.432732726084474</v>
      </c>
      <c r="N352">
        <v>13697621</v>
      </c>
      <c r="O352">
        <f t="shared" si="53"/>
        <v>0</v>
      </c>
      <c r="P352">
        <f t="shared" si="47"/>
        <v>1</v>
      </c>
      <c r="Q352">
        <f t="shared" si="48"/>
        <v>0</v>
      </c>
      <c r="R352">
        <f t="shared" si="49"/>
        <v>0</v>
      </c>
      <c r="S352">
        <f t="shared" si="50"/>
        <v>0</v>
      </c>
    </row>
    <row r="353" spans="1:19" ht="16">
      <c r="A353" s="1">
        <v>1998</v>
      </c>
      <c r="B353">
        <v>54</v>
      </c>
      <c r="C353" t="s">
        <v>16</v>
      </c>
      <c r="D353" t="s">
        <v>17</v>
      </c>
      <c r="F353">
        <f t="shared" si="45"/>
        <v>0</v>
      </c>
      <c r="G353">
        <f t="shared" si="46"/>
        <v>0</v>
      </c>
      <c r="H353">
        <v>23948203</v>
      </c>
      <c r="L353">
        <f t="shared" si="51"/>
        <v>16.991403847690968</v>
      </c>
      <c r="M353">
        <f t="shared" si="52"/>
        <v>16.737527397695906</v>
      </c>
      <c r="N353">
        <v>18578720</v>
      </c>
      <c r="O353">
        <f t="shared" si="53"/>
        <v>0</v>
      </c>
      <c r="P353">
        <f t="shared" si="47"/>
        <v>1</v>
      </c>
      <c r="Q353">
        <f t="shared" si="48"/>
        <v>0</v>
      </c>
      <c r="R353">
        <f t="shared" si="49"/>
        <v>0</v>
      </c>
      <c r="S353">
        <f t="shared" si="50"/>
        <v>0</v>
      </c>
    </row>
    <row r="354" spans="1:19" ht="16">
      <c r="A354" s="1">
        <v>2006</v>
      </c>
      <c r="B354" t="s">
        <v>1621</v>
      </c>
      <c r="C354" t="s">
        <v>16</v>
      </c>
      <c r="D354" t="s">
        <v>17</v>
      </c>
      <c r="F354">
        <f t="shared" si="45"/>
        <v>0</v>
      </c>
      <c r="G354">
        <f t="shared" si="46"/>
        <v>0</v>
      </c>
      <c r="H354">
        <v>23950486</v>
      </c>
      <c r="L354">
        <f t="shared" si="51"/>
        <v>16.991499173890887</v>
      </c>
      <c r="M354">
        <f t="shared" si="52"/>
        <v>17.361497512117101</v>
      </c>
      <c r="N354">
        <v>34673890</v>
      </c>
      <c r="O354">
        <f t="shared" si="53"/>
        <v>0</v>
      </c>
      <c r="P354">
        <f t="shared" si="47"/>
        <v>1</v>
      </c>
      <c r="Q354">
        <f t="shared" si="48"/>
        <v>0</v>
      </c>
      <c r="R354">
        <f t="shared" si="49"/>
        <v>0</v>
      </c>
      <c r="S354">
        <f t="shared" si="50"/>
        <v>0</v>
      </c>
    </row>
    <row r="355" spans="1:19" ht="16">
      <c r="A355" s="1">
        <v>2008</v>
      </c>
      <c r="B355" t="s">
        <v>1294</v>
      </c>
      <c r="C355" t="s">
        <v>16</v>
      </c>
      <c r="D355" t="s">
        <v>17</v>
      </c>
      <c r="F355">
        <f t="shared" si="45"/>
        <v>0</v>
      </c>
      <c r="G355">
        <f t="shared" si="46"/>
        <v>0</v>
      </c>
      <c r="H355">
        <v>23960711</v>
      </c>
      <c r="L355">
        <f t="shared" si="51"/>
        <v>16.991926005228674</v>
      </c>
      <c r="M355">
        <f t="shared" si="52"/>
        <v>16.890290860047095</v>
      </c>
      <c r="N355">
        <v>21645126</v>
      </c>
      <c r="O355">
        <f t="shared" si="53"/>
        <v>0</v>
      </c>
      <c r="P355">
        <f t="shared" si="47"/>
        <v>1</v>
      </c>
      <c r="Q355">
        <f t="shared" si="48"/>
        <v>0</v>
      </c>
      <c r="R355">
        <f t="shared" si="49"/>
        <v>0</v>
      </c>
      <c r="S355">
        <f t="shared" si="50"/>
        <v>0</v>
      </c>
    </row>
    <row r="356" spans="1:19" ht="16">
      <c r="A356" s="1">
        <v>1999</v>
      </c>
      <c r="B356" t="s">
        <v>2567</v>
      </c>
      <c r="C356" t="s">
        <v>22</v>
      </c>
      <c r="D356" t="s">
        <v>23</v>
      </c>
      <c r="F356">
        <f t="shared" si="45"/>
        <v>1</v>
      </c>
      <c r="G356">
        <f t="shared" si="46"/>
        <v>11886927</v>
      </c>
      <c r="H356">
        <v>24057538</v>
      </c>
      <c r="L356">
        <f t="shared" si="51"/>
        <v>16.995958935760441</v>
      </c>
      <c r="M356">
        <f t="shared" si="52"/>
        <v>16.29094978278129</v>
      </c>
      <c r="N356">
        <v>11886927</v>
      </c>
      <c r="O356">
        <f t="shared" si="53"/>
        <v>0</v>
      </c>
      <c r="P356">
        <f t="shared" si="47"/>
        <v>0</v>
      </c>
      <c r="Q356">
        <f t="shared" si="48"/>
        <v>0</v>
      </c>
      <c r="R356">
        <f t="shared" si="49"/>
        <v>0</v>
      </c>
      <c r="S356">
        <f t="shared" si="50"/>
        <v>1</v>
      </c>
    </row>
    <row r="357" spans="1:19" ht="16">
      <c r="A357" s="1">
        <v>2013</v>
      </c>
      <c r="B357" t="s">
        <v>185</v>
      </c>
      <c r="C357" t="s">
        <v>16</v>
      </c>
      <c r="D357" t="s">
        <v>17</v>
      </c>
      <c r="F357">
        <f t="shared" si="45"/>
        <v>0</v>
      </c>
      <c r="G357">
        <f t="shared" si="46"/>
        <v>0</v>
      </c>
      <c r="H357">
        <v>24255957</v>
      </c>
      <c r="L357">
        <f t="shared" si="51"/>
        <v>17.004172794665408</v>
      </c>
      <c r="M357">
        <f t="shared" si="52"/>
        <v>17.281246460764002</v>
      </c>
      <c r="N357">
        <v>32000000</v>
      </c>
      <c r="O357">
        <f t="shared" si="53"/>
        <v>0</v>
      </c>
      <c r="P357">
        <f t="shared" si="47"/>
        <v>1</v>
      </c>
      <c r="Q357">
        <f t="shared" si="48"/>
        <v>0</v>
      </c>
      <c r="R357">
        <f t="shared" si="49"/>
        <v>0</v>
      </c>
      <c r="S357">
        <f t="shared" si="50"/>
        <v>0</v>
      </c>
    </row>
    <row r="358" spans="1:19" ht="16">
      <c r="A358" s="1">
        <v>2009</v>
      </c>
      <c r="B358" t="s">
        <v>1030</v>
      </c>
      <c r="C358" t="s">
        <v>22</v>
      </c>
      <c r="D358" t="s">
        <v>23</v>
      </c>
      <c r="F358">
        <f t="shared" si="45"/>
        <v>1</v>
      </c>
      <c r="G358">
        <f t="shared" si="46"/>
        <v>32571948</v>
      </c>
      <c r="H358">
        <v>24386618</v>
      </c>
      <c r="L358">
        <f t="shared" si="51"/>
        <v>17.009545097190813</v>
      </c>
      <c r="M358">
        <f t="shared" si="52"/>
        <v>17.298961985104665</v>
      </c>
      <c r="N358">
        <v>32571948</v>
      </c>
      <c r="O358">
        <f t="shared" si="53"/>
        <v>0</v>
      </c>
      <c r="P358">
        <f t="shared" si="47"/>
        <v>0</v>
      </c>
      <c r="Q358">
        <f t="shared" si="48"/>
        <v>0</v>
      </c>
      <c r="R358">
        <f t="shared" si="49"/>
        <v>0</v>
      </c>
      <c r="S358">
        <f t="shared" si="50"/>
        <v>1</v>
      </c>
    </row>
    <row r="359" spans="1:19" ht="16">
      <c r="A359" s="1">
        <v>2012</v>
      </c>
      <c r="B359" t="s">
        <v>380</v>
      </c>
      <c r="C359" t="s">
        <v>22</v>
      </c>
      <c r="D359" t="s">
        <v>23</v>
      </c>
      <c r="F359">
        <f t="shared" si="45"/>
        <v>1</v>
      </c>
      <c r="G359">
        <f t="shared" si="46"/>
        <v>32975753</v>
      </c>
      <c r="H359">
        <v>24513601</v>
      </c>
      <c r="L359">
        <f t="shared" si="51"/>
        <v>17.014738664337308</v>
      </c>
      <c r="M359">
        <f t="shared" si="52"/>
        <v>17.311283091788351</v>
      </c>
      <c r="N359">
        <v>32975753</v>
      </c>
      <c r="O359">
        <f t="shared" si="53"/>
        <v>0</v>
      </c>
      <c r="P359">
        <f t="shared" si="47"/>
        <v>0</v>
      </c>
      <c r="Q359">
        <f t="shared" si="48"/>
        <v>0</v>
      </c>
      <c r="R359">
        <f t="shared" si="49"/>
        <v>0</v>
      </c>
      <c r="S359">
        <f t="shared" si="50"/>
        <v>1</v>
      </c>
    </row>
    <row r="360" spans="1:19" ht="16">
      <c r="A360" s="1">
        <v>2004</v>
      </c>
      <c r="B360" t="s">
        <v>1899</v>
      </c>
      <c r="C360" t="s">
        <v>22</v>
      </c>
      <c r="D360" t="s">
        <v>23</v>
      </c>
      <c r="F360">
        <f t="shared" si="45"/>
        <v>1</v>
      </c>
      <c r="G360">
        <f t="shared" si="46"/>
        <v>27130243</v>
      </c>
      <c r="H360">
        <v>24706665</v>
      </c>
      <c r="L360">
        <f t="shared" si="51"/>
        <v>17.022583603255146</v>
      </c>
      <c r="M360">
        <f t="shared" si="52"/>
        <v>17.116159641469309</v>
      </c>
      <c r="N360">
        <v>27130243</v>
      </c>
      <c r="O360">
        <f t="shared" si="53"/>
        <v>0</v>
      </c>
      <c r="P360">
        <f t="shared" si="47"/>
        <v>0</v>
      </c>
      <c r="Q360">
        <f t="shared" si="48"/>
        <v>0</v>
      </c>
      <c r="R360">
        <f t="shared" si="49"/>
        <v>0</v>
      </c>
      <c r="S360">
        <f t="shared" si="50"/>
        <v>1</v>
      </c>
    </row>
    <row r="361" spans="1:19" ht="16">
      <c r="A361" s="1">
        <v>2009</v>
      </c>
      <c r="B361" t="s">
        <v>892</v>
      </c>
      <c r="C361" t="s">
        <v>64</v>
      </c>
      <c r="D361" t="s">
        <v>17</v>
      </c>
      <c r="F361">
        <f t="shared" si="45"/>
        <v>0</v>
      </c>
      <c r="G361">
        <f t="shared" si="46"/>
        <v>0</v>
      </c>
      <c r="H361">
        <v>24771466</v>
      </c>
      <c r="L361">
        <f t="shared" si="51"/>
        <v>17.025202984211585</v>
      </c>
      <c r="M361">
        <f t="shared" si="52"/>
        <v>16.536821906742396</v>
      </c>
      <c r="N361">
        <v>15200242</v>
      </c>
      <c r="O361">
        <f t="shared" si="53"/>
        <v>0</v>
      </c>
      <c r="P361">
        <f t="shared" si="47"/>
        <v>0</v>
      </c>
      <c r="Q361">
        <f t="shared" si="48"/>
        <v>0</v>
      </c>
      <c r="R361">
        <f t="shared" si="49"/>
        <v>1</v>
      </c>
      <c r="S361">
        <f t="shared" si="50"/>
        <v>0</v>
      </c>
    </row>
    <row r="362" spans="1:19" ht="16">
      <c r="A362" s="1">
        <v>1999</v>
      </c>
      <c r="B362" t="s">
        <v>2557</v>
      </c>
      <c r="C362" t="s">
        <v>22</v>
      </c>
      <c r="D362" t="s">
        <v>23</v>
      </c>
      <c r="F362">
        <f t="shared" si="45"/>
        <v>1</v>
      </c>
      <c r="G362">
        <f t="shared" si="46"/>
        <v>29367703</v>
      </c>
      <c r="H362">
        <v>24837027</v>
      </c>
      <c r="L362">
        <f t="shared" si="51"/>
        <v>17.027846121876273</v>
      </c>
      <c r="M362">
        <f t="shared" si="52"/>
        <v>17.195406091059454</v>
      </c>
      <c r="N362">
        <v>29367703</v>
      </c>
      <c r="O362">
        <f t="shared" si="53"/>
        <v>0</v>
      </c>
      <c r="P362">
        <f t="shared" si="47"/>
        <v>0</v>
      </c>
      <c r="Q362">
        <f t="shared" si="48"/>
        <v>0</v>
      </c>
      <c r="R362">
        <f t="shared" si="49"/>
        <v>0</v>
      </c>
      <c r="S362">
        <f t="shared" si="50"/>
        <v>1</v>
      </c>
    </row>
    <row r="363" spans="1:19" ht="16">
      <c r="A363" s="1">
        <v>2007</v>
      </c>
      <c r="B363" t="s">
        <v>1458</v>
      </c>
      <c r="C363" t="s">
        <v>22</v>
      </c>
      <c r="D363" t="s">
        <v>23</v>
      </c>
      <c r="F363">
        <f t="shared" si="45"/>
        <v>1</v>
      </c>
      <c r="G363">
        <f t="shared" si="46"/>
        <v>1685315</v>
      </c>
      <c r="H363">
        <v>24961971</v>
      </c>
      <c r="L363">
        <f t="shared" si="51"/>
        <v>17.032864064693978</v>
      </c>
      <c r="M363">
        <f t="shared" si="52"/>
        <v>14.337463047916996</v>
      </c>
      <c r="N363">
        <v>1685315</v>
      </c>
      <c r="O363">
        <f t="shared" si="53"/>
        <v>0</v>
      </c>
      <c r="P363">
        <f t="shared" si="47"/>
        <v>0</v>
      </c>
      <c r="Q363">
        <f t="shared" si="48"/>
        <v>0</v>
      </c>
      <c r="R363">
        <f t="shared" si="49"/>
        <v>0</v>
      </c>
      <c r="S363">
        <f t="shared" si="50"/>
        <v>1</v>
      </c>
    </row>
    <row r="364" spans="1:19" ht="16">
      <c r="A364" s="1">
        <v>2005</v>
      </c>
      <c r="B364" t="s">
        <v>3588</v>
      </c>
      <c r="C364" t="s">
        <v>22</v>
      </c>
      <c r="D364" t="s">
        <v>23</v>
      </c>
      <c r="F364">
        <f t="shared" si="45"/>
        <v>1</v>
      </c>
      <c r="G364">
        <f t="shared" si="46"/>
        <v>8351232</v>
      </c>
      <c r="H364">
        <v>24982624</v>
      </c>
      <c r="L364">
        <f t="shared" si="51"/>
        <v>17.033691101180196</v>
      </c>
      <c r="M364">
        <f t="shared" si="52"/>
        <v>15.937919630853537</v>
      </c>
      <c r="N364">
        <v>8351232</v>
      </c>
      <c r="O364">
        <f t="shared" si="53"/>
        <v>0</v>
      </c>
      <c r="P364">
        <f t="shared" si="47"/>
        <v>0</v>
      </c>
      <c r="Q364">
        <f t="shared" si="48"/>
        <v>0</v>
      </c>
      <c r="R364">
        <f t="shared" si="49"/>
        <v>0</v>
      </c>
      <c r="S364">
        <f t="shared" si="50"/>
        <v>1</v>
      </c>
    </row>
    <row r="365" spans="1:19" ht="16">
      <c r="A365" s="1">
        <v>1998</v>
      </c>
      <c r="B365" t="s">
        <v>2661</v>
      </c>
      <c r="C365" t="s">
        <v>16</v>
      </c>
      <c r="D365" t="s">
        <v>17</v>
      </c>
      <c r="F365">
        <f t="shared" si="45"/>
        <v>0</v>
      </c>
      <c r="G365">
        <f t="shared" si="46"/>
        <v>0</v>
      </c>
      <c r="H365">
        <v>25020345</v>
      </c>
      <c r="L365">
        <f t="shared" si="51"/>
        <v>17.035199851876797</v>
      </c>
      <c r="M365">
        <f t="shared" si="52"/>
        <v>16.880628259278254</v>
      </c>
      <c r="N365">
        <v>21436985</v>
      </c>
      <c r="O365">
        <f t="shared" si="53"/>
        <v>0</v>
      </c>
      <c r="P365">
        <f t="shared" si="47"/>
        <v>1</v>
      </c>
      <c r="Q365">
        <f t="shared" si="48"/>
        <v>0</v>
      </c>
      <c r="R365">
        <f t="shared" si="49"/>
        <v>0</v>
      </c>
      <c r="S365">
        <f t="shared" si="50"/>
        <v>0</v>
      </c>
    </row>
    <row r="366" spans="1:19" ht="16">
      <c r="A366" s="1">
        <v>2012</v>
      </c>
      <c r="B366" t="s">
        <v>323</v>
      </c>
      <c r="C366" t="s">
        <v>22</v>
      </c>
      <c r="D366" t="s">
        <v>23</v>
      </c>
      <c r="F366">
        <f t="shared" si="45"/>
        <v>1</v>
      </c>
      <c r="G366">
        <f t="shared" si="46"/>
        <v>10146386</v>
      </c>
      <c r="H366">
        <v>25021315</v>
      </c>
      <c r="L366">
        <f t="shared" si="51"/>
        <v>17.035238619575555</v>
      </c>
      <c r="M366">
        <f t="shared" si="52"/>
        <v>16.132628140934674</v>
      </c>
      <c r="N366">
        <v>10146386</v>
      </c>
      <c r="O366">
        <f t="shared" si="53"/>
        <v>0</v>
      </c>
      <c r="P366">
        <f t="shared" si="47"/>
        <v>0</v>
      </c>
      <c r="Q366">
        <f t="shared" si="48"/>
        <v>0</v>
      </c>
      <c r="R366">
        <f t="shared" si="49"/>
        <v>0</v>
      </c>
      <c r="S366">
        <f t="shared" si="50"/>
        <v>1</v>
      </c>
    </row>
    <row r="367" spans="1:19" ht="16">
      <c r="A367" s="1">
        <v>2002</v>
      </c>
      <c r="B367" t="s">
        <v>2273</v>
      </c>
      <c r="C367" t="s">
        <v>22</v>
      </c>
      <c r="D367" t="s">
        <v>23</v>
      </c>
      <c r="F367">
        <f t="shared" si="45"/>
        <v>1</v>
      </c>
      <c r="G367">
        <f t="shared" si="46"/>
        <v>19427688</v>
      </c>
      <c r="H367">
        <v>25054743</v>
      </c>
      <c r="L367">
        <f t="shared" si="51"/>
        <v>17.036573708889708</v>
      </c>
      <c r="M367">
        <f t="shared" si="52"/>
        <v>16.78220982302296</v>
      </c>
      <c r="N367">
        <v>19427688</v>
      </c>
      <c r="O367">
        <f t="shared" si="53"/>
        <v>0</v>
      </c>
      <c r="P367">
        <f t="shared" si="47"/>
        <v>0</v>
      </c>
      <c r="Q367">
        <f t="shared" si="48"/>
        <v>0</v>
      </c>
      <c r="R367">
        <f t="shared" si="49"/>
        <v>0</v>
      </c>
      <c r="S367">
        <f t="shared" si="50"/>
        <v>1</v>
      </c>
    </row>
    <row r="368" spans="1:19" ht="16">
      <c r="A368" s="1">
        <v>2011</v>
      </c>
      <c r="B368" t="s">
        <v>620</v>
      </c>
      <c r="C368" t="s">
        <v>16</v>
      </c>
      <c r="D368" t="s">
        <v>17</v>
      </c>
      <c r="F368">
        <f t="shared" si="45"/>
        <v>0</v>
      </c>
      <c r="G368">
        <f t="shared" si="46"/>
        <v>0</v>
      </c>
      <c r="H368">
        <v>25079651</v>
      </c>
      <c r="L368">
        <f t="shared" si="51"/>
        <v>17.037567358161677</v>
      </c>
      <c r="M368">
        <f t="shared" si="52"/>
        <v>17.069455026524576</v>
      </c>
      <c r="N368">
        <v>25892270</v>
      </c>
      <c r="O368">
        <f t="shared" si="53"/>
        <v>0</v>
      </c>
      <c r="P368">
        <f t="shared" si="47"/>
        <v>1</v>
      </c>
      <c r="Q368">
        <f t="shared" si="48"/>
        <v>0</v>
      </c>
      <c r="R368">
        <f t="shared" si="49"/>
        <v>0</v>
      </c>
      <c r="S368">
        <f t="shared" si="50"/>
        <v>0</v>
      </c>
    </row>
    <row r="369" spans="1:19" ht="16">
      <c r="A369" s="1">
        <v>1988</v>
      </c>
      <c r="B369" t="s">
        <v>3246</v>
      </c>
      <c r="C369" t="s">
        <v>22</v>
      </c>
      <c r="D369" t="s">
        <v>23</v>
      </c>
      <c r="F369">
        <f t="shared" si="45"/>
        <v>1</v>
      </c>
      <c r="G369">
        <f t="shared" si="46"/>
        <v>11817882</v>
      </c>
      <c r="H369">
        <v>25198114</v>
      </c>
      <c r="L369">
        <f t="shared" si="51"/>
        <v>17.042279708411062</v>
      </c>
      <c r="M369">
        <f t="shared" si="52"/>
        <v>16.285124366068914</v>
      </c>
      <c r="N369">
        <v>11817882</v>
      </c>
      <c r="O369">
        <f t="shared" si="53"/>
        <v>0</v>
      </c>
      <c r="P369">
        <f t="shared" si="47"/>
        <v>0</v>
      </c>
      <c r="Q369">
        <f t="shared" si="48"/>
        <v>0</v>
      </c>
      <c r="R369">
        <f t="shared" si="49"/>
        <v>0</v>
      </c>
      <c r="S369">
        <f t="shared" si="50"/>
        <v>1</v>
      </c>
    </row>
    <row r="370" spans="1:19" ht="16">
      <c r="A370" s="1">
        <v>2007</v>
      </c>
      <c r="B370" t="s">
        <v>3589</v>
      </c>
      <c r="C370" t="s">
        <v>22</v>
      </c>
      <c r="D370" t="s">
        <v>23</v>
      </c>
      <c r="F370">
        <f t="shared" si="45"/>
        <v>1</v>
      </c>
      <c r="G370">
        <f t="shared" si="46"/>
        <v>12808396</v>
      </c>
      <c r="H370">
        <v>25219695</v>
      </c>
      <c r="L370">
        <f t="shared" si="51"/>
        <v>17.043135794851395</v>
      </c>
      <c r="M370">
        <f t="shared" si="52"/>
        <v>16.36561145135687</v>
      </c>
      <c r="N370">
        <v>12808396</v>
      </c>
      <c r="O370">
        <f t="shared" si="53"/>
        <v>0</v>
      </c>
      <c r="P370">
        <f t="shared" si="47"/>
        <v>0</v>
      </c>
      <c r="Q370">
        <f t="shared" si="48"/>
        <v>0</v>
      </c>
      <c r="R370">
        <f t="shared" si="49"/>
        <v>0</v>
      </c>
      <c r="S370">
        <f t="shared" si="50"/>
        <v>1</v>
      </c>
    </row>
    <row r="371" spans="1:19" ht="16">
      <c r="A371" s="1">
        <v>2012</v>
      </c>
      <c r="B371" t="s">
        <v>356</v>
      </c>
      <c r="C371" t="s">
        <v>16</v>
      </c>
      <c r="D371" t="s">
        <v>17</v>
      </c>
      <c r="F371">
        <f t="shared" si="45"/>
        <v>0</v>
      </c>
      <c r="G371">
        <f t="shared" si="46"/>
        <v>0</v>
      </c>
      <c r="H371">
        <v>25484413</v>
      </c>
      <c r="L371">
        <f t="shared" si="51"/>
        <v>17.053577568334251</v>
      </c>
      <c r="M371">
        <f t="shared" si="52"/>
        <v>17.454383941494086</v>
      </c>
      <c r="N371">
        <v>38048946</v>
      </c>
      <c r="O371">
        <f t="shared" si="53"/>
        <v>0</v>
      </c>
      <c r="P371">
        <f t="shared" si="47"/>
        <v>1</v>
      </c>
      <c r="Q371">
        <f t="shared" si="48"/>
        <v>0</v>
      </c>
      <c r="R371">
        <f t="shared" si="49"/>
        <v>0</v>
      </c>
      <c r="S371">
        <f t="shared" si="50"/>
        <v>0</v>
      </c>
    </row>
    <row r="372" spans="1:19" ht="16">
      <c r="A372" s="1">
        <v>2007</v>
      </c>
      <c r="B372" t="s">
        <v>1402</v>
      </c>
      <c r="C372" t="s">
        <v>22</v>
      </c>
      <c r="D372" t="s">
        <v>23</v>
      </c>
      <c r="F372">
        <f t="shared" si="45"/>
        <v>1</v>
      </c>
      <c r="G372">
        <f t="shared" si="46"/>
        <v>8201867</v>
      </c>
      <c r="H372">
        <v>25552185</v>
      </c>
      <c r="L372">
        <f t="shared" si="51"/>
        <v>17.056233389548478</v>
      </c>
      <c r="M372">
        <f t="shared" si="52"/>
        <v>15.919872369245487</v>
      </c>
      <c r="N372">
        <v>8201867</v>
      </c>
      <c r="O372">
        <f t="shared" si="53"/>
        <v>0</v>
      </c>
      <c r="P372">
        <f t="shared" si="47"/>
        <v>0</v>
      </c>
      <c r="Q372">
        <f t="shared" si="48"/>
        <v>0</v>
      </c>
      <c r="R372">
        <f t="shared" si="49"/>
        <v>0</v>
      </c>
      <c r="S372">
        <f t="shared" si="50"/>
        <v>1</v>
      </c>
    </row>
    <row r="373" spans="1:19" ht="16">
      <c r="A373" s="1">
        <v>1988</v>
      </c>
      <c r="B373" t="s">
        <v>3258</v>
      </c>
      <c r="C373" t="s">
        <v>58</v>
      </c>
      <c r="D373" t="s">
        <v>17</v>
      </c>
      <c r="F373">
        <f t="shared" si="45"/>
        <v>0</v>
      </c>
      <c r="G373">
        <f t="shared" si="46"/>
        <v>0</v>
      </c>
      <c r="H373">
        <v>25605411</v>
      </c>
      <c r="L373">
        <f t="shared" si="51"/>
        <v>17.058314254302395</v>
      </c>
      <c r="M373">
        <f t="shared" si="52"/>
        <v>15.879659257960748</v>
      </c>
      <c r="N373">
        <v>7878588</v>
      </c>
      <c r="O373">
        <f t="shared" si="53"/>
        <v>1</v>
      </c>
      <c r="P373">
        <f t="shared" si="47"/>
        <v>0</v>
      </c>
      <c r="Q373">
        <f t="shared" si="48"/>
        <v>0</v>
      </c>
      <c r="R373">
        <f t="shared" si="49"/>
        <v>0</v>
      </c>
      <c r="S373">
        <f t="shared" si="50"/>
        <v>0</v>
      </c>
    </row>
    <row r="374" spans="1:19" ht="16">
      <c r="A374" s="1">
        <v>1997</v>
      </c>
      <c r="B374" t="s">
        <v>2853</v>
      </c>
      <c r="C374" t="s">
        <v>16</v>
      </c>
      <c r="D374" t="s">
        <v>17</v>
      </c>
      <c r="F374">
        <f t="shared" si="45"/>
        <v>0</v>
      </c>
      <c r="G374">
        <f t="shared" si="46"/>
        <v>0</v>
      </c>
      <c r="H374">
        <v>25615375</v>
      </c>
      <c r="L374">
        <f t="shared" si="51"/>
        <v>17.058703315107735</v>
      </c>
      <c r="M374">
        <f t="shared" si="52"/>
        <v>18.569954264033438</v>
      </c>
      <c r="N374">
        <v>116099050</v>
      </c>
      <c r="O374">
        <f t="shared" si="53"/>
        <v>0</v>
      </c>
      <c r="P374">
        <f t="shared" si="47"/>
        <v>1</v>
      </c>
      <c r="Q374">
        <f t="shared" si="48"/>
        <v>0</v>
      </c>
      <c r="R374">
        <f t="shared" si="49"/>
        <v>0</v>
      </c>
      <c r="S374">
        <f t="shared" si="50"/>
        <v>0</v>
      </c>
    </row>
    <row r="375" spans="1:19" ht="16">
      <c r="A375" s="1">
        <v>2009</v>
      </c>
      <c r="B375" t="s">
        <v>911</v>
      </c>
      <c r="C375" t="s">
        <v>58</v>
      </c>
      <c r="D375" t="s">
        <v>17</v>
      </c>
      <c r="F375">
        <f t="shared" si="45"/>
        <v>0</v>
      </c>
      <c r="G375">
        <f t="shared" si="46"/>
        <v>0</v>
      </c>
      <c r="H375">
        <v>25689537</v>
      </c>
      <c r="L375">
        <f t="shared" si="51"/>
        <v>17.06159434634678</v>
      </c>
      <c r="M375">
        <f t="shared" si="52"/>
        <v>16.893496876996501</v>
      </c>
      <c r="N375">
        <v>21714632</v>
      </c>
      <c r="O375">
        <f t="shared" si="53"/>
        <v>1</v>
      </c>
      <c r="P375">
        <f t="shared" si="47"/>
        <v>0</v>
      </c>
      <c r="Q375">
        <f t="shared" si="48"/>
        <v>0</v>
      </c>
      <c r="R375">
        <f t="shared" si="49"/>
        <v>0</v>
      </c>
      <c r="S375">
        <f t="shared" si="50"/>
        <v>0</v>
      </c>
    </row>
    <row r="376" spans="1:19" ht="16">
      <c r="A376" s="1">
        <v>1999</v>
      </c>
      <c r="B376" t="s">
        <v>2545</v>
      </c>
      <c r="C376" t="s">
        <v>64</v>
      </c>
      <c r="D376" t="s">
        <v>17</v>
      </c>
      <c r="F376">
        <f t="shared" si="45"/>
        <v>0</v>
      </c>
      <c r="G376">
        <f t="shared" si="46"/>
        <v>0</v>
      </c>
      <c r="H376">
        <v>26086372</v>
      </c>
      <c r="L376">
        <f t="shared" si="51"/>
        <v>17.076923590333571</v>
      </c>
      <c r="M376">
        <f t="shared" si="52"/>
        <v>17.286377866304225</v>
      </c>
      <c r="N376">
        <v>32164627</v>
      </c>
      <c r="O376">
        <f t="shared" si="53"/>
        <v>0</v>
      </c>
      <c r="P376">
        <f t="shared" si="47"/>
        <v>0</v>
      </c>
      <c r="Q376">
        <f t="shared" si="48"/>
        <v>0</v>
      </c>
      <c r="R376">
        <f t="shared" si="49"/>
        <v>1</v>
      </c>
      <c r="S376">
        <f t="shared" si="50"/>
        <v>0</v>
      </c>
    </row>
    <row r="377" spans="1:19" ht="16">
      <c r="A377" s="1">
        <v>2013</v>
      </c>
      <c r="B377" t="s">
        <v>201</v>
      </c>
      <c r="C377" t="s">
        <v>22</v>
      </c>
      <c r="D377" t="s">
        <v>23</v>
      </c>
      <c r="F377">
        <f t="shared" si="45"/>
        <v>1</v>
      </c>
      <c r="G377">
        <f t="shared" si="46"/>
        <v>5000000</v>
      </c>
      <c r="H377">
        <v>26161443</v>
      </c>
      <c r="L377">
        <f t="shared" si="51"/>
        <v>17.079797243582444</v>
      </c>
      <c r="M377">
        <f t="shared" si="52"/>
        <v>15.424948470398375</v>
      </c>
      <c r="N377">
        <v>5000000</v>
      </c>
      <c r="O377">
        <f t="shared" si="53"/>
        <v>0</v>
      </c>
      <c r="P377">
        <f t="shared" si="47"/>
        <v>0</v>
      </c>
      <c r="Q377">
        <f t="shared" si="48"/>
        <v>0</v>
      </c>
      <c r="R377">
        <f t="shared" si="49"/>
        <v>0</v>
      </c>
      <c r="S377">
        <f t="shared" si="50"/>
        <v>1</v>
      </c>
    </row>
    <row r="378" spans="1:19" ht="16">
      <c r="A378" s="1">
        <v>2004</v>
      </c>
      <c r="B378" t="s">
        <v>1924</v>
      </c>
      <c r="C378" t="s">
        <v>16</v>
      </c>
      <c r="D378" t="s">
        <v>17</v>
      </c>
      <c r="F378">
        <f t="shared" si="45"/>
        <v>0</v>
      </c>
      <c r="G378">
        <f t="shared" si="46"/>
        <v>0</v>
      </c>
      <c r="H378">
        <v>26163275</v>
      </c>
      <c r="L378">
        <f t="shared" si="51"/>
        <v>17.079867267849014</v>
      </c>
      <c r="M378">
        <f t="shared" si="52"/>
        <v>17.713996651439739</v>
      </c>
      <c r="N378">
        <v>49327715</v>
      </c>
      <c r="O378">
        <f t="shared" si="53"/>
        <v>0</v>
      </c>
      <c r="P378">
        <f t="shared" si="47"/>
        <v>1</v>
      </c>
      <c r="Q378">
        <f t="shared" si="48"/>
        <v>0</v>
      </c>
      <c r="R378">
        <f t="shared" si="49"/>
        <v>0</v>
      </c>
      <c r="S378">
        <f t="shared" si="50"/>
        <v>0</v>
      </c>
    </row>
    <row r="379" spans="1:19" ht="16">
      <c r="A379" s="1">
        <v>2012</v>
      </c>
      <c r="B379" t="s">
        <v>228</v>
      </c>
      <c r="C379" t="s">
        <v>64</v>
      </c>
      <c r="D379" t="s">
        <v>17</v>
      </c>
      <c r="F379">
        <f t="shared" si="45"/>
        <v>0</v>
      </c>
      <c r="G379">
        <f t="shared" si="46"/>
        <v>0</v>
      </c>
      <c r="H379">
        <v>26295088</v>
      </c>
      <c r="L379">
        <f t="shared" si="51"/>
        <v>17.084892711643832</v>
      </c>
      <c r="M379">
        <f t="shared" si="52"/>
        <v>16.102168890775687</v>
      </c>
      <c r="N379">
        <v>9841994</v>
      </c>
      <c r="O379">
        <f t="shared" si="53"/>
        <v>0</v>
      </c>
      <c r="P379">
        <f t="shared" si="47"/>
        <v>0</v>
      </c>
      <c r="Q379">
        <f t="shared" si="48"/>
        <v>0</v>
      </c>
      <c r="R379">
        <f t="shared" si="49"/>
        <v>1</v>
      </c>
      <c r="S379">
        <f t="shared" si="50"/>
        <v>0</v>
      </c>
    </row>
    <row r="380" spans="1:19" ht="16">
      <c r="A380" s="1">
        <v>2005</v>
      </c>
      <c r="B380" t="s">
        <v>1730</v>
      </c>
      <c r="C380" t="s">
        <v>22</v>
      </c>
      <c r="D380" t="s">
        <v>23</v>
      </c>
      <c r="F380">
        <f t="shared" si="45"/>
        <v>1</v>
      </c>
      <c r="G380">
        <f t="shared" si="46"/>
        <v>59651656</v>
      </c>
      <c r="H380">
        <v>26365681</v>
      </c>
      <c r="L380">
        <f t="shared" si="51"/>
        <v>17.087573760311589</v>
      </c>
      <c r="M380">
        <f t="shared" si="52"/>
        <v>17.90403246806752</v>
      </c>
      <c r="N380">
        <v>59651656</v>
      </c>
      <c r="O380">
        <f t="shared" si="53"/>
        <v>0</v>
      </c>
      <c r="P380">
        <f t="shared" si="47"/>
        <v>0</v>
      </c>
      <c r="Q380">
        <f t="shared" si="48"/>
        <v>0</v>
      </c>
      <c r="R380">
        <f t="shared" si="49"/>
        <v>0</v>
      </c>
      <c r="S380">
        <f t="shared" si="50"/>
        <v>1</v>
      </c>
    </row>
    <row r="381" spans="1:19" ht="16">
      <c r="A381" s="1">
        <v>2013</v>
      </c>
      <c r="B381" t="s">
        <v>62</v>
      </c>
      <c r="C381" t="s">
        <v>64</v>
      </c>
      <c r="D381" t="s">
        <v>17</v>
      </c>
      <c r="F381">
        <f t="shared" si="45"/>
        <v>0</v>
      </c>
      <c r="G381">
        <f t="shared" si="46"/>
        <v>0</v>
      </c>
      <c r="H381">
        <v>26377704</v>
      </c>
      <c r="L381">
        <f t="shared" si="51"/>
        <v>17.088029665832568</v>
      </c>
      <c r="M381">
        <f t="shared" si="52"/>
        <v>15.520258650202699</v>
      </c>
      <c r="N381">
        <v>5500000</v>
      </c>
      <c r="O381">
        <f t="shared" si="53"/>
        <v>0</v>
      </c>
      <c r="P381">
        <f t="shared" si="47"/>
        <v>0</v>
      </c>
      <c r="Q381">
        <f t="shared" si="48"/>
        <v>0</v>
      </c>
      <c r="R381">
        <f t="shared" si="49"/>
        <v>1</v>
      </c>
      <c r="S381">
        <f t="shared" si="50"/>
        <v>0</v>
      </c>
    </row>
    <row r="382" spans="1:19" ht="16">
      <c r="A382" s="1">
        <v>2006</v>
      </c>
      <c r="B382" t="s">
        <v>1471</v>
      </c>
      <c r="C382" t="s">
        <v>22</v>
      </c>
      <c r="D382" t="s">
        <v>23</v>
      </c>
      <c r="F382">
        <f t="shared" si="45"/>
        <v>1</v>
      </c>
      <c r="G382">
        <f t="shared" si="46"/>
        <v>13869556</v>
      </c>
      <c r="H382">
        <v>26558990</v>
      </c>
      <c r="L382">
        <f t="shared" si="51"/>
        <v>17.094878854741026</v>
      </c>
      <c r="M382">
        <f t="shared" si="52"/>
        <v>16.445206780242945</v>
      </c>
      <c r="N382">
        <v>13869556</v>
      </c>
      <c r="O382">
        <f t="shared" si="53"/>
        <v>0</v>
      </c>
      <c r="P382">
        <f t="shared" si="47"/>
        <v>0</v>
      </c>
      <c r="Q382">
        <f t="shared" si="48"/>
        <v>0</v>
      </c>
      <c r="R382">
        <f t="shared" si="49"/>
        <v>0</v>
      </c>
      <c r="S382">
        <f t="shared" si="50"/>
        <v>1</v>
      </c>
    </row>
    <row r="383" spans="1:19" ht="16">
      <c r="A383" s="1">
        <v>2011</v>
      </c>
      <c r="B383" t="s">
        <v>524</v>
      </c>
      <c r="C383" t="s">
        <v>22</v>
      </c>
      <c r="D383" t="s">
        <v>23</v>
      </c>
      <c r="F383">
        <f t="shared" si="45"/>
        <v>1</v>
      </c>
      <c r="G383">
        <f t="shared" si="46"/>
        <v>5178454</v>
      </c>
      <c r="H383">
        <v>26784257</v>
      </c>
      <c r="L383">
        <f t="shared" si="51"/>
        <v>17.10332484750607</v>
      </c>
      <c r="M383">
        <f t="shared" si="52"/>
        <v>15.460017114090475</v>
      </c>
      <c r="N383">
        <v>5178454</v>
      </c>
      <c r="O383">
        <f t="shared" si="53"/>
        <v>0</v>
      </c>
      <c r="P383">
        <f t="shared" si="47"/>
        <v>0</v>
      </c>
      <c r="Q383">
        <f t="shared" si="48"/>
        <v>0</v>
      </c>
      <c r="R383">
        <f t="shared" si="49"/>
        <v>0</v>
      </c>
      <c r="S383">
        <f t="shared" si="50"/>
        <v>1</v>
      </c>
    </row>
    <row r="384" spans="1:19" ht="16">
      <c r="A384" s="1">
        <v>2010</v>
      </c>
      <c r="B384" t="s">
        <v>647</v>
      </c>
      <c r="C384" t="s">
        <v>16</v>
      </c>
      <c r="D384" t="s">
        <v>17</v>
      </c>
      <c r="F384">
        <f t="shared" si="45"/>
        <v>0</v>
      </c>
      <c r="G384">
        <f t="shared" si="46"/>
        <v>0</v>
      </c>
      <c r="H384">
        <v>26813941</v>
      </c>
      <c r="L384">
        <f t="shared" si="51"/>
        <v>17.104432496798118</v>
      </c>
      <c r="M384">
        <f t="shared" si="52"/>
        <v>17.436863404386628</v>
      </c>
      <c r="N384">
        <v>37388114</v>
      </c>
      <c r="O384">
        <f t="shared" si="53"/>
        <v>0</v>
      </c>
      <c r="P384">
        <f t="shared" si="47"/>
        <v>1</v>
      </c>
      <c r="Q384">
        <f t="shared" si="48"/>
        <v>0</v>
      </c>
      <c r="R384">
        <f t="shared" si="49"/>
        <v>0</v>
      </c>
      <c r="S384">
        <f t="shared" si="50"/>
        <v>0</v>
      </c>
    </row>
    <row r="385" spans="1:19" ht="16">
      <c r="A385" s="1">
        <v>2001</v>
      </c>
      <c r="B385" t="s">
        <v>2402</v>
      </c>
      <c r="C385" t="s">
        <v>31</v>
      </c>
      <c r="D385" t="s">
        <v>17</v>
      </c>
      <c r="F385">
        <f t="shared" si="45"/>
        <v>0</v>
      </c>
      <c r="G385">
        <f t="shared" si="46"/>
        <v>0</v>
      </c>
      <c r="H385">
        <v>26822383</v>
      </c>
      <c r="L385">
        <f t="shared" si="51"/>
        <v>17.104747283474019</v>
      </c>
      <c r="M385">
        <f t="shared" si="52"/>
        <v>16.392575455737326</v>
      </c>
      <c r="N385">
        <v>13158460</v>
      </c>
      <c r="O385">
        <f t="shared" si="53"/>
        <v>0</v>
      </c>
      <c r="P385">
        <f t="shared" si="47"/>
        <v>0</v>
      </c>
      <c r="Q385">
        <f t="shared" si="48"/>
        <v>1</v>
      </c>
      <c r="R385">
        <f t="shared" si="49"/>
        <v>0</v>
      </c>
      <c r="S385">
        <f t="shared" si="50"/>
        <v>0</v>
      </c>
    </row>
    <row r="386" spans="1:19" ht="16">
      <c r="A386" s="1">
        <v>1977</v>
      </c>
      <c r="B386" t="s">
        <v>3492</v>
      </c>
      <c r="C386" t="s">
        <v>58</v>
      </c>
      <c r="D386" t="s">
        <v>17</v>
      </c>
      <c r="F386">
        <f t="shared" ref="F386:F449" si="54">IF(D386="PASS",1,0)</f>
        <v>0</v>
      </c>
      <c r="G386">
        <f t="shared" ref="G386:G449" si="55">F386*N386</f>
        <v>0</v>
      </c>
      <c r="H386">
        <v>26902024</v>
      </c>
      <c r="L386">
        <f t="shared" si="51"/>
        <v>17.107712083377244</v>
      </c>
      <c r="M386">
        <f t="shared" si="52"/>
        <v>12.859217807797451</v>
      </c>
      <c r="N386">
        <v>384315</v>
      </c>
      <c r="O386">
        <f t="shared" si="53"/>
        <v>1</v>
      </c>
      <c r="P386">
        <f t="shared" ref="P386:P449" si="56">IF(C386="notalk",1,0)</f>
        <v>0</v>
      </c>
      <c r="Q386">
        <f t="shared" ref="Q386:Q449" si="57">IF(C386="men",1,0)</f>
        <v>0</v>
      </c>
      <c r="R386">
        <f t="shared" ref="R386:R449" si="58">IF(C386="dubious",1,0)</f>
        <v>0</v>
      </c>
      <c r="S386">
        <f t="shared" ref="S386:S449" si="59">IF(C386="ok",1,0)</f>
        <v>0</v>
      </c>
    </row>
    <row r="387" spans="1:19" ht="16">
      <c r="A387" s="1">
        <v>1998</v>
      </c>
      <c r="B387" t="s">
        <v>2709</v>
      </c>
      <c r="C387" t="s">
        <v>16</v>
      </c>
      <c r="D387" t="s">
        <v>17</v>
      </c>
      <c r="F387">
        <f t="shared" si="54"/>
        <v>0</v>
      </c>
      <c r="G387">
        <f t="shared" si="55"/>
        <v>0</v>
      </c>
      <c r="H387">
        <v>27268466</v>
      </c>
      <c r="L387">
        <f t="shared" ref="L387:L450" si="60">LN(H387)</f>
        <v>17.121241500947654</v>
      </c>
      <c r="M387">
        <f t="shared" ref="M387:M450" si="61">LN(N387)</f>
        <v>16.475163127845914</v>
      </c>
      <c r="N387">
        <v>14291323</v>
      </c>
      <c r="O387">
        <f t="shared" ref="O387:O450" si="62">IF(C387="nowomen",1,0)</f>
        <v>0</v>
      </c>
      <c r="P387">
        <f t="shared" si="56"/>
        <v>1</v>
      </c>
      <c r="Q387">
        <f t="shared" si="57"/>
        <v>0</v>
      </c>
      <c r="R387">
        <f t="shared" si="58"/>
        <v>0</v>
      </c>
      <c r="S387">
        <f t="shared" si="59"/>
        <v>0</v>
      </c>
    </row>
    <row r="388" spans="1:19" ht="16">
      <c r="A388" s="1">
        <v>1988</v>
      </c>
      <c r="B388" t="s">
        <v>3244</v>
      </c>
      <c r="C388" t="s">
        <v>22</v>
      </c>
      <c r="D388" t="s">
        <v>23</v>
      </c>
      <c r="F388">
        <f t="shared" si="54"/>
        <v>1</v>
      </c>
      <c r="G388">
        <f t="shared" si="55"/>
        <v>31514352</v>
      </c>
      <c r="H388">
        <v>27287490</v>
      </c>
      <c r="L388">
        <f t="shared" si="60"/>
        <v>17.121938913372105</v>
      </c>
      <c r="M388">
        <f t="shared" si="61"/>
        <v>17.265953619080637</v>
      </c>
      <c r="N388">
        <v>31514352</v>
      </c>
      <c r="O388">
        <f t="shared" si="62"/>
        <v>0</v>
      </c>
      <c r="P388">
        <f t="shared" si="56"/>
        <v>0</v>
      </c>
      <c r="Q388">
        <f t="shared" si="57"/>
        <v>0</v>
      </c>
      <c r="R388">
        <f t="shared" si="58"/>
        <v>0</v>
      </c>
      <c r="S388">
        <f t="shared" si="59"/>
        <v>1</v>
      </c>
    </row>
    <row r="389" spans="1:19" ht="16">
      <c r="A389" s="1">
        <v>1986</v>
      </c>
      <c r="B389" t="s">
        <v>3302</v>
      </c>
      <c r="C389" t="s">
        <v>22</v>
      </c>
      <c r="D389" t="s">
        <v>23</v>
      </c>
      <c r="F389">
        <f t="shared" si="54"/>
        <v>1</v>
      </c>
      <c r="G389">
        <f t="shared" si="55"/>
        <v>33980236</v>
      </c>
      <c r="H389">
        <v>27396565</v>
      </c>
      <c r="L389">
        <f t="shared" si="60"/>
        <v>17.125928198535952</v>
      </c>
      <c r="M389">
        <f t="shared" si="61"/>
        <v>17.34128961944586</v>
      </c>
      <c r="N389">
        <v>33980236</v>
      </c>
      <c r="O389">
        <f t="shared" si="62"/>
        <v>0</v>
      </c>
      <c r="P389">
        <f t="shared" si="56"/>
        <v>0</v>
      </c>
      <c r="Q389">
        <f t="shared" si="57"/>
        <v>0</v>
      </c>
      <c r="R389">
        <f t="shared" si="58"/>
        <v>0</v>
      </c>
      <c r="S389">
        <f t="shared" si="59"/>
        <v>1</v>
      </c>
    </row>
    <row r="390" spans="1:19" ht="16">
      <c r="A390" s="1">
        <v>2005</v>
      </c>
      <c r="B390" t="s">
        <v>1685</v>
      </c>
      <c r="C390" t="s">
        <v>22</v>
      </c>
      <c r="D390" t="s">
        <v>23</v>
      </c>
      <c r="F390">
        <f t="shared" si="54"/>
        <v>1</v>
      </c>
      <c r="G390">
        <f t="shared" si="55"/>
        <v>59651656</v>
      </c>
      <c r="H390">
        <v>27403019</v>
      </c>
      <c r="L390">
        <f t="shared" si="60"/>
        <v>17.126163747770406</v>
      </c>
      <c r="M390">
        <f t="shared" si="61"/>
        <v>17.90403246806752</v>
      </c>
      <c r="N390">
        <v>59651656</v>
      </c>
      <c r="O390">
        <f t="shared" si="62"/>
        <v>0</v>
      </c>
      <c r="P390">
        <f t="shared" si="56"/>
        <v>0</v>
      </c>
      <c r="Q390">
        <f t="shared" si="57"/>
        <v>0</v>
      </c>
      <c r="R390">
        <f t="shared" si="58"/>
        <v>0</v>
      </c>
      <c r="S390">
        <f t="shared" si="59"/>
        <v>1</v>
      </c>
    </row>
    <row r="391" spans="1:19" ht="16">
      <c r="A391" s="1">
        <v>1980</v>
      </c>
      <c r="B391" t="s">
        <v>3446</v>
      </c>
      <c r="C391" t="s">
        <v>31</v>
      </c>
      <c r="D391" t="s">
        <v>17</v>
      </c>
      <c r="F391">
        <f t="shared" si="54"/>
        <v>0</v>
      </c>
      <c r="G391">
        <f t="shared" si="55"/>
        <v>0</v>
      </c>
      <c r="H391">
        <v>27456486</v>
      </c>
      <c r="L391">
        <f t="shared" si="60"/>
        <v>17.128112982162115</v>
      </c>
      <c r="M391">
        <f t="shared" si="61"/>
        <v>16.48423875011629</v>
      </c>
      <c r="N391">
        <v>14421616</v>
      </c>
      <c r="O391">
        <f t="shared" si="62"/>
        <v>0</v>
      </c>
      <c r="P391">
        <f t="shared" si="56"/>
        <v>0</v>
      </c>
      <c r="Q391">
        <f t="shared" si="57"/>
        <v>1</v>
      </c>
      <c r="R391">
        <f t="shared" si="58"/>
        <v>0</v>
      </c>
      <c r="S391">
        <f t="shared" si="59"/>
        <v>0</v>
      </c>
    </row>
    <row r="392" spans="1:19" ht="16">
      <c r="A392" s="1">
        <v>2011</v>
      </c>
      <c r="B392" t="s">
        <v>403</v>
      </c>
      <c r="C392" t="s">
        <v>58</v>
      </c>
      <c r="D392" t="s">
        <v>17</v>
      </c>
      <c r="F392">
        <f t="shared" si="54"/>
        <v>0</v>
      </c>
      <c r="G392">
        <f t="shared" si="55"/>
        <v>0</v>
      </c>
      <c r="H392">
        <v>27464261</v>
      </c>
      <c r="L392">
        <f t="shared" si="60"/>
        <v>17.128396117424348</v>
      </c>
      <c r="M392">
        <f t="shared" si="61"/>
        <v>15.460017114090475</v>
      </c>
      <c r="N392">
        <v>5178454</v>
      </c>
      <c r="O392">
        <f t="shared" si="62"/>
        <v>1</v>
      </c>
      <c r="P392">
        <f t="shared" si="56"/>
        <v>0</v>
      </c>
      <c r="Q392">
        <f t="shared" si="57"/>
        <v>0</v>
      </c>
      <c r="R392">
        <f t="shared" si="58"/>
        <v>0</v>
      </c>
      <c r="S392">
        <f t="shared" si="59"/>
        <v>0</v>
      </c>
    </row>
    <row r="393" spans="1:19" ht="16">
      <c r="A393" s="1">
        <v>1996</v>
      </c>
      <c r="B393" t="s">
        <v>2922</v>
      </c>
      <c r="C393" t="s">
        <v>16</v>
      </c>
      <c r="D393" t="s">
        <v>17</v>
      </c>
      <c r="F393">
        <f t="shared" si="54"/>
        <v>0</v>
      </c>
      <c r="G393">
        <f t="shared" si="55"/>
        <v>0</v>
      </c>
      <c r="H393">
        <v>27598768</v>
      </c>
      <c r="L393">
        <f t="shared" si="60"/>
        <v>17.133281692009927</v>
      </c>
      <c r="M393">
        <f t="shared" si="61"/>
        <v>18.218369571420983</v>
      </c>
      <c r="N393">
        <v>81684071</v>
      </c>
      <c r="O393">
        <f t="shared" si="62"/>
        <v>0</v>
      </c>
      <c r="P393">
        <f t="shared" si="56"/>
        <v>1</v>
      </c>
      <c r="Q393">
        <f t="shared" si="57"/>
        <v>0</v>
      </c>
      <c r="R393">
        <f t="shared" si="58"/>
        <v>0</v>
      </c>
      <c r="S393">
        <f t="shared" si="59"/>
        <v>0</v>
      </c>
    </row>
    <row r="394" spans="1:19" ht="16">
      <c r="A394" s="1">
        <v>1988</v>
      </c>
      <c r="B394" t="s">
        <v>3248</v>
      </c>
      <c r="C394" t="s">
        <v>22</v>
      </c>
      <c r="D394" t="s">
        <v>23</v>
      </c>
      <c r="F394">
        <f t="shared" si="54"/>
        <v>1</v>
      </c>
      <c r="G394">
        <f t="shared" si="55"/>
        <v>18711647</v>
      </c>
      <c r="H394">
        <v>27799598</v>
      </c>
      <c r="L394">
        <f t="shared" si="60"/>
        <v>17.140532118124657</v>
      </c>
      <c r="M394">
        <f t="shared" si="61"/>
        <v>16.744656722168678</v>
      </c>
      <c r="N394">
        <v>18711647</v>
      </c>
      <c r="O394">
        <f t="shared" si="62"/>
        <v>0</v>
      </c>
      <c r="P394">
        <f t="shared" si="56"/>
        <v>0</v>
      </c>
      <c r="Q394">
        <f t="shared" si="57"/>
        <v>0</v>
      </c>
      <c r="R394">
        <f t="shared" si="58"/>
        <v>0</v>
      </c>
      <c r="S394">
        <f t="shared" si="59"/>
        <v>1</v>
      </c>
    </row>
    <row r="395" spans="1:19" ht="16">
      <c r="A395" s="1">
        <v>2010</v>
      </c>
      <c r="B395" t="s">
        <v>696</v>
      </c>
      <c r="C395" t="s">
        <v>22</v>
      </c>
      <c r="D395" t="s">
        <v>23</v>
      </c>
      <c r="F395">
        <f t="shared" si="54"/>
        <v>1</v>
      </c>
      <c r="G395">
        <f t="shared" si="55"/>
        <v>53411592</v>
      </c>
      <c r="H395">
        <v>27878177</v>
      </c>
      <c r="L395">
        <f t="shared" si="60"/>
        <v>17.143354754344287</v>
      </c>
      <c r="M395">
        <f t="shared" si="61"/>
        <v>17.793538359023948</v>
      </c>
      <c r="N395">
        <v>53411592</v>
      </c>
      <c r="O395">
        <f t="shared" si="62"/>
        <v>0</v>
      </c>
      <c r="P395">
        <f t="shared" si="56"/>
        <v>0</v>
      </c>
      <c r="Q395">
        <f t="shared" si="57"/>
        <v>0</v>
      </c>
      <c r="R395">
        <f t="shared" si="58"/>
        <v>0</v>
      </c>
      <c r="S395">
        <f t="shared" si="59"/>
        <v>1</v>
      </c>
    </row>
    <row r="396" spans="1:19" ht="16">
      <c r="A396" s="1">
        <v>2000</v>
      </c>
      <c r="B396" t="s">
        <v>2417</v>
      </c>
      <c r="C396" t="s">
        <v>22</v>
      </c>
      <c r="D396" t="s">
        <v>23</v>
      </c>
      <c r="F396">
        <f t="shared" si="54"/>
        <v>1</v>
      </c>
      <c r="G396">
        <f t="shared" si="55"/>
        <v>8117450</v>
      </c>
      <c r="H396">
        <v>27998998</v>
      </c>
      <c r="L396">
        <f t="shared" si="60"/>
        <v>17.147679281784868</v>
      </c>
      <c r="M396">
        <f t="shared" si="61"/>
        <v>15.909526623408292</v>
      </c>
      <c r="N396">
        <v>8117450</v>
      </c>
      <c r="O396">
        <f t="shared" si="62"/>
        <v>0</v>
      </c>
      <c r="P396">
        <f t="shared" si="56"/>
        <v>0</v>
      </c>
      <c r="Q396">
        <f t="shared" si="57"/>
        <v>0</v>
      </c>
      <c r="R396">
        <f t="shared" si="58"/>
        <v>0</v>
      </c>
      <c r="S396">
        <f t="shared" si="59"/>
        <v>1</v>
      </c>
    </row>
    <row r="397" spans="1:19" ht="16">
      <c r="A397" s="1">
        <v>2005</v>
      </c>
      <c r="B397" t="s">
        <v>1665</v>
      </c>
      <c r="C397" t="s">
        <v>22</v>
      </c>
      <c r="D397" t="s">
        <v>23</v>
      </c>
      <c r="F397">
        <f t="shared" si="54"/>
        <v>1</v>
      </c>
      <c r="G397">
        <f t="shared" si="55"/>
        <v>5368649</v>
      </c>
      <c r="H397">
        <v>28002720</v>
      </c>
      <c r="L397">
        <f t="shared" si="60"/>
        <v>17.147812206278559</v>
      </c>
      <c r="M397">
        <f t="shared" si="61"/>
        <v>15.496086851964986</v>
      </c>
      <c r="N397">
        <v>5368649</v>
      </c>
      <c r="O397">
        <f t="shared" si="62"/>
        <v>0</v>
      </c>
      <c r="P397">
        <f t="shared" si="56"/>
        <v>0</v>
      </c>
      <c r="Q397">
        <f t="shared" si="57"/>
        <v>0</v>
      </c>
      <c r="R397">
        <f t="shared" si="58"/>
        <v>0</v>
      </c>
      <c r="S397">
        <f t="shared" si="59"/>
        <v>1</v>
      </c>
    </row>
    <row r="398" spans="1:19" ht="16">
      <c r="A398" s="1">
        <v>2002</v>
      </c>
      <c r="B398" t="s">
        <v>2281</v>
      </c>
      <c r="C398" t="s">
        <v>22</v>
      </c>
      <c r="D398" t="s">
        <v>23</v>
      </c>
      <c r="F398">
        <f t="shared" si="54"/>
        <v>1</v>
      </c>
      <c r="G398">
        <f t="shared" si="55"/>
        <v>20722867</v>
      </c>
      <c r="H398">
        <v>28050694</v>
      </c>
      <c r="L398">
        <f t="shared" si="60"/>
        <v>17.149523931159891</v>
      </c>
      <c r="M398">
        <f t="shared" si="61"/>
        <v>16.846748334509357</v>
      </c>
      <c r="N398">
        <v>20722867</v>
      </c>
      <c r="O398">
        <f t="shared" si="62"/>
        <v>0</v>
      </c>
      <c r="P398">
        <f t="shared" si="56"/>
        <v>0</v>
      </c>
      <c r="Q398">
        <f t="shared" si="57"/>
        <v>0</v>
      </c>
      <c r="R398">
        <f t="shared" si="58"/>
        <v>0</v>
      </c>
      <c r="S398">
        <f t="shared" si="59"/>
        <v>1</v>
      </c>
    </row>
    <row r="399" spans="1:19" ht="16">
      <c r="A399" s="1">
        <v>2005</v>
      </c>
      <c r="B399" t="s">
        <v>3646</v>
      </c>
      <c r="C399" t="s">
        <v>64</v>
      </c>
      <c r="D399" t="s">
        <v>17</v>
      </c>
      <c r="F399">
        <f t="shared" si="54"/>
        <v>0</v>
      </c>
      <c r="G399">
        <f t="shared" si="55"/>
        <v>0</v>
      </c>
      <c r="H399">
        <v>28112307</v>
      </c>
      <c r="L399">
        <f t="shared" si="60"/>
        <v>17.151718009952688</v>
      </c>
      <c r="M399">
        <f t="shared" si="61"/>
        <v>15.021628958850787</v>
      </c>
      <c r="N399">
        <v>3340493</v>
      </c>
      <c r="O399">
        <f t="shared" si="62"/>
        <v>0</v>
      </c>
      <c r="P399">
        <f t="shared" si="56"/>
        <v>0</v>
      </c>
      <c r="Q399">
        <f t="shared" si="57"/>
        <v>0</v>
      </c>
      <c r="R399">
        <f t="shared" si="58"/>
        <v>1</v>
      </c>
      <c r="S399">
        <f t="shared" si="59"/>
        <v>0</v>
      </c>
    </row>
    <row r="400" spans="1:19" ht="16">
      <c r="A400" s="1">
        <v>2004</v>
      </c>
      <c r="B400" t="s">
        <v>1879</v>
      </c>
      <c r="C400" t="s">
        <v>22</v>
      </c>
      <c r="D400" t="s">
        <v>23</v>
      </c>
      <c r="F400">
        <f t="shared" si="54"/>
        <v>1</v>
      </c>
      <c r="G400">
        <f t="shared" si="55"/>
        <v>43161751</v>
      </c>
      <c r="H400">
        <v>28256983</v>
      </c>
      <c r="L400">
        <f t="shared" si="60"/>
        <v>17.156851170852047</v>
      </c>
      <c r="M400">
        <f t="shared" si="61"/>
        <v>17.580465267503467</v>
      </c>
      <c r="N400">
        <v>43161751</v>
      </c>
      <c r="O400">
        <f t="shared" si="62"/>
        <v>0</v>
      </c>
      <c r="P400">
        <f t="shared" si="56"/>
        <v>0</v>
      </c>
      <c r="Q400">
        <f t="shared" si="57"/>
        <v>0</v>
      </c>
      <c r="R400">
        <f t="shared" si="58"/>
        <v>0</v>
      </c>
      <c r="S400">
        <f t="shared" si="59"/>
        <v>1</v>
      </c>
    </row>
    <row r="401" spans="1:19" ht="16">
      <c r="A401" s="1">
        <v>1995</v>
      </c>
      <c r="B401" t="s">
        <v>3003</v>
      </c>
      <c r="C401" t="s">
        <v>16</v>
      </c>
      <c r="D401" t="s">
        <v>17</v>
      </c>
      <c r="F401">
        <f t="shared" si="54"/>
        <v>0</v>
      </c>
      <c r="G401">
        <f t="shared" si="55"/>
        <v>0</v>
      </c>
      <c r="H401">
        <v>28362620</v>
      </c>
      <c r="L401">
        <f t="shared" si="60"/>
        <v>17.160582639000022</v>
      </c>
      <c r="M401">
        <f t="shared" si="61"/>
        <v>17.705716144967042</v>
      </c>
      <c r="N401">
        <v>48920943</v>
      </c>
      <c r="O401">
        <f t="shared" si="62"/>
        <v>0</v>
      </c>
      <c r="P401">
        <f t="shared" si="56"/>
        <v>1</v>
      </c>
      <c r="Q401">
        <f t="shared" si="57"/>
        <v>0</v>
      </c>
      <c r="R401">
        <f t="shared" si="58"/>
        <v>0</v>
      </c>
      <c r="S401">
        <f t="shared" si="59"/>
        <v>0</v>
      </c>
    </row>
    <row r="402" spans="1:19" ht="16">
      <c r="A402" s="1">
        <v>2003</v>
      </c>
      <c r="B402" t="s">
        <v>2088</v>
      </c>
      <c r="C402" t="s">
        <v>22</v>
      </c>
      <c r="D402" t="s">
        <v>23</v>
      </c>
      <c r="F402">
        <f t="shared" si="54"/>
        <v>1</v>
      </c>
      <c r="G402">
        <f t="shared" si="55"/>
        <v>9875478</v>
      </c>
      <c r="H402">
        <v>28412666</v>
      </c>
      <c r="L402">
        <f t="shared" si="60"/>
        <v>17.162345589624767</v>
      </c>
      <c r="M402">
        <f t="shared" si="61"/>
        <v>16.105565272643265</v>
      </c>
      <c r="N402">
        <v>9875478</v>
      </c>
      <c r="O402">
        <f t="shared" si="62"/>
        <v>0</v>
      </c>
      <c r="P402">
        <f t="shared" si="56"/>
        <v>0</v>
      </c>
      <c r="Q402">
        <f t="shared" si="57"/>
        <v>0</v>
      </c>
      <c r="R402">
        <f t="shared" si="58"/>
        <v>0</v>
      </c>
      <c r="S402">
        <f t="shared" si="59"/>
        <v>1</v>
      </c>
    </row>
    <row r="403" spans="1:19" ht="16">
      <c r="A403" s="1">
        <v>2010</v>
      </c>
      <c r="B403" t="s">
        <v>831</v>
      </c>
      <c r="C403" t="s">
        <v>16</v>
      </c>
      <c r="D403" t="s">
        <v>17</v>
      </c>
      <c r="F403">
        <f t="shared" si="54"/>
        <v>0</v>
      </c>
      <c r="G403">
        <f t="shared" si="55"/>
        <v>0</v>
      </c>
      <c r="H403">
        <v>28536765</v>
      </c>
      <c r="L403">
        <f t="shared" si="60"/>
        <v>17.166703813903752</v>
      </c>
      <c r="M403">
        <f t="shared" si="61"/>
        <v>17.100391178464001</v>
      </c>
      <c r="N403">
        <v>26705796</v>
      </c>
      <c r="O403">
        <f t="shared" si="62"/>
        <v>0</v>
      </c>
      <c r="P403">
        <f t="shared" si="56"/>
        <v>1</v>
      </c>
      <c r="Q403">
        <f t="shared" si="57"/>
        <v>0</v>
      </c>
      <c r="R403">
        <f t="shared" si="58"/>
        <v>0</v>
      </c>
      <c r="S403">
        <f t="shared" si="59"/>
        <v>0</v>
      </c>
    </row>
    <row r="404" spans="1:19" ht="16">
      <c r="A404" s="1">
        <v>2009</v>
      </c>
      <c r="B404" t="s">
        <v>1046</v>
      </c>
      <c r="C404" t="s">
        <v>22</v>
      </c>
      <c r="D404" t="s">
        <v>23</v>
      </c>
      <c r="F404">
        <f t="shared" si="54"/>
        <v>1</v>
      </c>
      <c r="G404">
        <f t="shared" si="55"/>
        <v>27143290</v>
      </c>
      <c r="H404">
        <v>28600229</v>
      </c>
      <c r="L404">
        <f t="shared" si="60"/>
        <v>17.168925282751033</v>
      </c>
      <c r="M404">
        <f t="shared" si="61"/>
        <v>17.11664042831071</v>
      </c>
      <c r="N404">
        <v>27143290</v>
      </c>
      <c r="O404">
        <f t="shared" si="62"/>
        <v>0</v>
      </c>
      <c r="P404">
        <f t="shared" si="56"/>
        <v>0</v>
      </c>
      <c r="Q404">
        <f t="shared" si="57"/>
        <v>0</v>
      </c>
      <c r="R404">
        <f t="shared" si="58"/>
        <v>0</v>
      </c>
      <c r="S404">
        <f t="shared" si="59"/>
        <v>1</v>
      </c>
    </row>
    <row r="405" spans="1:19" ht="16">
      <c r="A405" s="1">
        <v>2008</v>
      </c>
      <c r="B405" t="s">
        <v>1177</v>
      </c>
      <c r="C405" t="s">
        <v>16</v>
      </c>
      <c r="D405" t="s">
        <v>17</v>
      </c>
      <c r="F405">
        <f t="shared" si="54"/>
        <v>0</v>
      </c>
      <c r="G405">
        <f t="shared" si="55"/>
        <v>0</v>
      </c>
      <c r="H405">
        <v>28801384</v>
      </c>
      <c r="L405">
        <f t="shared" si="60"/>
        <v>17.175933999507098</v>
      </c>
      <c r="M405">
        <f t="shared" si="61"/>
        <v>16.890290860047095</v>
      </c>
      <c r="N405">
        <v>21645126</v>
      </c>
      <c r="O405">
        <f t="shared" si="62"/>
        <v>0</v>
      </c>
      <c r="P405">
        <f t="shared" si="56"/>
        <v>1</v>
      </c>
      <c r="Q405">
        <f t="shared" si="57"/>
        <v>0</v>
      </c>
      <c r="R405">
        <f t="shared" si="58"/>
        <v>0</v>
      </c>
      <c r="S405">
        <f t="shared" si="59"/>
        <v>0</v>
      </c>
    </row>
    <row r="406" spans="1:19" ht="16">
      <c r="A406" s="1">
        <v>1998</v>
      </c>
      <c r="B406" t="s">
        <v>3590</v>
      </c>
      <c r="C406" t="s">
        <v>58</v>
      </c>
      <c r="D406" t="s">
        <v>17</v>
      </c>
      <c r="F406">
        <f t="shared" si="54"/>
        <v>0</v>
      </c>
      <c r="G406">
        <f t="shared" si="55"/>
        <v>0</v>
      </c>
      <c r="H406">
        <v>28966833</v>
      </c>
      <c r="L406">
        <f t="shared" si="60"/>
        <v>17.181662043783476</v>
      </c>
      <c r="M406">
        <f t="shared" si="61"/>
        <v>17.168310308405857</v>
      </c>
      <c r="N406">
        <v>28582646</v>
      </c>
      <c r="O406">
        <f t="shared" si="62"/>
        <v>1</v>
      </c>
      <c r="P406">
        <f t="shared" si="56"/>
        <v>0</v>
      </c>
      <c r="Q406">
        <f t="shared" si="57"/>
        <v>0</v>
      </c>
      <c r="R406">
        <f t="shared" si="58"/>
        <v>0</v>
      </c>
      <c r="S406">
        <f t="shared" si="59"/>
        <v>0</v>
      </c>
    </row>
    <row r="407" spans="1:19" ht="16">
      <c r="A407" s="1">
        <v>1999</v>
      </c>
      <c r="B407" t="s">
        <v>3591</v>
      </c>
      <c r="C407" t="s">
        <v>22</v>
      </c>
      <c r="D407" t="s">
        <v>23</v>
      </c>
      <c r="F407">
        <f t="shared" si="54"/>
        <v>1</v>
      </c>
      <c r="G407">
        <f t="shared" si="55"/>
        <v>2796924</v>
      </c>
      <c r="H407">
        <v>29005501</v>
      </c>
      <c r="L407">
        <f t="shared" si="60"/>
        <v>17.182996059617114</v>
      </c>
      <c r="M407">
        <f t="shared" si="61"/>
        <v>14.844030799844964</v>
      </c>
      <c r="N407">
        <v>2796924</v>
      </c>
      <c r="O407">
        <f t="shared" si="62"/>
        <v>0</v>
      </c>
      <c r="P407">
        <f t="shared" si="56"/>
        <v>0</v>
      </c>
      <c r="Q407">
        <f t="shared" si="57"/>
        <v>0</v>
      </c>
      <c r="R407">
        <f t="shared" si="58"/>
        <v>0</v>
      </c>
      <c r="S407">
        <f t="shared" si="59"/>
        <v>1</v>
      </c>
    </row>
    <row r="408" spans="1:19" ht="16">
      <c r="A408" s="1">
        <v>2002</v>
      </c>
      <c r="B408" t="s">
        <v>2136</v>
      </c>
      <c r="C408" t="s">
        <v>64</v>
      </c>
      <c r="D408" t="s">
        <v>17</v>
      </c>
      <c r="F408">
        <f t="shared" si="54"/>
        <v>0</v>
      </c>
      <c r="G408">
        <f t="shared" si="55"/>
        <v>0</v>
      </c>
      <c r="H408">
        <v>29139615</v>
      </c>
      <c r="L408">
        <f t="shared" si="60"/>
        <v>17.187609146564437</v>
      </c>
      <c r="M408">
        <f t="shared" si="61"/>
        <v>16.991930345658066</v>
      </c>
      <c r="N408">
        <v>23960815</v>
      </c>
      <c r="O408">
        <f t="shared" si="62"/>
        <v>0</v>
      </c>
      <c r="P408">
        <f t="shared" si="56"/>
        <v>0</v>
      </c>
      <c r="Q408">
        <f t="shared" si="57"/>
        <v>0</v>
      </c>
      <c r="R408">
        <f t="shared" si="58"/>
        <v>1</v>
      </c>
      <c r="S408">
        <f t="shared" si="59"/>
        <v>0</v>
      </c>
    </row>
    <row r="409" spans="1:19" ht="16">
      <c r="A409" s="1">
        <v>2010</v>
      </c>
      <c r="B409" t="s">
        <v>766</v>
      </c>
      <c r="C409" t="s">
        <v>22</v>
      </c>
      <c r="D409" t="s">
        <v>23</v>
      </c>
      <c r="F409">
        <f t="shared" si="54"/>
        <v>1</v>
      </c>
      <c r="G409">
        <f t="shared" si="55"/>
        <v>16023478</v>
      </c>
      <c r="H409">
        <v>29343924</v>
      </c>
      <c r="L409">
        <f t="shared" si="60"/>
        <v>17.194596064067689</v>
      </c>
      <c r="M409">
        <f t="shared" si="61"/>
        <v>16.589565579661382</v>
      </c>
      <c r="N409">
        <v>16023478</v>
      </c>
      <c r="O409">
        <f t="shared" si="62"/>
        <v>0</v>
      </c>
      <c r="P409">
        <f t="shared" si="56"/>
        <v>0</v>
      </c>
      <c r="Q409">
        <f t="shared" si="57"/>
        <v>0</v>
      </c>
      <c r="R409">
        <f t="shared" si="58"/>
        <v>0</v>
      </c>
      <c r="S409">
        <f t="shared" si="59"/>
        <v>1</v>
      </c>
    </row>
    <row r="410" spans="1:19" ht="16">
      <c r="A410" s="1">
        <v>1991</v>
      </c>
      <c r="B410" t="s">
        <v>3148</v>
      </c>
      <c r="C410" t="s">
        <v>22</v>
      </c>
      <c r="D410" t="s">
        <v>23</v>
      </c>
      <c r="F410">
        <f t="shared" si="54"/>
        <v>1</v>
      </c>
      <c r="G410">
        <f t="shared" si="55"/>
        <v>111204624</v>
      </c>
      <c r="H410">
        <v>29458817</v>
      </c>
      <c r="L410">
        <f t="shared" si="60"/>
        <v>17.198503812048553</v>
      </c>
      <c r="M410">
        <f t="shared" si="61"/>
        <v>18.52688252165003</v>
      </c>
      <c r="N410">
        <v>111204624</v>
      </c>
      <c r="O410">
        <f t="shared" si="62"/>
        <v>0</v>
      </c>
      <c r="P410">
        <f t="shared" si="56"/>
        <v>0</v>
      </c>
      <c r="Q410">
        <f t="shared" si="57"/>
        <v>0</v>
      </c>
      <c r="R410">
        <f t="shared" si="58"/>
        <v>0</v>
      </c>
      <c r="S410">
        <f t="shared" si="59"/>
        <v>1</v>
      </c>
    </row>
    <row r="411" spans="1:19" ht="16">
      <c r="A411" s="1">
        <v>2006</v>
      </c>
      <c r="B411" t="s">
        <v>1619</v>
      </c>
      <c r="C411" t="s">
        <v>16</v>
      </c>
      <c r="D411" t="s">
        <v>17</v>
      </c>
      <c r="F411">
        <f t="shared" si="54"/>
        <v>0</v>
      </c>
      <c r="G411">
        <f t="shared" si="55"/>
        <v>0</v>
      </c>
      <c r="H411">
        <v>29669493</v>
      </c>
      <c r="L411">
        <f t="shared" si="60"/>
        <v>17.205629904153358</v>
      </c>
      <c r="M411">
        <f t="shared" si="61"/>
        <v>16.076555690428808</v>
      </c>
      <c r="N411">
        <v>9593110</v>
      </c>
      <c r="O411">
        <f t="shared" si="62"/>
        <v>0</v>
      </c>
      <c r="P411">
        <f t="shared" si="56"/>
        <v>1</v>
      </c>
      <c r="Q411">
        <f t="shared" si="57"/>
        <v>0</v>
      </c>
      <c r="R411">
        <f t="shared" si="58"/>
        <v>0</v>
      </c>
      <c r="S411">
        <f t="shared" si="59"/>
        <v>0</v>
      </c>
    </row>
    <row r="412" spans="1:19" ht="16">
      <c r="A412" s="1">
        <v>1990</v>
      </c>
      <c r="B412" t="s">
        <v>3196</v>
      </c>
      <c r="C412" t="s">
        <v>22</v>
      </c>
      <c r="D412" t="s">
        <v>23</v>
      </c>
      <c r="F412">
        <f t="shared" si="54"/>
        <v>1</v>
      </c>
      <c r="G412">
        <f t="shared" si="55"/>
        <v>17829754</v>
      </c>
      <c r="H412">
        <v>29717001</v>
      </c>
      <c r="L412">
        <f t="shared" si="60"/>
        <v>17.207229864243089</v>
      </c>
      <c r="M412">
        <f t="shared" si="61"/>
        <v>16.696379192772749</v>
      </c>
      <c r="N412">
        <v>17829754</v>
      </c>
      <c r="O412">
        <f t="shared" si="62"/>
        <v>0</v>
      </c>
      <c r="P412">
        <f t="shared" si="56"/>
        <v>0</v>
      </c>
      <c r="Q412">
        <f t="shared" si="57"/>
        <v>0</v>
      </c>
      <c r="R412">
        <f t="shared" si="58"/>
        <v>0</v>
      </c>
      <c r="S412">
        <f t="shared" si="59"/>
        <v>1</v>
      </c>
    </row>
    <row r="413" spans="1:19" ht="16">
      <c r="A413" s="1">
        <v>1987</v>
      </c>
      <c r="B413" t="s">
        <v>3275</v>
      </c>
      <c r="C413" t="s">
        <v>22</v>
      </c>
      <c r="D413" t="s">
        <v>23</v>
      </c>
      <c r="F413">
        <f t="shared" si="54"/>
        <v>1</v>
      </c>
      <c r="G413">
        <f t="shared" si="55"/>
        <v>2050397</v>
      </c>
      <c r="H413">
        <v>29861988</v>
      </c>
      <c r="L413">
        <f t="shared" si="60"/>
        <v>17.212096925220163</v>
      </c>
      <c r="M413">
        <f t="shared" si="61"/>
        <v>14.533543990901782</v>
      </c>
      <c r="N413">
        <v>2050397</v>
      </c>
      <c r="O413">
        <f t="shared" si="62"/>
        <v>0</v>
      </c>
      <c r="P413">
        <f t="shared" si="56"/>
        <v>0</v>
      </c>
      <c r="Q413">
        <f t="shared" si="57"/>
        <v>0</v>
      </c>
      <c r="R413">
        <f t="shared" si="58"/>
        <v>0</v>
      </c>
      <c r="S413">
        <f t="shared" si="59"/>
        <v>1</v>
      </c>
    </row>
    <row r="414" spans="1:19" ht="16">
      <c r="A414" s="1">
        <v>2006</v>
      </c>
      <c r="B414" t="s">
        <v>1491</v>
      </c>
      <c r="C414" t="s">
        <v>64</v>
      </c>
      <c r="D414" t="s">
        <v>17</v>
      </c>
      <c r="F414">
        <f t="shared" si="54"/>
        <v>0</v>
      </c>
      <c r="G414">
        <f t="shared" si="55"/>
        <v>0</v>
      </c>
      <c r="H414">
        <v>29928737</v>
      </c>
      <c r="L414">
        <f t="shared" si="60"/>
        <v>17.214329680475419</v>
      </c>
      <c r="M414">
        <f t="shared" si="61"/>
        <v>15.569738100569333</v>
      </c>
      <c r="N414">
        <v>5778982</v>
      </c>
      <c r="O414">
        <f t="shared" si="62"/>
        <v>0</v>
      </c>
      <c r="P414">
        <f t="shared" si="56"/>
        <v>0</v>
      </c>
      <c r="Q414">
        <f t="shared" si="57"/>
        <v>0</v>
      </c>
      <c r="R414">
        <f t="shared" si="58"/>
        <v>1</v>
      </c>
      <c r="S414">
        <f t="shared" si="59"/>
        <v>0</v>
      </c>
    </row>
    <row r="415" spans="1:19" ht="16">
      <c r="A415" s="1">
        <v>2005</v>
      </c>
      <c r="B415" t="s">
        <v>1677</v>
      </c>
      <c r="C415" t="s">
        <v>22</v>
      </c>
      <c r="D415" t="s">
        <v>23</v>
      </c>
      <c r="F415">
        <f t="shared" si="54"/>
        <v>1</v>
      </c>
      <c r="G415">
        <f t="shared" si="55"/>
        <v>41756160</v>
      </c>
      <c r="H415">
        <v>29962909</v>
      </c>
      <c r="L415">
        <f t="shared" si="60"/>
        <v>17.215470808027941</v>
      </c>
      <c r="M415">
        <f t="shared" si="61"/>
        <v>17.547357543287639</v>
      </c>
      <c r="N415">
        <v>41756160</v>
      </c>
      <c r="O415">
        <f t="shared" si="62"/>
        <v>0</v>
      </c>
      <c r="P415">
        <f t="shared" si="56"/>
        <v>0</v>
      </c>
      <c r="Q415">
        <f t="shared" si="57"/>
        <v>0</v>
      </c>
      <c r="R415">
        <f t="shared" si="58"/>
        <v>0</v>
      </c>
      <c r="S415">
        <f t="shared" si="59"/>
        <v>1</v>
      </c>
    </row>
    <row r="416" spans="1:19" ht="16">
      <c r="A416" s="1">
        <v>2009</v>
      </c>
      <c r="B416" t="s">
        <v>1079</v>
      </c>
      <c r="C416" t="s">
        <v>16</v>
      </c>
      <c r="D416" t="s">
        <v>17</v>
      </c>
      <c r="F416">
        <f t="shared" si="54"/>
        <v>0</v>
      </c>
      <c r="G416">
        <f t="shared" si="55"/>
        <v>0</v>
      </c>
      <c r="H416">
        <v>29981685</v>
      </c>
      <c r="L416">
        <f t="shared" si="60"/>
        <v>17.216097253195422</v>
      </c>
      <c r="M416">
        <f t="shared" si="61"/>
        <v>17.11664042831071</v>
      </c>
      <c r="N416">
        <v>27143290</v>
      </c>
      <c r="O416">
        <f t="shared" si="62"/>
        <v>0</v>
      </c>
      <c r="P416">
        <f t="shared" si="56"/>
        <v>1</v>
      </c>
      <c r="Q416">
        <f t="shared" si="57"/>
        <v>0</v>
      </c>
      <c r="R416">
        <f t="shared" si="58"/>
        <v>0</v>
      </c>
      <c r="S416">
        <f t="shared" si="59"/>
        <v>0</v>
      </c>
    </row>
    <row r="417" spans="1:19" ht="16">
      <c r="A417" s="1">
        <v>2003</v>
      </c>
      <c r="B417" t="s">
        <v>2045</v>
      </c>
      <c r="C417" t="s">
        <v>22</v>
      </c>
      <c r="D417" t="s">
        <v>23</v>
      </c>
      <c r="F417">
        <f t="shared" si="54"/>
        <v>1</v>
      </c>
      <c r="G417">
        <f t="shared" si="55"/>
        <v>15193043</v>
      </c>
      <c r="H417">
        <v>29998216</v>
      </c>
      <c r="L417">
        <f t="shared" si="60"/>
        <v>17.216648471191551</v>
      </c>
      <c r="M417">
        <f t="shared" si="61"/>
        <v>16.536348183672672</v>
      </c>
      <c r="N417">
        <v>15193043</v>
      </c>
      <c r="O417">
        <f t="shared" si="62"/>
        <v>0</v>
      </c>
      <c r="P417">
        <f t="shared" si="56"/>
        <v>0</v>
      </c>
      <c r="Q417">
        <f t="shared" si="57"/>
        <v>0</v>
      </c>
      <c r="R417">
        <f t="shared" si="58"/>
        <v>0</v>
      </c>
      <c r="S417">
        <f t="shared" si="59"/>
        <v>1</v>
      </c>
    </row>
    <row r="418" spans="1:19" ht="16">
      <c r="A418" s="1">
        <v>2008</v>
      </c>
      <c r="B418" t="s">
        <v>1122</v>
      </c>
      <c r="C418" t="s">
        <v>16</v>
      </c>
      <c r="D418" t="s">
        <v>17</v>
      </c>
      <c r="F418">
        <f t="shared" si="54"/>
        <v>0</v>
      </c>
      <c r="G418">
        <f t="shared" si="55"/>
        <v>0</v>
      </c>
      <c r="H418">
        <v>30016892</v>
      </c>
      <c r="L418">
        <f t="shared" si="60"/>
        <v>17.217270847830541</v>
      </c>
      <c r="M418">
        <f t="shared" si="61"/>
        <v>16.890290860047095</v>
      </c>
      <c r="N418">
        <v>21645126</v>
      </c>
      <c r="O418">
        <f t="shared" si="62"/>
        <v>0</v>
      </c>
      <c r="P418">
        <f t="shared" si="56"/>
        <v>1</v>
      </c>
      <c r="Q418">
        <f t="shared" si="57"/>
        <v>0</v>
      </c>
      <c r="R418">
        <f t="shared" si="58"/>
        <v>0</v>
      </c>
      <c r="S418">
        <f t="shared" si="59"/>
        <v>0</v>
      </c>
    </row>
    <row r="419" spans="1:19" ht="16">
      <c r="A419" s="1">
        <v>2008</v>
      </c>
      <c r="B419" t="s">
        <v>1234</v>
      </c>
      <c r="C419" t="s">
        <v>16</v>
      </c>
      <c r="D419" t="s">
        <v>17</v>
      </c>
      <c r="F419">
        <f t="shared" si="54"/>
        <v>0</v>
      </c>
      <c r="G419">
        <f t="shared" si="55"/>
        <v>0</v>
      </c>
      <c r="H419">
        <v>30080599</v>
      </c>
      <c r="L419">
        <f t="shared" si="60"/>
        <v>17.219390970411471</v>
      </c>
      <c r="M419">
        <f t="shared" si="61"/>
        <v>16.78493037518912</v>
      </c>
      <c r="N419">
        <v>19480614</v>
      </c>
      <c r="O419">
        <f t="shared" si="62"/>
        <v>0</v>
      </c>
      <c r="P419">
        <f t="shared" si="56"/>
        <v>1</v>
      </c>
      <c r="Q419">
        <f t="shared" si="57"/>
        <v>0</v>
      </c>
      <c r="R419">
        <f t="shared" si="58"/>
        <v>0</v>
      </c>
      <c r="S419">
        <f t="shared" si="59"/>
        <v>0</v>
      </c>
    </row>
    <row r="420" spans="1:19" ht="16">
      <c r="A420" s="1">
        <v>2001</v>
      </c>
      <c r="B420" t="s">
        <v>2380</v>
      </c>
      <c r="C420" t="s">
        <v>22</v>
      </c>
      <c r="D420" t="s">
        <v>23</v>
      </c>
      <c r="F420">
        <f t="shared" si="54"/>
        <v>1</v>
      </c>
      <c r="G420">
        <f t="shared" si="55"/>
        <v>28948611</v>
      </c>
      <c r="H420">
        <v>30082587</v>
      </c>
      <c r="L420">
        <f t="shared" si="60"/>
        <v>17.219457057337145</v>
      </c>
      <c r="M420">
        <f t="shared" si="61"/>
        <v>17.181032781557626</v>
      </c>
      <c r="N420">
        <v>28948611</v>
      </c>
      <c r="O420">
        <f t="shared" si="62"/>
        <v>0</v>
      </c>
      <c r="P420">
        <f t="shared" si="56"/>
        <v>0</v>
      </c>
      <c r="Q420">
        <f t="shared" si="57"/>
        <v>0</v>
      </c>
      <c r="R420">
        <f t="shared" si="58"/>
        <v>0</v>
      </c>
      <c r="S420">
        <f t="shared" si="59"/>
        <v>1</v>
      </c>
    </row>
    <row r="421" spans="1:19" ht="16">
      <c r="A421" s="1">
        <v>2005</v>
      </c>
      <c r="B421" t="s">
        <v>1744</v>
      </c>
      <c r="C421" t="s">
        <v>22</v>
      </c>
      <c r="D421" t="s">
        <v>23</v>
      </c>
      <c r="F421">
        <f t="shared" si="54"/>
        <v>1</v>
      </c>
      <c r="G421">
        <f t="shared" si="55"/>
        <v>35790994</v>
      </c>
      <c r="H421">
        <v>30093356</v>
      </c>
      <c r="L421">
        <f t="shared" si="60"/>
        <v>17.219814974457446</v>
      </c>
      <c r="M421">
        <f t="shared" si="61"/>
        <v>17.393206855477526</v>
      </c>
      <c r="N421">
        <v>35790994</v>
      </c>
      <c r="O421">
        <f t="shared" si="62"/>
        <v>0</v>
      </c>
      <c r="P421">
        <f t="shared" si="56"/>
        <v>0</v>
      </c>
      <c r="Q421">
        <f t="shared" si="57"/>
        <v>0</v>
      </c>
      <c r="R421">
        <f t="shared" si="58"/>
        <v>0</v>
      </c>
      <c r="S421">
        <f t="shared" si="59"/>
        <v>1</v>
      </c>
    </row>
    <row r="422" spans="1:19" ht="16">
      <c r="A422" s="1">
        <v>2010</v>
      </c>
      <c r="B422" t="s">
        <v>734</v>
      </c>
      <c r="C422" t="s">
        <v>16</v>
      </c>
      <c r="D422" t="s">
        <v>17</v>
      </c>
      <c r="F422">
        <f t="shared" si="54"/>
        <v>0</v>
      </c>
      <c r="G422">
        <f t="shared" si="55"/>
        <v>0</v>
      </c>
      <c r="H422">
        <v>30199340</v>
      </c>
      <c r="L422">
        <f t="shared" si="60"/>
        <v>17.223330627801655</v>
      </c>
      <c r="M422">
        <f t="shared" si="61"/>
        <v>16.877247636511058</v>
      </c>
      <c r="N422">
        <v>21364637</v>
      </c>
      <c r="O422">
        <f t="shared" si="62"/>
        <v>0</v>
      </c>
      <c r="P422">
        <f t="shared" si="56"/>
        <v>1</v>
      </c>
      <c r="Q422">
        <f t="shared" si="57"/>
        <v>0</v>
      </c>
      <c r="R422">
        <f t="shared" si="58"/>
        <v>0</v>
      </c>
      <c r="S422">
        <f t="shared" si="59"/>
        <v>0</v>
      </c>
    </row>
    <row r="423" spans="1:19" ht="16">
      <c r="A423" s="1">
        <v>2002</v>
      </c>
      <c r="B423" t="s">
        <v>2140</v>
      </c>
      <c r="C423" t="s">
        <v>16</v>
      </c>
      <c r="D423" t="s">
        <v>17</v>
      </c>
      <c r="F423">
        <f t="shared" si="54"/>
        <v>0</v>
      </c>
      <c r="G423">
        <f t="shared" si="55"/>
        <v>0</v>
      </c>
      <c r="H423">
        <v>30265212</v>
      </c>
      <c r="L423">
        <f t="shared" si="60"/>
        <v>17.225509492074405</v>
      </c>
      <c r="M423">
        <f t="shared" si="61"/>
        <v>16.599888266229005</v>
      </c>
      <c r="N423">
        <v>16189740</v>
      </c>
      <c r="O423">
        <f t="shared" si="62"/>
        <v>0</v>
      </c>
      <c r="P423">
        <f t="shared" si="56"/>
        <v>1</v>
      </c>
      <c r="Q423">
        <f t="shared" si="57"/>
        <v>0</v>
      </c>
      <c r="R423">
        <f t="shared" si="58"/>
        <v>0</v>
      </c>
      <c r="S423">
        <f t="shared" si="59"/>
        <v>0</v>
      </c>
    </row>
    <row r="424" spans="1:19" ht="16">
      <c r="A424" s="1">
        <v>2001</v>
      </c>
      <c r="B424" t="s">
        <v>2376</v>
      </c>
      <c r="C424" t="s">
        <v>16</v>
      </c>
      <c r="D424" t="s">
        <v>17</v>
      </c>
      <c r="F424">
        <f t="shared" si="54"/>
        <v>0</v>
      </c>
      <c r="G424">
        <f t="shared" si="55"/>
        <v>0</v>
      </c>
      <c r="H424">
        <v>30325173</v>
      </c>
      <c r="L424">
        <f t="shared" si="60"/>
        <v>17.227488717642089</v>
      </c>
      <c r="M424">
        <f t="shared" si="61"/>
        <v>15.18860265141139</v>
      </c>
      <c r="N424">
        <v>3947538</v>
      </c>
      <c r="O424">
        <f t="shared" si="62"/>
        <v>0</v>
      </c>
      <c r="P424">
        <f t="shared" si="56"/>
        <v>1</v>
      </c>
      <c r="Q424">
        <f t="shared" si="57"/>
        <v>0</v>
      </c>
      <c r="R424">
        <f t="shared" si="58"/>
        <v>0</v>
      </c>
      <c r="S424">
        <f t="shared" si="59"/>
        <v>0</v>
      </c>
    </row>
    <row r="425" spans="1:19" ht="16">
      <c r="A425" s="1">
        <v>1987</v>
      </c>
      <c r="B425" t="s">
        <v>3282</v>
      </c>
      <c r="C425" t="s">
        <v>16</v>
      </c>
      <c r="D425" t="s">
        <v>17</v>
      </c>
      <c r="F425">
        <f t="shared" si="54"/>
        <v>0</v>
      </c>
      <c r="G425">
        <f t="shared" si="55"/>
        <v>0</v>
      </c>
      <c r="H425">
        <v>30331075</v>
      </c>
      <c r="L425">
        <f t="shared" si="60"/>
        <v>17.227683322491984</v>
      </c>
      <c r="M425">
        <f t="shared" si="61"/>
        <v>17.306132896032956</v>
      </c>
      <c r="N425">
        <v>32806358</v>
      </c>
      <c r="O425">
        <f t="shared" si="62"/>
        <v>0</v>
      </c>
      <c r="P425">
        <f t="shared" si="56"/>
        <v>1</v>
      </c>
      <c r="Q425">
        <f t="shared" si="57"/>
        <v>0</v>
      </c>
      <c r="R425">
        <f t="shared" si="58"/>
        <v>0</v>
      </c>
      <c r="S425">
        <f t="shared" si="59"/>
        <v>0</v>
      </c>
    </row>
    <row r="426" spans="1:19" ht="16">
      <c r="A426" s="1">
        <v>1982</v>
      </c>
      <c r="B426" t="s">
        <v>3390</v>
      </c>
      <c r="C426" t="s">
        <v>16</v>
      </c>
      <c r="D426" t="s">
        <v>17</v>
      </c>
      <c r="F426">
        <f t="shared" si="54"/>
        <v>0</v>
      </c>
      <c r="G426">
        <f t="shared" si="55"/>
        <v>0</v>
      </c>
      <c r="H426">
        <v>30390060</v>
      </c>
      <c r="L426">
        <f t="shared" si="60"/>
        <v>17.229626139224688</v>
      </c>
      <c r="M426">
        <f t="shared" si="61"/>
        <v>16.305930315938237</v>
      </c>
      <c r="N426">
        <v>12066340</v>
      </c>
      <c r="O426">
        <f t="shared" si="62"/>
        <v>0</v>
      </c>
      <c r="P426">
        <f t="shared" si="56"/>
        <v>1</v>
      </c>
      <c r="Q426">
        <f t="shared" si="57"/>
        <v>0</v>
      </c>
      <c r="R426">
        <f t="shared" si="58"/>
        <v>0</v>
      </c>
      <c r="S426">
        <f t="shared" si="59"/>
        <v>0</v>
      </c>
    </row>
    <row r="427" spans="1:19" ht="16">
      <c r="A427" s="1">
        <v>2008</v>
      </c>
      <c r="B427" t="s">
        <v>1171</v>
      </c>
      <c r="C427" t="s">
        <v>16</v>
      </c>
      <c r="D427" t="s">
        <v>17</v>
      </c>
      <c r="F427">
        <f t="shared" si="54"/>
        <v>0</v>
      </c>
      <c r="G427">
        <f t="shared" si="55"/>
        <v>0</v>
      </c>
      <c r="H427">
        <v>30459656</v>
      </c>
      <c r="L427">
        <f t="shared" si="60"/>
        <v>17.231913611867846</v>
      </c>
      <c r="M427">
        <f t="shared" si="61"/>
        <v>17.261854426038152</v>
      </c>
      <c r="N427">
        <v>31385433</v>
      </c>
      <c r="O427">
        <f t="shared" si="62"/>
        <v>0</v>
      </c>
      <c r="P427">
        <f t="shared" si="56"/>
        <v>1</v>
      </c>
      <c r="Q427">
        <f t="shared" si="57"/>
        <v>0</v>
      </c>
      <c r="R427">
        <f t="shared" si="58"/>
        <v>0</v>
      </c>
      <c r="S427">
        <f t="shared" si="59"/>
        <v>0</v>
      </c>
    </row>
    <row r="428" spans="1:19" ht="16">
      <c r="A428" s="1">
        <v>2007</v>
      </c>
      <c r="B428" t="s">
        <v>1320</v>
      </c>
      <c r="C428" t="s">
        <v>22</v>
      </c>
      <c r="D428" t="s">
        <v>23</v>
      </c>
      <c r="F428">
        <f t="shared" si="54"/>
        <v>1</v>
      </c>
      <c r="G428">
        <f t="shared" si="55"/>
        <v>2359441</v>
      </c>
      <c r="H428">
        <v>30468201</v>
      </c>
      <c r="L428">
        <f t="shared" si="60"/>
        <v>17.232194107538522</v>
      </c>
      <c r="M428">
        <f t="shared" si="61"/>
        <v>14.673935284538208</v>
      </c>
      <c r="N428">
        <v>2359441</v>
      </c>
      <c r="O428">
        <f t="shared" si="62"/>
        <v>0</v>
      </c>
      <c r="P428">
        <f t="shared" si="56"/>
        <v>0</v>
      </c>
      <c r="Q428">
        <f t="shared" si="57"/>
        <v>0</v>
      </c>
      <c r="R428">
        <f t="shared" si="58"/>
        <v>0</v>
      </c>
      <c r="S428">
        <f t="shared" si="59"/>
        <v>1</v>
      </c>
    </row>
    <row r="429" spans="1:19" ht="16">
      <c r="A429" s="1">
        <v>2009</v>
      </c>
      <c r="B429" t="s">
        <v>896</v>
      </c>
      <c r="C429" t="s">
        <v>16</v>
      </c>
      <c r="D429" t="s">
        <v>17</v>
      </c>
      <c r="F429">
        <f t="shared" si="54"/>
        <v>0</v>
      </c>
      <c r="G429">
        <f t="shared" si="55"/>
        <v>0</v>
      </c>
      <c r="H429">
        <v>30555070</v>
      </c>
      <c r="L429">
        <f t="shared" si="60"/>
        <v>17.235041187259274</v>
      </c>
      <c r="M429">
        <f t="shared" si="61"/>
        <v>15.843674726182453</v>
      </c>
      <c r="N429">
        <v>7600121</v>
      </c>
      <c r="O429">
        <f t="shared" si="62"/>
        <v>0</v>
      </c>
      <c r="P429">
        <f t="shared" si="56"/>
        <v>1</v>
      </c>
      <c r="Q429">
        <f t="shared" si="57"/>
        <v>0</v>
      </c>
      <c r="R429">
        <f t="shared" si="58"/>
        <v>0</v>
      </c>
      <c r="S429">
        <f t="shared" si="59"/>
        <v>0</v>
      </c>
    </row>
    <row r="430" spans="1:19" ht="16">
      <c r="A430" s="1">
        <v>2005</v>
      </c>
      <c r="B430" t="s">
        <v>1712</v>
      </c>
      <c r="C430" t="s">
        <v>22</v>
      </c>
      <c r="D430" t="s">
        <v>23</v>
      </c>
      <c r="F430">
        <f t="shared" si="54"/>
        <v>1</v>
      </c>
      <c r="G430">
        <f t="shared" si="55"/>
        <v>29825828</v>
      </c>
      <c r="H430">
        <v>30699527</v>
      </c>
      <c r="L430">
        <f t="shared" si="60"/>
        <v>17.23975780527261</v>
      </c>
      <c r="M430">
        <f t="shared" si="61"/>
        <v>17.210885287507576</v>
      </c>
      <c r="N430">
        <v>29825828</v>
      </c>
      <c r="O430">
        <f t="shared" si="62"/>
        <v>0</v>
      </c>
      <c r="P430">
        <f t="shared" si="56"/>
        <v>0</v>
      </c>
      <c r="Q430">
        <f t="shared" si="57"/>
        <v>0</v>
      </c>
      <c r="R430">
        <f t="shared" si="58"/>
        <v>0</v>
      </c>
      <c r="S430">
        <f t="shared" si="59"/>
        <v>1</v>
      </c>
    </row>
    <row r="431" spans="1:19" ht="16">
      <c r="A431" s="1">
        <v>2012</v>
      </c>
      <c r="B431" t="s">
        <v>325</v>
      </c>
      <c r="C431" t="s">
        <v>22</v>
      </c>
      <c r="D431" t="s">
        <v>23</v>
      </c>
      <c r="F431">
        <f t="shared" si="54"/>
        <v>1</v>
      </c>
      <c r="G431">
        <f t="shared" si="55"/>
        <v>5073193</v>
      </c>
      <c r="H431">
        <v>31118489</v>
      </c>
      <c r="L431">
        <f t="shared" si="60"/>
        <v>17.253312702111106</v>
      </c>
      <c r="M431">
        <f t="shared" si="61"/>
        <v>15.439480960374727</v>
      </c>
      <c r="N431">
        <v>5073193</v>
      </c>
      <c r="O431">
        <f t="shared" si="62"/>
        <v>0</v>
      </c>
      <c r="P431">
        <f t="shared" si="56"/>
        <v>0</v>
      </c>
      <c r="Q431">
        <f t="shared" si="57"/>
        <v>0</v>
      </c>
      <c r="R431">
        <f t="shared" si="58"/>
        <v>0</v>
      </c>
      <c r="S431">
        <f t="shared" si="59"/>
        <v>1</v>
      </c>
    </row>
    <row r="432" spans="1:19" ht="16">
      <c r="A432" s="1">
        <v>1998</v>
      </c>
      <c r="B432" t="s">
        <v>2683</v>
      </c>
      <c r="C432" t="s">
        <v>22</v>
      </c>
      <c r="D432" t="s">
        <v>23</v>
      </c>
      <c r="F432">
        <f t="shared" si="54"/>
        <v>1</v>
      </c>
      <c r="G432">
        <f t="shared" si="55"/>
        <v>8574794</v>
      </c>
      <c r="H432">
        <v>31136839</v>
      </c>
      <c r="L432">
        <f t="shared" si="60"/>
        <v>17.253902209904926</v>
      </c>
      <c r="M432">
        <f t="shared" si="61"/>
        <v>15.964337527404098</v>
      </c>
      <c r="N432">
        <v>8574794</v>
      </c>
      <c r="O432">
        <f t="shared" si="62"/>
        <v>0</v>
      </c>
      <c r="P432">
        <f t="shared" si="56"/>
        <v>0</v>
      </c>
      <c r="Q432">
        <f t="shared" si="57"/>
        <v>0</v>
      </c>
      <c r="R432">
        <f t="shared" si="58"/>
        <v>0</v>
      </c>
      <c r="S432">
        <f t="shared" si="59"/>
        <v>1</v>
      </c>
    </row>
    <row r="433" spans="1:19" ht="16">
      <c r="A433" s="1">
        <v>2005</v>
      </c>
      <c r="B433" t="s">
        <v>1806</v>
      </c>
      <c r="C433" t="s">
        <v>64</v>
      </c>
      <c r="D433" t="s">
        <v>17</v>
      </c>
      <c r="F433">
        <f t="shared" si="54"/>
        <v>0</v>
      </c>
      <c r="G433">
        <f t="shared" si="55"/>
        <v>0</v>
      </c>
      <c r="H433">
        <v>31238857</v>
      </c>
      <c r="L433">
        <f t="shared" si="60"/>
        <v>17.257173294558346</v>
      </c>
      <c r="M433">
        <f t="shared" si="61"/>
        <v>17.393206855477526</v>
      </c>
      <c r="N433">
        <v>35790994</v>
      </c>
      <c r="O433">
        <f t="shared" si="62"/>
        <v>0</v>
      </c>
      <c r="P433">
        <f t="shared" si="56"/>
        <v>0</v>
      </c>
      <c r="Q433">
        <f t="shared" si="57"/>
        <v>0</v>
      </c>
      <c r="R433">
        <f t="shared" si="58"/>
        <v>1</v>
      </c>
      <c r="S433">
        <f t="shared" si="59"/>
        <v>0</v>
      </c>
    </row>
    <row r="434" spans="1:19" ht="16">
      <c r="A434" s="1">
        <v>2006</v>
      </c>
      <c r="B434" t="s">
        <v>1637</v>
      </c>
      <c r="C434" t="s">
        <v>22</v>
      </c>
      <c r="D434" t="s">
        <v>23</v>
      </c>
      <c r="F434">
        <f t="shared" si="54"/>
        <v>1</v>
      </c>
      <c r="G434">
        <f t="shared" si="55"/>
        <v>25427520</v>
      </c>
      <c r="H434">
        <v>31481990</v>
      </c>
      <c r="L434">
        <f t="shared" si="60"/>
        <v>17.264926194255025</v>
      </c>
      <c r="M434">
        <f t="shared" si="61"/>
        <v>17.051342610031575</v>
      </c>
      <c r="N434">
        <v>25427520</v>
      </c>
      <c r="O434">
        <f t="shared" si="62"/>
        <v>0</v>
      </c>
      <c r="P434">
        <f t="shared" si="56"/>
        <v>0</v>
      </c>
      <c r="Q434">
        <f t="shared" si="57"/>
        <v>0</v>
      </c>
      <c r="R434">
        <f t="shared" si="58"/>
        <v>0</v>
      </c>
      <c r="S434">
        <f t="shared" si="59"/>
        <v>1</v>
      </c>
    </row>
    <row r="435" spans="1:19" ht="16">
      <c r="A435" s="1">
        <v>2011</v>
      </c>
      <c r="B435" t="s">
        <v>3592</v>
      </c>
      <c r="C435" t="s">
        <v>22</v>
      </c>
      <c r="D435" t="s">
        <v>23</v>
      </c>
      <c r="F435">
        <f t="shared" si="54"/>
        <v>1</v>
      </c>
      <c r="G435">
        <f t="shared" si="55"/>
        <v>20713816</v>
      </c>
      <c r="H435">
        <v>31807187</v>
      </c>
      <c r="L435">
        <f t="shared" si="60"/>
        <v>17.275202828504138</v>
      </c>
      <c r="M435">
        <f t="shared" si="61"/>
        <v>16.846311475210364</v>
      </c>
      <c r="N435">
        <v>20713816</v>
      </c>
      <c r="O435">
        <f t="shared" si="62"/>
        <v>0</v>
      </c>
      <c r="P435">
        <f t="shared" si="56"/>
        <v>0</v>
      </c>
      <c r="Q435">
        <f t="shared" si="57"/>
        <v>0</v>
      </c>
      <c r="R435">
        <f t="shared" si="58"/>
        <v>0</v>
      </c>
      <c r="S435">
        <f t="shared" si="59"/>
        <v>1</v>
      </c>
    </row>
    <row r="436" spans="1:19" ht="16">
      <c r="A436" s="1">
        <v>2009</v>
      </c>
      <c r="B436" t="s">
        <v>930</v>
      </c>
      <c r="C436" t="s">
        <v>22</v>
      </c>
      <c r="D436" t="s">
        <v>23</v>
      </c>
      <c r="F436">
        <f t="shared" si="54"/>
        <v>1</v>
      </c>
      <c r="G436">
        <f t="shared" si="55"/>
        <v>29314753</v>
      </c>
      <c r="H436">
        <v>31814980</v>
      </c>
      <c r="L436">
        <f t="shared" si="60"/>
        <v>17.27544780601454</v>
      </c>
      <c r="M436">
        <f t="shared" si="61"/>
        <v>17.193601462624336</v>
      </c>
      <c r="N436">
        <v>29314753</v>
      </c>
      <c r="O436">
        <f t="shared" si="62"/>
        <v>0</v>
      </c>
      <c r="P436">
        <f t="shared" si="56"/>
        <v>0</v>
      </c>
      <c r="Q436">
        <f t="shared" si="57"/>
        <v>0</v>
      </c>
      <c r="R436">
        <f t="shared" si="58"/>
        <v>0</v>
      </c>
      <c r="S436">
        <f t="shared" si="59"/>
        <v>1</v>
      </c>
    </row>
    <row r="437" spans="1:19" ht="16">
      <c r="A437" s="1">
        <v>2005</v>
      </c>
      <c r="B437" t="s">
        <v>1746</v>
      </c>
      <c r="C437" t="s">
        <v>16</v>
      </c>
      <c r="D437" t="s">
        <v>17</v>
      </c>
      <c r="F437">
        <f t="shared" si="54"/>
        <v>0</v>
      </c>
      <c r="G437">
        <f t="shared" si="55"/>
        <v>0</v>
      </c>
      <c r="H437">
        <v>31819291</v>
      </c>
      <c r="L437">
        <f t="shared" si="60"/>
        <v>17.275583299041767</v>
      </c>
      <c r="M437">
        <f t="shared" si="61"/>
        <v>18.166396735114088</v>
      </c>
      <c r="N437">
        <v>77547153</v>
      </c>
      <c r="O437">
        <f t="shared" si="62"/>
        <v>0</v>
      </c>
      <c r="P437">
        <f t="shared" si="56"/>
        <v>1</v>
      </c>
      <c r="Q437">
        <f t="shared" si="57"/>
        <v>0</v>
      </c>
      <c r="R437">
        <f t="shared" si="58"/>
        <v>0</v>
      </c>
      <c r="S437">
        <f t="shared" si="59"/>
        <v>0</v>
      </c>
    </row>
    <row r="438" spans="1:19" ht="16">
      <c r="A438" s="1">
        <v>2012</v>
      </c>
      <c r="B438" t="s">
        <v>297</v>
      </c>
      <c r="C438" t="s">
        <v>22</v>
      </c>
      <c r="D438" t="s">
        <v>23</v>
      </c>
      <c r="F438">
        <f t="shared" si="54"/>
        <v>1</v>
      </c>
      <c r="G438">
        <f t="shared" si="55"/>
        <v>35512350</v>
      </c>
      <c r="H438">
        <v>31852752</v>
      </c>
      <c r="L438">
        <f t="shared" si="60"/>
        <v>17.276634341273294</v>
      </c>
      <c r="M438">
        <f t="shared" si="61"/>
        <v>17.385391081270825</v>
      </c>
      <c r="N438">
        <v>35512350</v>
      </c>
      <c r="O438">
        <f t="shared" si="62"/>
        <v>0</v>
      </c>
      <c r="P438">
        <f t="shared" si="56"/>
        <v>0</v>
      </c>
      <c r="Q438">
        <f t="shared" si="57"/>
        <v>0</v>
      </c>
      <c r="R438">
        <f t="shared" si="58"/>
        <v>0</v>
      </c>
      <c r="S438">
        <f t="shared" si="59"/>
        <v>1</v>
      </c>
    </row>
    <row r="439" spans="1:19" ht="16">
      <c r="A439" s="1">
        <v>2009</v>
      </c>
      <c r="B439" t="s">
        <v>908</v>
      </c>
      <c r="C439" t="s">
        <v>22</v>
      </c>
      <c r="D439" t="s">
        <v>23</v>
      </c>
      <c r="F439">
        <f t="shared" si="54"/>
        <v>1</v>
      </c>
      <c r="G439">
        <f t="shared" si="55"/>
        <v>8142987</v>
      </c>
      <c r="H439">
        <v>32194912</v>
      </c>
      <c r="L439">
        <f t="shared" si="60"/>
        <v>17.287318985606998</v>
      </c>
      <c r="M439">
        <f t="shared" si="61"/>
        <v>15.912667623984774</v>
      </c>
      <c r="N439">
        <v>8142987</v>
      </c>
      <c r="O439">
        <f t="shared" si="62"/>
        <v>0</v>
      </c>
      <c r="P439">
        <f t="shared" si="56"/>
        <v>0</v>
      </c>
      <c r="Q439">
        <f t="shared" si="57"/>
        <v>0</v>
      </c>
      <c r="R439">
        <f t="shared" si="58"/>
        <v>0</v>
      </c>
      <c r="S439">
        <f t="shared" si="59"/>
        <v>1</v>
      </c>
    </row>
    <row r="440" spans="1:19" ht="16">
      <c r="A440" s="1">
        <v>2004</v>
      </c>
      <c r="B440" t="s">
        <v>1986</v>
      </c>
      <c r="C440" t="s">
        <v>16</v>
      </c>
      <c r="D440" t="s">
        <v>17</v>
      </c>
      <c r="F440">
        <f t="shared" si="54"/>
        <v>0</v>
      </c>
      <c r="G440">
        <f t="shared" si="55"/>
        <v>0</v>
      </c>
      <c r="H440">
        <v>32462531</v>
      </c>
      <c r="L440">
        <f t="shared" si="60"/>
        <v>17.295597089900703</v>
      </c>
      <c r="M440">
        <f t="shared" si="61"/>
        <v>17.426314572230432</v>
      </c>
      <c r="N440">
        <v>36995786</v>
      </c>
      <c r="O440">
        <f t="shared" si="62"/>
        <v>0</v>
      </c>
      <c r="P440">
        <f t="shared" si="56"/>
        <v>1</v>
      </c>
      <c r="Q440">
        <f t="shared" si="57"/>
        <v>0</v>
      </c>
      <c r="R440">
        <f t="shared" si="58"/>
        <v>0</v>
      </c>
      <c r="S440">
        <f t="shared" si="59"/>
        <v>0</v>
      </c>
    </row>
    <row r="441" spans="1:19" ht="16">
      <c r="A441" s="1">
        <v>2008</v>
      </c>
      <c r="B441" t="s">
        <v>1141</v>
      </c>
      <c r="C441" t="s">
        <v>16</v>
      </c>
      <c r="D441" t="s">
        <v>17</v>
      </c>
      <c r="F441">
        <f t="shared" si="54"/>
        <v>0</v>
      </c>
      <c r="G441">
        <f t="shared" si="55"/>
        <v>0</v>
      </c>
      <c r="H441">
        <v>32595998</v>
      </c>
      <c r="L441">
        <f t="shared" si="60"/>
        <v>17.299700078065023</v>
      </c>
      <c r="M441">
        <f t="shared" si="61"/>
        <v>17.955001606598099</v>
      </c>
      <c r="N441">
        <v>62770866</v>
      </c>
      <c r="O441">
        <f t="shared" si="62"/>
        <v>0</v>
      </c>
      <c r="P441">
        <f t="shared" si="56"/>
        <v>1</v>
      </c>
      <c r="Q441">
        <f t="shared" si="57"/>
        <v>0</v>
      </c>
      <c r="R441">
        <f t="shared" si="58"/>
        <v>0</v>
      </c>
      <c r="S441">
        <f t="shared" si="59"/>
        <v>0</v>
      </c>
    </row>
    <row r="442" spans="1:19" ht="16">
      <c r="A442" s="1">
        <v>1998</v>
      </c>
      <c r="B442" t="s">
        <v>2650</v>
      </c>
      <c r="C442" t="s">
        <v>22</v>
      </c>
      <c r="D442" t="s">
        <v>23</v>
      </c>
      <c r="F442">
        <f t="shared" si="54"/>
        <v>1</v>
      </c>
      <c r="G442">
        <f t="shared" si="55"/>
        <v>75744013</v>
      </c>
      <c r="H442">
        <v>32659228</v>
      </c>
      <c r="L442">
        <f t="shared" si="60"/>
        <v>17.301638007750189</v>
      </c>
      <c r="M442">
        <f t="shared" si="61"/>
        <v>18.142869962926589</v>
      </c>
      <c r="N442">
        <v>75744013</v>
      </c>
      <c r="O442">
        <f t="shared" si="62"/>
        <v>0</v>
      </c>
      <c r="P442">
        <f t="shared" si="56"/>
        <v>0</v>
      </c>
      <c r="Q442">
        <f t="shared" si="57"/>
        <v>0</v>
      </c>
      <c r="R442">
        <f t="shared" si="58"/>
        <v>0</v>
      </c>
      <c r="S442">
        <f t="shared" si="59"/>
        <v>1</v>
      </c>
    </row>
    <row r="443" spans="1:19" ht="16">
      <c r="A443" s="1">
        <v>1998</v>
      </c>
      <c r="B443" t="s">
        <v>2703</v>
      </c>
      <c r="C443" t="s">
        <v>16</v>
      </c>
      <c r="D443" t="s">
        <v>17</v>
      </c>
      <c r="F443">
        <f t="shared" si="54"/>
        <v>0</v>
      </c>
      <c r="G443">
        <f t="shared" si="55"/>
        <v>0</v>
      </c>
      <c r="H443">
        <v>32758425</v>
      </c>
      <c r="L443">
        <f t="shared" si="60"/>
        <v>17.304670738870332</v>
      </c>
      <c r="M443">
        <f t="shared" si="61"/>
        <v>16.657484707964045</v>
      </c>
      <c r="N443">
        <v>17149588</v>
      </c>
      <c r="O443">
        <f t="shared" si="62"/>
        <v>0</v>
      </c>
      <c r="P443">
        <f t="shared" si="56"/>
        <v>1</v>
      </c>
      <c r="Q443">
        <f t="shared" si="57"/>
        <v>0</v>
      </c>
      <c r="R443">
        <f t="shared" si="58"/>
        <v>0</v>
      </c>
      <c r="S443">
        <f t="shared" si="59"/>
        <v>0</v>
      </c>
    </row>
    <row r="444" spans="1:19" ht="16">
      <c r="A444" s="1">
        <v>2002</v>
      </c>
      <c r="B444" t="s">
        <v>2124</v>
      </c>
      <c r="C444" t="s">
        <v>31</v>
      </c>
      <c r="D444" t="s">
        <v>17</v>
      </c>
      <c r="F444">
        <f t="shared" si="54"/>
        <v>0</v>
      </c>
      <c r="G444">
        <f t="shared" si="55"/>
        <v>0</v>
      </c>
      <c r="H444">
        <v>32825657</v>
      </c>
      <c r="L444">
        <f t="shared" si="60"/>
        <v>17.306720993185124</v>
      </c>
      <c r="M444">
        <f t="shared" si="61"/>
        <v>15.578236950066449</v>
      </c>
      <c r="N444">
        <v>5828306</v>
      </c>
      <c r="O444">
        <f t="shared" si="62"/>
        <v>0</v>
      </c>
      <c r="P444">
        <f t="shared" si="56"/>
        <v>0</v>
      </c>
      <c r="Q444">
        <f t="shared" si="57"/>
        <v>1</v>
      </c>
      <c r="R444">
        <f t="shared" si="58"/>
        <v>0</v>
      </c>
      <c r="S444">
        <f t="shared" si="59"/>
        <v>0</v>
      </c>
    </row>
    <row r="445" spans="1:19" ht="16">
      <c r="A445" s="1">
        <v>2009</v>
      </c>
      <c r="B445" t="s">
        <v>894</v>
      </c>
      <c r="C445" t="s">
        <v>31</v>
      </c>
      <c r="D445" t="s">
        <v>17</v>
      </c>
      <c r="F445">
        <f t="shared" si="54"/>
        <v>0</v>
      </c>
      <c r="G445">
        <f t="shared" si="55"/>
        <v>0</v>
      </c>
      <c r="H445">
        <v>32963430</v>
      </c>
      <c r="L445">
        <f t="shared" si="60"/>
        <v>17.310909323125085</v>
      </c>
      <c r="M445">
        <f t="shared" si="61"/>
        <v>15.843674726182453</v>
      </c>
      <c r="N445">
        <v>7600121</v>
      </c>
      <c r="O445">
        <f t="shared" si="62"/>
        <v>0</v>
      </c>
      <c r="P445">
        <f t="shared" si="56"/>
        <v>0</v>
      </c>
      <c r="Q445">
        <f t="shared" si="57"/>
        <v>1</v>
      </c>
      <c r="R445">
        <f t="shared" si="58"/>
        <v>0</v>
      </c>
      <c r="S445">
        <f t="shared" si="59"/>
        <v>0</v>
      </c>
    </row>
    <row r="446" spans="1:19" ht="16">
      <c r="A446" s="1">
        <v>2007</v>
      </c>
      <c r="B446" t="s">
        <v>1333</v>
      </c>
      <c r="C446" t="s">
        <v>22</v>
      </c>
      <c r="D446" t="s">
        <v>23</v>
      </c>
      <c r="F446">
        <f t="shared" si="54"/>
        <v>1</v>
      </c>
      <c r="G446">
        <f t="shared" si="55"/>
        <v>50559457</v>
      </c>
      <c r="H446">
        <v>32995262</v>
      </c>
      <c r="L446">
        <f t="shared" si="60"/>
        <v>17.311874533365192</v>
      </c>
      <c r="M446">
        <f t="shared" si="61"/>
        <v>17.738660568030014</v>
      </c>
      <c r="N446">
        <v>50559457</v>
      </c>
      <c r="O446">
        <f t="shared" si="62"/>
        <v>0</v>
      </c>
      <c r="P446">
        <f t="shared" si="56"/>
        <v>0</v>
      </c>
      <c r="Q446">
        <f t="shared" si="57"/>
        <v>0</v>
      </c>
      <c r="R446">
        <f t="shared" si="58"/>
        <v>0</v>
      </c>
      <c r="S446">
        <f t="shared" si="59"/>
        <v>1</v>
      </c>
    </row>
    <row r="447" spans="1:19" ht="16">
      <c r="A447" s="1">
        <v>2013</v>
      </c>
      <c r="B447" t="s">
        <v>93</v>
      </c>
      <c r="C447" t="s">
        <v>31</v>
      </c>
      <c r="D447" t="s">
        <v>17</v>
      </c>
      <c r="F447">
        <f t="shared" si="54"/>
        <v>0</v>
      </c>
      <c r="G447">
        <f t="shared" si="55"/>
        <v>0</v>
      </c>
      <c r="H447">
        <v>33029713</v>
      </c>
      <c r="L447">
        <f t="shared" si="60"/>
        <v>17.312918108258682</v>
      </c>
      <c r="M447">
        <f t="shared" si="61"/>
        <v>16.951004773893423</v>
      </c>
      <c r="N447">
        <v>23000000</v>
      </c>
      <c r="O447">
        <f t="shared" si="62"/>
        <v>0</v>
      </c>
      <c r="P447">
        <f t="shared" si="56"/>
        <v>0</v>
      </c>
      <c r="Q447">
        <f t="shared" si="57"/>
        <v>1</v>
      </c>
      <c r="R447">
        <f t="shared" si="58"/>
        <v>0</v>
      </c>
      <c r="S447">
        <f t="shared" si="59"/>
        <v>0</v>
      </c>
    </row>
    <row r="448" spans="1:19" ht="16">
      <c r="A448" s="1">
        <v>2008</v>
      </c>
      <c r="B448" t="s">
        <v>1129</v>
      </c>
      <c r="C448" t="s">
        <v>16</v>
      </c>
      <c r="D448" t="s">
        <v>17</v>
      </c>
      <c r="F448">
        <f t="shared" si="54"/>
        <v>0</v>
      </c>
      <c r="G448">
        <f t="shared" si="55"/>
        <v>0</v>
      </c>
      <c r="H448">
        <v>33435494</v>
      </c>
      <c r="L448">
        <f t="shared" si="60"/>
        <v>17.325128588297513</v>
      </c>
      <c r="M448">
        <f t="shared" si="61"/>
        <v>16.890290860047095</v>
      </c>
      <c r="N448">
        <v>21645126</v>
      </c>
      <c r="O448">
        <f t="shared" si="62"/>
        <v>0</v>
      </c>
      <c r="P448">
        <f t="shared" si="56"/>
        <v>1</v>
      </c>
      <c r="Q448">
        <f t="shared" si="57"/>
        <v>0</v>
      </c>
      <c r="R448">
        <f t="shared" si="58"/>
        <v>0</v>
      </c>
      <c r="S448">
        <f t="shared" si="59"/>
        <v>0</v>
      </c>
    </row>
    <row r="449" spans="1:19" ht="16">
      <c r="A449" s="1">
        <v>1985</v>
      </c>
      <c r="B449" t="s">
        <v>3329</v>
      </c>
      <c r="C449" t="s">
        <v>64</v>
      </c>
      <c r="D449" t="s">
        <v>17</v>
      </c>
      <c r="F449">
        <f t="shared" si="54"/>
        <v>0</v>
      </c>
      <c r="G449">
        <f t="shared" si="55"/>
        <v>0</v>
      </c>
      <c r="H449">
        <v>33562937</v>
      </c>
      <c r="L449">
        <f t="shared" si="60"/>
        <v>17.328932950632762</v>
      </c>
      <c r="M449">
        <f t="shared" si="61"/>
        <v>17.806832499151575</v>
      </c>
      <c r="N449">
        <v>54126394</v>
      </c>
      <c r="O449">
        <f t="shared" si="62"/>
        <v>0</v>
      </c>
      <c r="P449">
        <f t="shared" si="56"/>
        <v>0</v>
      </c>
      <c r="Q449">
        <f t="shared" si="57"/>
        <v>0</v>
      </c>
      <c r="R449">
        <f t="shared" si="58"/>
        <v>1</v>
      </c>
      <c r="S449">
        <f t="shared" si="59"/>
        <v>0</v>
      </c>
    </row>
    <row r="450" spans="1:19" ht="16">
      <c r="A450" s="1">
        <v>2008</v>
      </c>
      <c r="B450" t="s">
        <v>1188</v>
      </c>
      <c r="C450" t="s">
        <v>31</v>
      </c>
      <c r="D450" t="s">
        <v>17</v>
      </c>
      <c r="F450">
        <f t="shared" ref="F450:F513" si="63">IF(D450="PASS",1,0)</f>
        <v>0</v>
      </c>
      <c r="G450">
        <f t="shared" ref="G450:G513" si="64">F450*N450</f>
        <v>0</v>
      </c>
      <c r="H450">
        <v>33564393</v>
      </c>
      <c r="L450">
        <f t="shared" si="60"/>
        <v>17.328976330877449</v>
      </c>
      <c r="M450">
        <f t="shared" si="61"/>
        <v>17.295755968155259</v>
      </c>
      <c r="N450">
        <v>32467689</v>
      </c>
      <c r="O450">
        <f t="shared" si="62"/>
        <v>0</v>
      </c>
      <c r="P450">
        <f t="shared" ref="P450:P513" si="65">IF(C450="notalk",1,0)</f>
        <v>0</v>
      </c>
      <c r="Q450">
        <f t="shared" ref="Q450:Q513" si="66">IF(C450="men",1,0)</f>
        <v>1</v>
      </c>
      <c r="R450">
        <f t="shared" ref="R450:R513" si="67">IF(C450="dubious",1,0)</f>
        <v>0</v>
      </c>
      <c r="S450">
        <f t="shared" ref="S450:S513" si="68">IF(C450="ok",1,0)</f>
        <v>0</v>
      </c>
    </row>
    <row r="451" spans="1:19" ht="16">
      <c r="A451" s="1">
        <v>1993</v>
      </c>
      <c r="B451" t="s">
        <v>3088</v>
      </c>
      <c r="C451" t="s">
        <v>64</v>
      </c>
      <c r="D451" t="s">
        <v>17</v>
      </c>
      <c r="F451">
        <f t="shared" si="63"/>
        <v>0</v>
      </c>
      <c r="G451">
        <f t="shared" si="64"/>
        <v>0</v>
      </c>
      <c r="H451">
        <v>33611556</v>
      </c>
      <c r="L451">
        <f t="shared" ref="L451:L514" si="69">LN(H451)</f>
        <v>17.330380494374989</v>
      </c>
      <c r="M451">
        <f t="shared" ref="M451:M514" si="70">LN(N451)</f>
        <v>18.030940460191701</v>
      </c>
      <c r="N451">
        <v>67723274</v>
      </c>
      <c r="O451">
        <f t="shared" ref="O451:O514" si="71">IF(C451="nowomen",1,0)</f>
        <v>0</v>
      </c>
      <c r="P451">
        <f t="shared" si="65"/>
        <v>0</v>
      </c>
      <c r="Q451">
        <f t="shared" si="66"/>
        <v>0</v>
      </c>
      <c r="R451">
        <f t="shared" si="67"/>
        <v>1</v>
      </c>
      <c r="S451">
        <f t="shared" si="68"/>
        <v>0</v>
      </c>
    </row>
    <row r="452" spans="1:19" ht="16">
      <c r="A452" s="1">
        <v>2010</v>
      </c>
      <c r="B452" t="s">
        <v>3593</v>
      </c>
      <c r="C452" t="s">
        <v>22</v>
      </c>
      <c r="D452" t="s">
        <v>23</v>
      </c>
      <c r="F452">
        <f t="shared" si="63"/>
        <v>1</v>
      </c>
      <c r="G452">
        <f t="shared" si="64"/>
        <v>26705796</v>
      </c>
      <c r="H452">
        <v>33703834</v>
      </c>
      <c r="L452">
        <f t="shared" si="69"/>
        <v>17.333122157397433</v>
      </c>
      <c r="M452">
        <f t="shared" si="70"/>
        <v>17.100391178464001</v>
      </c>
      <c r="N452">
        <v>26705796</v>
      </c>
      <c r="O452">
        <f t="shared" si="71"/>
        <v>0</v>
      </c>
      <c r="P452">
        <f t="shared" si="65"/>
        <v>0</v>
      </c>
      <c r="Q452">
        <f t="shared" si="66"/>
        <v>0</v>
      </c>
      <c r="R452">
        <f t="shared" si="67"/>
        <v>0</v>
      </c>
      <c r="S452">
        <f t="shared" si="68"/>
        <v>1</v>
      </c>
    </row>
    <row r="453" spans="1:19" ht="16">
      <c r="A453" s="1">
        <v>2006</v>
      </c>
      <c r="B453" t="s">
        <v>1561</v>
      </c>
      <c r="C453" t="s">
        <v>22</v>
      </c>
      <c r="D453" t="s">
        <v>23</v>
      </c>
      <c r="F453">
        <f t="shared" si="63"/>
        <v>1</v>
      </c>
      <c r="G453">
        <f t="shared" si="64"/>
        <v>6125721</v>
      </c>
      <c r="H453">
        <v>33746588</v>
      </c>
      <c r="L453">
        <f t="shared" si="69"/>
        <v>17.334389873875942</v>
      </c>
      <c r="M453">
        <f t="shared" si="70"/>
        <v>15.628007021752996</v>
      </c>
      <c r="N453">
        <v>6125721</v>
      </c>
      <c r="O453">
        <f t="shared" si="71"/>
        <v>0</v>
      </c>
      <c r="P453">
        <f t="shared" si="65"/>
        <v>0</v>
      </c>
      <c r="Q453">
        <f t="shared" si="66"/>
        <v>0</v>
      </c>
      <c r="R453">
        <f t="shared" si="67"/>
        <v>0</v>
      </c>
      <c r="S453">
        <f t="shared" si="68"/>
        <v>1</v>
      </c>
    </row>
    <row r="454" spans="1:19" ht="16">
      <c r="A454" s="1">
        <v>2003</v>
      </c>
      <c r="B454" t="s">
        <v>2114</v>
      </c>
      <c r="C454" t="s">
        <v>16</v>
      </c>
      <c r="D454" t="s">
        <v>17</v>
      </c>
      <c r="F454">
        <f t="shared" si="63"/>
        <v>0</v>
      </c>
      <c r="G454">
        <f t="shared" si="64"/>
        <v>0</v>
      </c>
      <c r="H454">
        <v>33808553</v>
      </c>
      <c r="L454">
        <f t="shared" si="69"/>
        <v>17.336224375779448</v>
      </c>
      <c r="M454">
        <f t="shared" si="70"/>
        <v>18.433468204759333</v>
      </c>
      <c r="N454">
        <v>101286957</v>
      </c>
      <c r="O454">
        <f t="shared" si="71"/>
        <v>0</v>
      </c>
      <c r="P454">
        <f t="shared" si="65"/>
        <v>1</v>
      </c>
      <c r="Q454">
        <f t="shared" si="66"/>
        <v>0</v>
      </c>
      <c r="R454">
        <f t="shared" si="67"/>
        <v>0</v>
      </c>
      <c r="S454">
        <f t="shared" si="68"/>
        <v>0</v>
      </c>
    </row>
    <row r="455" spans="1:19" ht="16">
      <c r="A455" s="1">
        <v>1995</v>
      </c>
      <c r="B455" t="s">
        <v>2969</v>
      </c>
      <c r="C455" t="s">
        <v>22</v>
      </c>
      <c r="D455" t="s">
        <v>23</v>
      </c>
      <c r="F455">
        <f t="shared" si="63"/>
        <v>1</v>
      </c>
      <c r="G455">
        <f t="shared" si="64"/>
        <v>30575589</v>
      </c>
      <c r="H455">
        <v>33815484</v>
      </c>
      <c r="L455">
        <f t="shared" si="69"/>
        <v>17.33642936206337</v>
      </c>
      <c r="M455">
        <f t="shared" si="70"/>
        <v>17.235712503456622</v>
      </c>
      <c r="N455">
        <v>30575589</v>
      </c>
      <c r="O455">
        <f t="shared" si="71"/>
        <v>0</v>
      </c>
      <c r="P455">
        <f t="shared" si="65"/>
        <v>0</v>
      </c>
      <c r="Q455">
        <f t="shared" si="66"/>
        <v>0</v>
      </c>
      <c r="R455">
        <f t="shared" si="67"/>
        <v>0</v>
      </c>
      <c r="S455">
        <f t="shared" si="68"/>
        <v>1</v>
      </c>
    </row>
    <row r="456" spans="1:19" ht="16">
      <c r="A456" s="1">
        <v>2002</v>
      </c>
      <c r="B456" t="s">
        <v>2257</v>
      </c>
      <c r="C456" t="s">
        <v>31</v>
      </c>
      <c r="D456" t="s">
        <v>17</v>
      </c>
      <c r="F456">
        <f t="shared" si="63"/>
        <v>0</v>
      </c>
      <c r="G456">
        <f t="shared" si="64"/>
        <v>0</v>
      </c>
      <c r="H456">
        <v>34125645</v>
      </c>
      <c r="L456">
        <f t="shared" si="69"/>
        <v>17.345559712389676</v>
      </c>
      <c r="M456">
        <f t="shared" si="70"/>
        <v>17.06989189547474</v>
      </c>
      <c r="N456">
        <v>25903584</v>
      </c>
      <c r="O456">
        <f t="shared" si="71"/>
        <v>0</v>
      </c>
      <c r="P456">
        <f t="shared" si="65"/>
        <v>0</v>
      </c>
      <c r="Q456">
        <f t="shared" si="66"/>
        <v>1</v>
      </c>
      <c r="R456">
        <f t="shared" si="67"/>
        <v>0</v>
      </c>
      <c r="S456">
        <f t="shared" si="68"/>
        <v>0</v>
      </c>
    </row>
    <row r="457" spans="1:19" ht="16">
      <c r="A457" s="1">
        <v>1986</v>
      </c>
      <c r="B457" t="s">
        <v>3304</v>
      </c>
      <c r="C457" t="s">
        <v>64</v>
      </c>
      <c r="D457" t="s">
        <v>17</v>
      </c>
      <c r="F457">
        <f t="shared" si="63"/>
        <v>0</v>
      </c>
      <c r="G457">
        <f t="shared" si="64"/>
        <v>0</v>
      </c>
      <c r="H457">
        <v>34608390</v>
      </c>
      <c r="L457">
        <f t="shared" si="69"/>
        <v>17.359606696182215</v>
      </c>
      <c r="M457">
        <f t="shared" si="70"/>
        <v>17.969898271020536</v>
      </c>
      <c r="N457">
        <v>63712942</v>
      </c>
      <c r="O457">
        <f t="shared" si="71"/>
        <v>0</v>
      </c>
      <c r="P457">
        <f t="shared" si="65"/>
        <v>0</v>
      </c>
      <c r="Q457">
        <f t="shared" si="66"/>
        <v>0</v>
      </c>
      <c r="R457">
        <f t="shared" si="67"/>
        <v>1</v>
      </c>
      <c r="S457">
        <f t="shared" si="68"/>
        <v>0</v>
      </c>
    </row>
    <row r="458" spans="1:19" ht="16">
      <c r="A458" s="1">
        <v>2009</v>
      </c>
      <c r="B458" t="s">
        <v>1092</v>
      </c>
      <c r="C458" t="s">
        <v>22</v>
      </c>
      <c r="D458" t="s">
        <v>23</v>
      </c>
      <c r="F458">
        <f t="shared" si="63"/>
        <v>1</v>
      </c>
      <c r="G458">
        <f t="shared" si="64"/>
        <v>38000606</v>
      </c>
      <c r="H458">
        <v>34611919</v>
      </c>
      <c r="L458">
        <f t="shared" si="69"/>
        <v>17.359708660477207</v>
      </c>
      <c r="M458">
        <f t="shared" si="70"/>
        <v>17.453112664931922</v>
      </c>
      <c r="N458">
        <v>38000606</v>
      </c>
      <c r="O458">
        <f t="shared" si="71"/>
        <v>0</v>
      </c>
      <c r="P458">
        <f t="shared" si="65"/>
        <v>0</v>
      </c>
      <c r="Q458">
        <f t="shared" si="66"/>
        <v>0</v>
      </c>
      <c r="R458">
        <f t="shared" si="67"/>
        <v>0</v>
      </c>
      <c r="S458">
        <f t="shared" si="68"/>
        <v>1</v>
      </c>
    </row>
    <row r="459" spans="1:19" ht="16">
      <c r="A459" s="1">
        <v>2010</v>
      </c>
      <c r="B459" t="s">
        <v>880</v>
      </c>
      <c r="C459" t="s">
        <v>22</v>
      </c>
      <c r="D459" t="s">
        <v>23</v>
      </c>
      <c r="F459">
        <f t="shared" si="63"/>
        <v>1</v>
      </c>
      <c r="G459">
        <f t="shared" si="64"/>
        <v>21364637</v>
      </c>
      <c r="H459">
        <v>35079607</v>
      </c>
      <c r="L459">
        <f t="shared" si="69"/>
        <v>17.373130522440849</v>
      </c>
      <c r="M459">
        <f t="shared" si="70"/>
        <v>16.877247636511058</v>
      </c>
      <c r="N459">
        <v>21364637</v>
      </c>
      <c r="O459">
        <f t="shared" si="71"/>
        <v>0</v>
      </c>
      <c r="P459">
        <f t="shared" si="65"/>
        <v>0</v>
      </c>
      <c r="Q459">
        <f t="shared" si="66"/>
        <v>0</v>
      </c>
      <c r="R459">
        <f t="shared" si="67"/>
        <v>0</v>
      </c>
      <c r="S459">
        <f t="shared" si="68"/>
        <v>1</v>
      </c>
    </row>
    <row r="460" spans="1:19" ht="16">
      <c r="A460" s="1">
        <v>2006</v>
      </c>
      <c r="B460" t="s">
        <v>1579</v>
      </c>
      <c r="C460" t="s">
        <v>22</v>
      </c>
      <c r="D460" t="s">
        <v>23</v>
      </c>
      <c r="F460">
        <f t="shared" si="63"/>
        <v>1</v>
      </c>
      <c r="G460">
        <f t="shared" si="64"/>
        <v>23115927</v>
      </c>
      <c r="H460">
        <v>35135878</v>
      </c>
      <c r="L460">
        <f t="shared" si="69"/>
        <v>17.374733331623091</v>
      </c>
      <c r="M460">
        <f t="shared" si="70"/>
        <v>16.956032418429007</v>
      </c>
      <c r="N460">
        <v>23115927</v>
      </c>
      <c r="O460">
        <f t="shared" si="71"/>
        <v>0</v>
      </c>
      <c r="P460">
        <f t="shared" si="65"/>
        <v>0</v>
      </c>
      <c r="Q460">
        <f t="shared" si="66"/>
        <v>0</v>
      </c>
      <c r="R460">
        <f t="shared" si="67"/>
        <v>0</v>
      </c>
      <c r="S460">
        <f t="shared" si="68"/>
        <v>1</v>
      </c>
    </row>
    <row r="461" spans="1:19" ht="16">
      <c r="A461" s="1">
        <v>2009</v>
      </c>
      <c r="B461" t="s">
        <v>1065</v>
      </c>
      <c r="C461" t="s">
        <v>31</v>
      </c>
      <c r="D461" t="s">
        <v>17</v>
      </c>
      <c r="F461">
        <f t="shared" si="63"/>
        <v>0</v>
      </c>
      <c r="G461">
        <f t="shared" si="64"/>
        <v>0</v>
      </c>
      <c r="H461">
        <v>35480909</v>
      </c>
      <c r="L461">
        <f t="shared" si="69"/>
        <v>17.384505335145107</v>
      </c>
      <c r="M461">
        <f t="shared" si="70"/>
        <v>16.815535355441121</v>
      </c>
      <c r="N461">
        <v>20086035</v>
      </c>
      <c r="O461">
        <f t="shared" si="71"/>
        <v>0</v>
      </c>
      <c r="P461">
        <f t="shared" si="65"/>
        <v>0</v>
      </c>
      <c r="Q461">
        <f t="shared" si="66"/>
        <v>1</v>
      </c>
      <c r="R461">
        <f t="shared" si="67"/>
        <v>0</v>
      </c>
      <c r="S461">
        <f t="shared" si="68"/>
        <v>0</v>
      </c>
    </row>
    <row r="462" spans="1:19" ht="16">
      <c r="A462" s="1">
        <v>2001</v>
      </c>
      <c r="B462" t="s">
        <v>2349</v>
      </c>
      <c r="C462" t="s">
        <v>22</v>
      </c>
      <c r="D462" t="s">
        <v>23</v>
      </c>
      <c r="F462">
        <f t="shared" si="63"/>
        <v>1</v>
      </c>
      <c r="G462">
        <f t="shared" si="64"/>
        <v>1579015</v>
      </c>
      <c r="H462">
        <v>35561527</v>
      </c>
      <c r="L462">
        <f t="shared" si="69"/>
        <v>17.386774909195328</v>
      </c>
      <c r="M462">
        <f t="shared" si="70"/>
        <v>14.272311792876001</v>
      </c>
      <c r="N462">
        <v>1579015</v>
      </c>
      <c r="O462">
        <f t="shared" si="71"/>
        <v>0</v>
      </c>
      <c r="P462">
        <f t="shared" si="65"/>
        <v>0</v>
      </c>
      <c r="Q462">
        <f t="shared" si="66"/>
        <v>0</v>
      </c>
      <c r="R462">
        <f t="shared" si="67"/>
        <v>0</v>
      </c>
      <c r="S462">
        <f t="shared" si="68"/>
        <v>1</v>
      </c>
    </row>
    <row r="463" spans="1:19" ht="16">
      <c r="A463" s="1">
        <v>1996</v>
      </c>
      <c r="B463" t="s">
        <v>2936</v>
      </c>
      <c r="C463" t="s">
        <v>31</v>
      </c>
      <c r="D463" t="s">
        <v>17</v>
      </c>
      <c r="F463">
        <f t="shared" si="63"/>
        <v>0</v>
      </c>
      <c r="G463">
        <f t="shared" si="64"/>
        <v>0</v>
      </c>
      <c r="H463">
        <v>35645124</v>
      </c>
      <c r="L463">
        <f t="shared" si="69"/>
        <v>17.389122921276588</v>
      </c>
      <c r="M463">
        <f t="shared" si="70"/>
        <v>15.342438438047816</v>
      </c>
      <c r="N463">
        <v>4604011</v>
      </c>
      <c r="O463">
        <f t="shared" si="71"/>
        <v>0</v>
      </c>
      <c r="P463">
        <f t="shared" si="65"/>
        <v>0</v>
      </c>
      <c r="Q463">
        <f t="shared" si="66"/>
        <v>1</v>
      </c>
      <c r="R463">
        <f t="shared" si="67"/>
        <v>0</v>
      </c>
      <c r="S463">
        <f t="shared" si="68"/>
        <v>0</v>
      </c>
    </row>
    <row r="464" spans="1:19" ht="16">
      <c r="A464" s="1">
        <v>2009</v>
      </c>
      <c r="B464" t="s">
        <v>3594</v>
      </c>
      <c r="C464" t="s">
        <v>22</v>
      </c>
      <c r="D464" t="s">
        <v>23</v>
      </c>
      <c r="F464">
        <f t="shared" si="63"/>
        <v>1</v>
      </c>
      <c r="G464">
        <f t="shared" si="64"/>
        <v>17371706</v>
      </c>
      <c r="H464">
        <v>35646920</v>
      </c>
      <c r="L464">
        <f t="shared" si="69"/>
        <v>17.38917330558035</v>
      </c>
      <c r="M464">
        <f t="shared" si="70"/>
        <v>16.67035334870824</v>
      </c>
      <c r="N464">
        <v>17371706</v>
      </c>
      <c r="O464">
        <f t="shared" si="71"/>
        <v>0</v>
      </c>
      <c r="P464">
        <f t="shared" si="65"/>
        <v>0</v>
      </c>
      <c r="Q464">
        <f t="shared" si="66"/>
        <v>0</v>
      </c>
      <c r="R464">
        <f t="shared" si="67"/>
        <v>0</v>
      </c>
      <c r="S464">
        <f t="shared" si="68"/>
        <v>1</v>
      </c>
    </row>
    <row r="465" spans="1:19" ht="16">
      <c r="A465" s="1">
        <v>1992</v>
      </c>
      <c r="B465" t="s">
        <v>3110</v>
      </c>
      <c r="C465" t="s">
        <v>31</v>
      </c>
      <c r="D465" t="s">
        <v>17</v>
      </c>
      <c r="F465">
        <f t="shared" si="63"/>
        <v>0</v>
      </c>
      <c r="G465">
        <f t="shared" si="64"/>
        <v>0</v>
      </c>
      <c r="H465">
        <v>35702407</v>
      </c>
      <c r="L465">
        <f t="shared" si="69"/>
        <v>17.390728667446229</v>
      </c>
      <c r="M465">
        <f t="shared" si="70"/>
        <v>16.720432611689851</v>
      </c>
      <c r="N465">
        <v>18263820</v>
      </c>
      <c r="O465">
        <f t="shared" si="71"/>
        <v>0</v>
      </c>
      <c r="P465">
        <f t="shared" si="65"/>
        <v>0</v>
      </c>
      <c r="Q465">
        <f t="shared" si="66"/>
        <v>1</v>
      </c>
      <c r="R465">
        <f t="shared" si="67"/>
        <v>0</v>
      </c>
      <c r="S465">
        <f t="shared" si="68"/>
        <v>0</v>
      </c>
    </row>
    <row r="466" spans="1:19" ht="16">
      <c r="A466" s="1">
        <v>2013</v>
      </c>
      <c r="B466" t="s">
        <v>155</v>
      </c>
      <c r="C466" t="s">
        <v>22</v>
      </c>
      <c r="D466" t="s">
        <v>23</v>
      </c>
      <c r="F466">
        <f t="shared" si="63"/>
        <v>1</v>
      </c>
      <c r="G466">
        <f t="shared" si="64"/>
        <v>32500000</v>
      </c>
      <c r="H466">
        <v>35770721</v>
      </c>
      <c r="L466">
        <f t="shared" si="69"/>
        <v>17.392640267587833</v>
      </c>
      <c r="M466">
        <f t="shared" si="70"/>
        <v>17.296750647299966</v>
      </c>
      <c r="N466">
        <v>32500000</v>
      </c>
      <c r="O466">
        <f t="shared" si="71"/>
        <v>0</v>
      </c>
      <c r="P466">
        <f t="shared" si="65"/>
        <v>0</v>
      </c>
      <c r="Q466">
        <f t="shared" si="66"/>
        <v>0</v>
      </c>
      <c r="R466">
        <f t="shared" si="67"/>
        <v>0</v>
      </c>
      <c r="S466">
        <f t="shared" si="68"/>
        <v>1</v>
      </c>
    </row>
    <row r="467" spans="1:19" ht="16">
      <c r="A467" s="1">
        <v>2007</v>
      </c>
      <c r="B467" t="s">
        <v>1420</v>
      </c>
      <c r="C467" t="s">
        <v>16</v>
      </c>
      <c r="D467" t="s">
        <v>17</v>
      </c>
      <c r="F467">
        <f t="shared" si="63"/>
        <v>0</v>
      </c>
      <c r="G467">
        <f t="shared" si="64"/>
        <v>0</v>
      </c>
      <c r="H467">
        <v>35987783</v>
      </c>
      <c r="L467">
        <f t="shared" si="69"/>
        <v>17.398690077713262</v>
      </c>
      <c r="M467">
        <f t="shared" si="70"/>
        <v>17.620877520011948</v>
      </c>
      <c r="N467">
        <v>44941739</v>
      </c>
      <c r="O467">
        <f t="shared" si="71"/>
        <v>0</v>
      </c>
      <c r="P467">
        <f t="shared" si="65"/>
        <v>1</v>
      </c>
      <c r="Q467">
        <f t="shared" si="66"/>
        <v>0</v>
      </c>
      <c r="R467">
        <f t="shared" si="67"/>
        <v>0</v>
      </c>
      <c r="S467">
        <f t="shared" si="68"/>
        <v>0</v>
      </c>
    </row>
    <row r="468" spans="1:19" ht="16">
      <c r="A468" s="1">
        <v>2008</v>
      </c>
      <c r="B468" t="s">
        <v>1163</v>
      </c>
      <c r="C468" t="s">
        <v>31</v>
      </c>
      <c r="D468" t="s">
        <v>17</v>
      </c>
      <c r="F468">
        <f t="shared" si="63"/>
        <v>0</v>
      </c>
      <c r="G468">
        <f t="shared" si="64"/>
        <v>0</v>
      </c>
      <c r="H468">
        <v>36226687</v>
      </c>
      <c r="L468">
        <f t="shared" si="69"/>
        <v>17.405306615134979</v>
      </c>
      <c r="M468">
        <f t="shared" si="70"/>
        <v>13.201411128734458</v>
      </c>
      <c r="N468">
        <v>541128</v>
      </c>
      <c r="O468">
        <f t="shared" si="71"/>
        <v>0</v>
      </c>
      <c r="P468">
        <f t="shared" si="65"/>
        <v>0</v>
      </c>
      <c r="Q468">
        <f t="shared" si="66"/>
        <v>1</v>
      </c>
      <c r="R468">
        <f t="shared" si="67"/>
        <v>0</v>
      </c>
      <c r="S468">
        <f t="shared" si="68"/>
        <v>0</v>
      </c>
    </row>
    <row r="469" spans="1:19" ht="16">
      <c r="A469" s="1">
        <v>2003</v>
      </c>
      <c r="B469" t="s">
        <v>2120</v>
      </c>
      <c r="C469" t="s">
        <v>22</v>
      </c>
      <c r="D469" t="s">
        <v>23</v>
      </c>
      <c r="F469">
        <f t="shared" si="63"/>
        <v>1</v>
      </c>
      <c r="G469">
        <f t="shared" si="64"/>
        <v>12660870</v>
      </c>
      <c r="H469">
        <v>36272829</v>
      </c>
      <c r="L469">
        <f t="shared" si="69"/>
        <v>17.406579506563112</v>
      </c>
      <c r="M469">
        <f t="shared" si="70"/>
        <v>16.354026692698316</v>
      </c>
      <c r="N469">
        <v>12660870</v>
      </c>
      <c r="O469">
        <f t="shared" si="71"/>
        <v>0</v>
      </c>
      <c r="P469">
        <f t="shared" si="65"/>
        <v>0</v>
      </c>
      <c r="Q469">
        <f t="shared" si="66"/>
        <v>0</v>
      </c>
      <c r="R469">
        <f t="shared" si="67"/>
        <v>0</v>
      </c>
      <c r="S469">
        <f t="shared" si="68"/>
        <v>1</v>
      </c>
    </row>
    <row r="470" spans="1:19" ht="16">
      <c r="A470" s="1">
        <v>2008</v>
      </c>
      <c r="B470" t="s">
        <v>3595</v>
      </c>
      <c r="C470" t="s">
        <v>22</v>
      </c>
      <c r="D470" t="s">
        <v>23</v>
      </c>
      <c r="F470">
        <f t="shared" si="63"/>
        <v>1</v>
      </c>
      <c r="G470">
        <f t="shared" si="64"/>
        <v>10822563</v>
      </c>
      <c r="H470">
        <v>36303849</v>
      </c>
      <c r="L470">
        <f t="shared" si="69"/>
        <v>17.407434326671822</v>
      </c>
      <c r="M470">
        <f t="shared" si="70"/>
        <v>16.197143679487152</v>
      </c>
      <c r="N470">
        <v>10822563</v>
      </c>
      <c r="O470">
        <f t="shared" si="71"/>
        <v>0</v>
      </c>
      <c r="P470">
        <f t="shared" si="65"/>
        <v>0</v>
      </c>
      <c r="Q470">
        <f t="shared" si="66"/>
        <v>0</v>
      </c>
      <c r="R470">
        <f t="shared" si="67"/>
        <v>0</v>
      </c>
      <c r="S470">
        <f t="shared" si="68"/>
        <v>1</v>
      </c>
    </row>
    <row r="471" spans="1:19" ht="16">
      <c r="A471" s="1">
        <v>2010</v>
      </c>
      <c r="B471" t="s">
        <v>882</v>
      </c>
      <c r="C471" t="s">
        <v>22</v>
      </c>
      <c r="D471" t="s">
        <v>23</v>
      </c>
      <c r="F471">
        <f t="shared" si="63"/>
        <v>1</v>
      </c>
      <c r="G471">
        <f t="shared" si="64"/>
        <v>16023478</v>
      </c>
      <c r="H471">
        <v>36584608</v>
      </c>
      <c r="L471">
        <f t="shared" si="69"/>
        <v>17.415138163469049</v>
      </c>
      <c r="M471">
        <f t="shared" si="70"/>
        <v>16.589565579661382</v>
      </c>
      <c r="N471">
        <v>16023478</v>
      </c>
      <c r="O471">
        <f t="shared" si="71"/>
        <v>0</v>
      </c>
      <c r="P471">
        <f t="shared" si="65"/>
        <v>0</v>
      </c>
      <c r="Q471">
        <f t="shared" si="66"/>
        <v>0</v>
      </c>
      <c r="R471">
        <f t="shared" si="67"/>
        <v>0</v>
      </c>
      <c r="S471">
        <f t="shared" si="68"/>
        <v>1</v>
      </c>
    </row>
    <row r="472" spans="1:19" ht="16">
      <c r="A472" s="1">
        <v>2012</v>
      </c>
      <c r="B472" t="s">
        <v>285</v>
      </c>
      <c r="C472" t="s">
        <v>22</v>
      </c>
      <c r="D472" t="s">
        <v>23</v>
      </c>
      <c r="F472">
        <f t="shared" si="63"/>
        <v>1</v>
      </c>
      <c r="G472">
        <f t="shared" si="64"/>
        <v>42614820</v>
      </c>
      <c r="H472">
        <v>36727096</v>
      </c>
      <c r="L472">
        <f t="shared" si="69"/>
        <v>17.419025351234289</v>
      </c>
      <c r="M472">
        <f t="shared" si="70"/>
        <v>17.56771263806478</v>
      </c>
      <c r="N472">
        <v>42614820</v>
      </c>
      <c r="O472">
        <f t="shared" si="71"/>
        <v>0</v>
      </c>
      <c r="P472">
        <f t="shared" si="65"/>
        <v>0</v>
      </c>
      <c r="Q472">
        <f t="shared" si="66"/>
        <v>0</v>
      </c>
      <c r="R472">
        <f t="shared" si="67"/>
        <v>0</v>
      </c>
      <c r="S472">
        <f t="shared" si="68"/>
        <v>1</v>
      </c>
    </row>
    <row r="473" spans="1:19" ht="16">
      <c r="A473" s="1">
        <v>2007</v>
      </c>
      <c r="B473" t="s">
        <v>1331</v>
      </c>
      <c r="C473" t="s">
        <v>16</v>
      </c>
      <c r="D473" t="s">
        <v>17</v>
      </c>
      <c r="F473">
        <f t="shared" si="63"/>
        <v>0</v>
      </c>
      <c r="G473">
        <f t="shared" si="64"/>
        <v>0</v>
      </c>
      <c r="H473">
        <v>37026824</v>
      </c>
      <c r="L473">
        <f t="shared" si="69"/>
        <v>17.427153180915507</v>
      </c>
      <c r="M473">
        <f t="shared" si="70"/>
        <v>17.333195469811198</v>
      </c>
      <c r="N473">
        <v>33706305</v>
      </c>
      <c r="O473">
        <f t="shared" si="71"/>
        <v>0</v>
      </c>
      <c r="P473">
        <f t="shared" si="65"/>
        <v>1</v>
      </c>
      <c r="Q473">
        <f t="shared" si="66"/>
        <v>0</v>
      </c>
      <c r="R473">
        <f t="shared" si="67"/>
        <v>0</v>
      </c>
      <c r="S473">
        <f t="shared" si="68"/>
        <v>0</v>
      </c>
    </row>
    <row r="474" spans="1:19" ht="16">
      <c r="A474" s="1">
        <v>2000</v>
      </c>
      <c r="B474" t="s">
        <v>2441</v>
      </c>
      <c r="C474" t="s">
        <v>22</v>
      </c>
      <c r="D474" t="s">
        <v>23</v>
      </c>
      <c r="F474">
        <f t="shared" si="63"/>
        <v>1</v>
      </c>
      <c r="G474">
        <f t="shared" si="64"/>
        <v>60880877</v>
      </c>
      <c r="H474">
        <v>37133914</v>
      </c>
      <c r="L474">
        <f t="shared" si="69"/>
        <v>17.430041234009995</v>
      </c>
      <c r="M474">
        <f t="shared" si="70"/>
        <v>17.924429676801594</v>
      </c>
      <c r="N474">
        <v>60880877</v>
      </c>
      <c r="O474">
        <f t="shared" si="71"/>
        <v>0</v>
      </c>
      <c r="P474">
        <f t="shared" si="65"/>
        <v>0</v>
      </c>
      <c r="Q474">
        <f t="shared" si="66"/>
        <v>0</v>
      </c>
      <c r="R474">
        <f t="shared" si="67"/>
        <v>0</v>
      </c>
      <c r="S474">
        <f t="shared" si="68"/>
        <v>1</v>
      </c>
    </row>
    <row r="475" spans="1:19" ht="16">
      <c r="A475" s="1">
        <v>2008</v>
      </c>
      <c r="B475" t="s">
        <v>1190</v>
      </c>
      <c r="C475" t="s">
        <v>16</v>
      </c>
      <c r="D475" t="s">
        <v>17</v>
      </c>
      <c r="F475">
        <f t="shared" si="63"/>
        <v>0</v>
      </c>
      <c r="G475">
        <f t="shared" si="64"/>
        <v>0</v>
      </c>
      <c r="H475">
        <v>37374405</v>
      </c>
      <c r="L475">
        <f t="shared" si="69"/>
        <v>17.436496669815963</v>
      </c>
      <c r="M475">
        <f t="shared" si="70"/>
        <v>16.602608818395165</v>
      </c>
      <c r="N475">
        <v>16233845</v>
      </c>
      <c r="O475">
        <f t="shared" si="71"/>
        <v>0</v>
      </c>
      <c r="P475">
        <f t="shared" si="65"/>
        <v>1</v>
      </c>
      <c r="Q475">
        <f t="shared" si="66"/>
        <v>0</v>
      </c>
      <c r="R475">
        <f t="shared" si="67"/>
        <v>0</v>
      </c>
      <c r="S475">
        <f t="shared" si="68"/>
        <v>0</v>
      </c>
    </row>
    <row r="476" spans="1:19" ht="16">
      <c r="A476" s="1">
        <v>2004</v>
      </c>
      <c r="B476" t="s">
        <v>1942</v>
      </c>
      <c r="C476" t="s">
        <v>22</v>
      </c>
      <c r="D476" t="s">
        <v>23</v>
      </c>
      <c r="F476">
        <f t="shared" si="63"/>
        <v>1</v>
      </c>
      <c r="G476">
        <f t="shared" si="64"/>
        <v>6165964</v>
      </c>
      <c r="H476">
        <v>37405681</v>
      </c>
      <c r="L476">
        <f t="shared" si="69"/>
        <v>17.437333149245088</v>
      </c>
      <c r="M476">
        <f t="shared" si="70"/>
        <v>15.634555048942165</v>
      </c>
      <c r="N476">
        <v>6165964</v>
      </c>
      <c r="O476">
        <f t="shared" si="71"/>
        <v>0</v>
      </c>
      <c r="P476">
        <f t="shared" si="65"/>
        <v>0</v>
      </c>
      <c r="Q476">
        <f t="shared" si="66"/>
        <v>0</v>
      </c>
      <c r="R476">
        <f t="shared" si="67"/>
        <v>0</v>
      </c>
      <c r="S476">
        <f t="shared" si="68"/>
        <v>1</v>
      </c>
    </row>
    <row r="477" spans="1:19" ht="16">
      <c r="A477" s="1">
        <v>2000</v>
      </c>
      <c r="B477" t="s">
        <v>3647</v>
      </c>
      <c r="C477" t="s">
        <v>22</v>
      </c>
      <c r="D477" t="s">
        <v>23</v>
      </c>
      <c r="F477">
        <f t="shared" si="63"/>
        <v>1</v>
      </c>
      <c r="G477">
        <f t="shared" si="64"/>
        <v>20293626</v>
      </c>
      <c r="H477">
        <v>37488584</v>
      </c>
      <c r="L477">
        <f t="shared" si="69"/>
        <v>17.439547017926767</v>
      </c>
      <c r="M477">
        <f t="shared" si="70"/>
        <v>16.825817404559004</v>
      </c>
      <c r="N477">
        <v>20293626</v>
      </c>
      <c r="O477">
        <f t="shared" si="71"/>
        <v>0</v>
      </c>
      <c r="P477">
        <f t="shared" si="65"/>
        <v>0</v>
      </c>
      <c r="Q477">
        <f t="shared" si="66"/>
        <v>0</v>
      </c>
      <c r="R477">
        <f t="shared" si="67"/>
        <v>0</v>
      </c>
      <c r="S477">
        <f t="shared" si="68"/>
        <v>1</v>
      </c>
    </row>
    <row r="478" spans="1:19" ht="16">
      <c r="A478" s="1">
        <v>2011</v>
      </c>
      <c r="B478" t="s">
        <v>3648</v>
      </c>
      <c r="C478" t="s">
        <v>16</v>
      </c>
      <c r="D478" t="s">
        <v>17</v>
      </c>
      <c r="F478">
        <f t="shared" si="63"/>
        <v>0</v>
      </c>
      <c r="G478">
        <f t="shared" si="64"/>
        <v>0</v>
      </c>
      <c r="H478">
        <v>37560098</v>
      </c>
      <c r="L478">
        <f t="shared" si="69"/>
        <v>17.441452821459613</v>
      </c>
      <c r="M478">
        <f t="shared" si="70"/>
        <v>16.846311475210364</v>
      </c>
      <c r="N478">
        <v>20713816</v>
      </c>
      <c r="O478">
        <f t="shared" si="71"/>
        <v>0</v>
      </c>
      <c r="P478">
        <f t="shared" si="65"/>
        <v>1</v>
      </c>
      <c r="Q478">
        <f t="shared" si="66"/>
        <v>0</v>
      </c>
      <c r="R478">
        <f t="shared" si="67"/>
        <v>0</v>
      </c>
      <c r="S478">
        <f t="shared" si="68"/>
        <v>0</v>
      </c>
    </row>
    <row r="479" spans="1:19" ht="16">
      <c r="A479" s="1">
        <v>2000</v>
      </c>
      <c r="B479" t="s">
        <v>2484</v>
      </c>
      <c r="C479" t="s">
        <v>22</v>
      </c>
      <c r="D479" t="s">
        <v>23</v>
      </c>
      <c r="F479">
        <f t="shared" si="63"/>
        <v>1</v>
      </c>
      <c r="G479">
        <f t="shared" si="64"/>
        <v>5411634</v>
      </c>
      <c r="H479">
        <v>37593061</v>
      </c>
      <c r="L479">
        <f t="shared" si="69"/>
        <v>17.442330043456728</v>
      </c>
      <c r="M479">
        <f t="shared" si="70"/>
        <v>15.504061638491518</v>
      </c>
      <c r="N479">
        <v>5411634</v>
      </c>
      <c r="O479">
        <f t="shared" si="71"/>
        <v>0</v>
      </c>
      <c r="P479">
        <f t="shared" si="65"/>
        <v>0</v>
      </c>
      <c r="Q479">
        <f t="shared" si="66"/>
        <v>0</v>
      </c>
      <c r="R479">
        <f t="shared" si="67"/>
        <v>0</v>
      </c>
      <c r="S479">
        <f t="shared" si="68"/>
        <v>1</v>
      </c>
    </row>
    <row r="480" spans="1:19" ht="16">
      <c r="A480" s="1">
        <v>2002</v>
      </c>
      <c r="B480" t="s">
        <v>2167</v>
      </c>
      <c r="C480" t="s">
        <v>22</v>
      </c>
      <c r="D480" t="s">
        <v>23</v>
      </c>
      <c r="F480">
        <f t="shared" si="63"/>
        <v>1</v>
      </c>
      <c r="G480">
        <f t="shared" si="64"/>
        <v>17484919</v>
      </c>
      <c r="H480">
        <v>37596351</v>
      </c>
      <c r="L480">
        <f t="shared" si="69"/>
        <v>17.442417555778334</v>
      </c>
      <c r="M480">
        <f t="shared" si="70"/>
        <v>16.676849295926704</v>
      </c>
      <c r="N480">
        <v>17484919</v>
      </c>
      <c r="O480">
        <f t="shared" si="71"/>
        <v>0</v>
      </c>
      <c r="P480">
        <f t="shared" si="65"/>
        <v>0</v>
      </c>
      <c r="Q480">
        <f t="shared" si="66"/>
        <v>0</v>
      </c>
      <c r="R480">
        <f t="shared" si="67"/>
        <v>0</v>
      </c>
      <c r="S480">
        <f t="shared" si="68"/>
        <v>1</v>
      </c>
    </row>
    <row r="481" spans="1:19" ht="16">
      <c r="A481" s="1">
        <v>2007</v>
      </c>
      <c r="B481" t="s">
        <v>1374</v>
      </c>
      <c r="C481" t="s">
        <v>22</v>
      </c>
      <c r="D481" t="s">
        <v>23</v>
      </c>
      <c r="F481">
        <f t="shared" si="63"/>
        <v>1</v>
      </c>
      <c r="G481">
        <f t="shared" si="64"/>
        <v>8426576</v>
      </c>
      <c r="H481">
        <v>37758262</v>
      </c>
      <c r="L481">
        <f t="shared" si="69"/>
        <v>17.446714870639902</v>
      </c>
      <c r="M481">
        <f t="shared" si="70"/>
        <v>15.946901079023267</v>
      </c>
      <c r="N481">
        <v>8426576</v>
      </c>
      <c r="O481">
        <f t="shared" si="71"/>
        <v>0</v>
      </c>
      <c r="P481">
        <f t="shared" si="65"/>
        <v>0</v>
      </c>
      <c r="Q481">
        <f t="shared" si="66"/>
        <v>0</v>
      </c>
      <c r="R481">
        <f t="shared" si="67"/>
        <v>0</v>
      </c>
      <c r="S481">
        <f t="shared" si="68"/>
        <v>1</v>
      </c>
    </row>
    <row r="482" spans="1:19" ht="16">
      <c r="A482" s="1">
        <v>1996</v>
      </c>
      <c r="B482" t="s">
        <v>2873</v>
      </c>
      <c r="C482" t="s">
        <v>16</v>
      </c>
      <c r="D482" t="s">
        <v>17</v>
      </c>
      <c r="F482">
        <f t="shared" si="63"/>
        <v>0</v>
      </c>
      <c r="G482">
        <f t="shared" si="64"/>
        <v>0</v>
      </c>
      <c r="H482">
        <v>37763082</v>
      </c>
      <c r="L482">
        <f t="shared" si="69"/>
        <v>17.446842516673492</v>
      </c>
      <c r="M482">
        <f t="shared" si="70"/>
        <v>18.123059386719742</v>
      </c>
      <c r="N482">
        <v>74258246</v>
      </c>
      <c r="O482">
        <f t="shared" si="71"/>
        <v>0</v>
      </c>
      <c r="P482">
        <f t="shared" si="65"/>
        <v>1</v>
      </c>
      <c r="Q482">
        <f t="shared" si="66"/>
        <v>0</v>
      </c>
      <c r="R482">
        <f t="shared" si="67"/>
        <v>0</v>
      </c>
      <c r="S482">
        <f t="shared" si="68"/>
        <v>0</v>
      </c>
    </row>
    <row r="483" spans="1:19" ht="16">
      <c r="A483" s="1">
        <v>2012</v>
      </c>
      <c r="B483" t="s">
        <v>268</v>
      </c>
      <c r="C483" t="s">
        <v>58</v>
      </c>
      <c r="D483" t="s">
        <v>17</v>
      </c>
      <c r="F483">
        <f t="shared" si="63"/>
        <v>0</v>
      </c>
      <c r="G483">
        <f t="shared" si="64"/>
        <v>0</v>
      </c>
      <c r="H483">
        <v>37783896</v>
      </c>
      <c r="L483">
        <f t="shared" si="69"/>
        <v>17.447393538066475</v>
      </c>
      <c r="M483">
        <f t="shared" si="70"/>
        <v>16.538093183337995</v>
      </c>
      <c r="N483">
        <v>15219578</v>
      </c>
      <c r="O483">
        <f t="shared" si="71"/>
        <v>1</v>
      </c>
      <c r="P483">
        <f t="shared" si="65"/>
        <v>0</v>
      </c>
      <c r="Q483">
        <f t="shared" si="66"/>
        <v>0</v>
      </c>
      <c r="R483">
        <f t="shared" si="67"/>
        <v>0</v>
      </c>
      <c r="S483">
        <f t="shared" si="68"/>
        <v>0</v>
      </c>
    </row>
    <row r="484" spans="1:19" ht="16">
      <c r="A484" s="1">
        <v>2005</v>
      </c>
      <c r="B484" t="s">
        <v>1754</v>
      </c>
      <c r="C484" t="s">
        <v>22</v>
      </c>
      <c r="D484" t="s">
        <v>23</v>
      </c>
      <c r="F484">
        <f t="shared" si="63"/>
        <v>1</v>
      </c>
      <c r="G484">
        <f t="shared" si="64"/>
        <v>47721325</v>
      </c>
      <c r="H484">
        <v>37784099</v>
      </c>
      <c r="L484">
        <f t="shared" si="69"/>
        <v>17.447398910711339</v>
      </c>
      <c r="M484">
        <f t="shared" si="70"/>
        <v>17.680888920944309</v>
      </c>
      <c r="N484">
        <v>47721325</v>
      </c>
      <c r="O484">
        <f t="shared" si="71"/>
        <v>0</v>
      </c>
      <c r="P484">
        <f t="shared" si="65"/>
        <v>0</v>
      </c>
      <c r="Q484">
        <f t="shared" si="66"/>
        <v>0</v>
      </c>
      <c r="R484">
        <f t="shared" si="67"/>
        <v>0</v>
      </c>
      <c r="S484">
        <f t="shared" si="68"/>
        <v>1</v>
      </c>
    </row>
    <row r="485" spans="1:19" ht="16">
      <c r="A485" s="1">
        <v>2009</v>
      </c>
      <c r="B485" t="s">
        <v>966</v>
      </c>
      <c r="C485" t="s">
        <v>16</v>
      </c>
      <c r="D485" t="s">
        <v>17</v>
      </c>
      <c r="F485">
        <f t="shared" si="63"/>
        <v>0</v>
      </c>
      <c r="G485">
        <f t="shared" si="64"/>
        <v>0</v>
      </c>
      <c r="H485">
        <v>38068663</v>
      </c>
      <c r="L485">
        <f t="shared" si="69"/>
        <v>17.454902008225297</v>
      </c>
      <c r="M485">
        <f t="shared" si="70"/>
        <v>17.809787608870657</v>
      </c>
      <c r="N485">
        <v>54286580</v>
      </c>
      <c r="O485">
        <f t="shared" si="71"/>
        <v>0</v>
      </c>
      <c r="P485">
        <f t="shared" si="65"/>
        <v>1</v>
      </c>
      <c r="Q485">
        <f t="shared" si="66"/>
        <v>0</v>
      </c>
      <c r="R485">
        <f t="shared" si="67"/>
        <v>0</v>
      </c>
      <c r="S485">
        <f t="shared" si="68"/>
        <v>0</v>
      </c>
    </row>
    <row r="486" spans="1:19" ht="16">
      <c r="A486" s="1">
        <v>2010</v>
      </c>
      <c r="B486" t="s">
        <v>698</v>
      </c>
      <c r="C486" t="s">
        <v>58</v>
      </c>
      <c r="D486" t="s">
        <v>17</v>
      </c>
      <c r="F486">
        <f t="shared" si="63"/>
        <v>0</v>
      </c>
      <c r="G486">
        <f t="shared" si="64"/>
        <v>0</v>
      </c>
      <c r="H486">
        <v>38091703</v>
      </c>
      <c r="L486">
        <f t="shared" si="69"/>
        <v>17.455507047352938</v>
      </c>
      <c r="M486">
        <f t="shared" si="70"/>
        <v>16.366421997142957</v>
      </c>
      <c r="N486">
        <v>12818782</v>
      </c>
      <c r="O486">
        <f t="shared" si="71"/>
        <v>1</v>
      </c>
      <c r="P486">
        <f t="shared" si="65"/>
        <v>0</v>
      </c>
      <c r="Q486">
        <f t="shared" si="66"/>
        <v>0</v>
      </c>
      <c r="R486">
        <f t="shared" si="67"/>
        <v>0</v>
      </c>
      <c r="S486">
        <f t="shared" si="68"/>
        <v>0</v>
      </c>
    </row>
    <row r="487" spans="1:19" ht="16">
      <c r="A487" s="1">
        <v>2009</v>
      </c>
      <c r="B487" t="s">
        <v>1104</v>
      </c>
      <c r="C487" t="s">
        <v>64</v>
      </c>
      <c r="D487" t="s">
        <v>17</v>
      </c>
      <c r="F487">
        <f t="shared" si="63"/>
        <v>0</v>
      </c>
      <c r="G487">
        <f t="shared" si="64"/>
        <v>0</v>
      </c>
      <c r="H487">
        <v>38116460</v>
      </c>
      <c r="L487">
        <f t="shared" si="69"/>
        <v>17.456156767800103</v>
      </c>
      <c r="M487">
        <f t="shared" si="70"/>
        <v>16.605814804544721</v>
      </c>
      <c r="N487">
        <v>16285974</v>
      </c>
      <c r="O487">
        <f t="shared" si="71"/>
        <v>0</v>
      </c>
      <c r="P487">
        <f t="shared" si="65"/>
        <v>0</v>
      </c>
      <c r="Q487">
        <f t="shared" si="66"/>
        <v>0</v>
      </c>
      <c r="R487">
        <f t="shared" si="67"/>
        <v>1</v>
      </c>
      <c r="S487">
        <f t="shared" si="68"/>
        <v>0</v>
      </c>
    </row>
    <row r="488" spans="1:19" ht="16">
      <c r="A488" s="1">
        <v>1996</v>
      </c>
      <c r="B488" t="s">
        <v>2881</v>
      </c>
      <c r="C488" t="s">
        <v>16</v>
      </c>
      <c r="D488" t="s">
        <v>17</v>
      </c>
      <c r="F488">
        <f t="shared" si="63"/>
        <v>0</v>
      </c>
      <c r="G488">
        <f t="shared" si="64"/>
        <v>0</v>
      </c>
      <c r="H488">
        <v>38211750</v>
      </c>
      <c r="L488">
        <f t="shared" si="69"/>
        <v>17.458653617903234</v>
      </c>
      <c r="M488">
        <f t="shared" si="70"/>
        <v>17.206768675045364</v>
      </c>
      <c r="N488">
        <v>29703299</v>
      </c>
      <c r="O488">
        <f t="shared" si="71"/>
        <v>0</v>
      </c>
      <c r="P488">
        <f t="shared" si="65"/>
        <v>1</v>
      </c>
      <c r="Q488">
        <f t="shared" si="66"/>
        <v>0</v>
      </c>
      <c r="R488">
        <f t="shared" si="67"/>
        <v>0</v>
      </c>
      <c r="S488">
        <f t="shared" si="68"/>
        <v>0</v>
      </c>
    </row>
    <row r="489" spans="1:19" ht="16">
      <c r="A489" s="1">
        <v>1997</v>
      </c>
      <c r="B489" t="s">
        <v>2794</v>
      </c>
      <c r="C489" t="s">
        <v>22</v>
      </c>
      <c r="D489" t="s">
        <v>23</v>
      </c>
      <c r="F489">
        <f t="shared" si="63"/>
        <v>1</v>
      </c>
      <c r="G489">
        <f t="shared" si="64"/>
        <v>87074287</v>
      </c>
      <c r="H489">
        <v>38709226</v>
      </c>
      <c r="L489">
        <f t="shared" si="69"/>
        <v>17.471588527520556</v>
      </c>
      <c r="M489">
        <f t="shared" si="70"/>
        <v>18.282272185839432</v>
      </c>
      <c r="N489">
        <v>87074287</v>
      </c>
      <c r="O489">
        <f t="shared" si="71"/>
        <v>0</v>
      </c>
      <c r="P489">
        <f t="shared" si="65"/>
        <v>0</v>
      </c>
      <c r="Q489">
        <f t="shared" si="66"/>
        <v>0</v>
      </c>
      <c r="R489">
        <f t="shared" si="67"/>
        <v>0</v>
      </c>
      <c r="S489">
        <f t="shared" si="68"/>
        <v>1</v>
      </c>
    </row>
    <row r="490" spans="1:19" ht="16">
      <c r="A490" s="1">
        <v>2010</v>
      </c>
      <c r="B490" t="s">
        <v>822</v>
      </c>
      <c r="C490" t="s">
        <v>22</v>
      </c>
      <c r="D490" t="s">
        <v>23</v>
      </c>
      <c r="F490">
        <f t="shared" si="63"/>
        <v>1</v>
      </c>
      <c r="G490">
        <f t="shared" si="64"/>
        <v>4272927</v>
      </c>
      <c r="H490">
        <v>38750611</v>
      </c>
      <c r="L490">
        <f t="shared" si="69"/>
        <v>17.472657081381257</v>
      </c>
      <c r="M490">
        <f t="shared" si="70"/>
        <v>15.267809630464315</v>
      </c>
      <c r="N490">
        <v>4272927</v>
      </c>
      <c r="O490">
        <f t="shared" si="71"/>
        <v>0</v>
      </c>
      <c r="P490">
        <f t="shared" si="65"/>
        <v>0</v>
      </c>
      <c r="Q490">
        <f t="shared" si="66"/>
        <v>0</v>
      </c>
      <c r="R490">
        <f t="shared" si="67"/>
        <v>0</v>
      </c>
      <c r="S490">
        <f t="shared" si="68"/>
        <v>1</v>
      </c>
    </row>
    <row r="491" spans="1:19" ht="16">
      <c r="A491" s="1">
        <v>2000</v>
      </c>
      <c r="B491" t="s">
        <v>2413</v>
      </c>
      <c r="C491" t="s">
        <v>16</v>
      </c>
      <c r="D491" t="s">
        <v>17</v>
      </c>
      <c r="F491">
        <f t="shared" si="63"/>
        <v>0</v>
      </c>
      <c r="G491">
        <f t="shared" si="64"/>
        <v>0</v>
      </c>
      <c r="H491">
        <v>38793859</v>
      </c>
      <c r="L491">
        <f t="shared" si="69"/>
        <v>17.473772518871101</v>
      </c>
      <c r="M491">
        <f t="shared" si="70"/>
        <v>16.197208726657923</v>
      </c>
      <c r="N491">
        <v>10823267</v>
      </c>
      <c r="O491">
        <f t="shared" si="71"/>
        <v>0</v>
      </c>
      <c r="P491">
        <f t="shared" si="65"/>
        <v>1</v>
      </c>
      <c r="Q491">
        <f t="shared" si="66"/>
        <v>0</v>
      </c>
      <c r="R491">
        <f t="shared" si="67"/>
        <v>0</v>
      </c>
      <c r="S491">
        <f t="shared" si="68"/>
        <v>0</v>
      </c>
    </row>
    <row r="492" spans="1:19" ht="16">
      <c r="A492" s="1">
        <v>2007</v>
      </c>
      <c r="B492" t="s">
        <v>1362</v>
      </c>
      <c r="C492" t="s">
        <v>22</v>
      </c>
      <c r="D492" t="s">
        <v>23</v>
      </c>
      <c r="F492">
        <f t="shared" si="63"/>
        <v>1</v>
      </c>
      <c r="G492">
        <f t="shared" si="64"/>
        <v>21347326</v>
      </c>
      <c r="H492">
        <v>38896737</v>
      </c>
      <c r="L492">
        <f t="shared" si="69"/>
        <v>17.476420923322333</v>
      </c>
      <c r="M492">
        <f t="shared" si="70"/>
        <v>16.876437043893347</v>
      </c>
      <c r="N492">
        <v>21347326</v>
      </c>
      <c r="O492">
        <f t="shared" si="71"/>
        <v>0</v>
      </c>
      <c r="P492">
        <f t="shared" si="65"/>
        <v>0</v>
      </c>
      <c r="Q492">
        <f t="shared" si="66"/>
        <v>0</v>
      </c>
      <c r="R492">
        <f t="shared" si="67"/>
        <v>0</v>
      </c>
      <c r="S492">
        <f t="shared" si="68"/>
        <v>1</v>
      </c>
    </row>
    <row r="493" spans="1:19" ht="16">
      <c r="A493" s="1">
        <v>2000</v>
      </c>
      <c r="B493" t="s">
        <v>2421</v>
      </c>
      <c r="C493" t="s">
        <v>16</v>
      </c>
      <c r="D493" t="s">
        <v>17</v>
      </c>
      <c r="F493">
        <f t="shared" si="63"/>
        <v>0</v>
      </c>
      <c r="G493">
        <f t="shared" si="64"/>
        <v>0</v>
      </c>
      <c r="H493">
        <v>38928095</v>
      </c>
      <c r="L493">
        <f t="shared" si="69"/>
        <v>17.477226784405257</v>
      </c>
      <c r="M493">
        <f t="shared" si="70"/>
        <v>16.314991731516457</v>
      </c>
      <c r="N493">
        <v>12176175</v>
      </c>
      <c r="O493">
        <f t="shared" si="71"/>
        <v>0</v>
      </c>
      <c r="P493">
        <f t="shared" si="65"/>
        <v>1</v>
      </c>
      <c r="Q493">
        <f t="shared" si="66"/>
        <v>0</v>
      </c>
      <c r="R493">
        <f t="shared" si="67"/>
        <v>0</v>
      </c>
      <c r="S493">
        <f t="shared" si="68"/>
        <v>0</v>
      </c>
    </row>
    <row r="494" spans="1:19" ht="16">
      <c r="A494" s="1">
        <v>2012</v>
      </c>
      <c r="B494" t="s">
        <v>244</v>
      </c>
      <c r="C494" t="s">
        <v>16</v>
      </c>
      <c r="D494" t="s">
        <v>17</v>
      </c>
      <c r="F494">
        <f t="shared" si="63"/>
        <v>0</v>
      </c>
      <c r="G494">
        <f t="shared" si="64"/>
        <v>0</v>
      </c>
      <c r="H494">
        <v>38951995</v>
      </c>
      <c r="L494">
        <f t="shared" si="69"/>
        <v>17.477840548481552</v>
      </c>
      <c r="M494">
        <f t="shared" si="70"/>
        <v>13.830043442169588</v>
      </c>
      <c r="N494">
        <v>1014639</v>
      </c>
      <c r="O494">
        <f t="shared" si="71"/>
        <v>0</v>
      </c>
      <c r="P494">
        <f t="shared" si="65"/>
        <v>1</v>
      </c>
      <c r="Q494">
        <f t="shared" si="66"/>
        <v>0</v>
      </c>
      <c r="R494">
        <f t="shared" si="67"/>
        <v>0</v>
      </c>
      <c r="S494">
        <f t="shared" si="68"/>
        <v>0</v>
      </c>
    </row>
    <row r="495" spans="1:19" ht="16">
      <c r="A495" s="1">
        <v>1998</v>
      </c>
      <c r="B495" t="s">
        <v>2657</v>
      </c>
      <c r="C495" t="s">
        <v>16</v>
      </c>
      <c r="D495" t="s">
        <v>17</v>
      </c>
      <c r="F495">
        <f t="shared" si="63"/>
        <v>0</v>
      </c>
      <c r="G495">
        <f t="shared" si="64"/>
        <v>0</v>
      </c>
      <c r="H495">
        <v>38953947</v>
      </c>
      <c r="L495">
        <f t="shared" si="69"/>
        <v>17.47789066019191</v>
      </c>
      <c r="M495">
        <f t="shared" si="70"/>
        <v>17.468414898264623</v>
      </c>
      <c r="N495">
        <v>38586572</v>
      </c>
      <c r="O495">
        <f t="shared" si="71"/>
        <v>0</v>
      </c>
      <c r="P495">
        <f t="shared" si="65"/>
        <v>1</v>
      </c>
      <c r="Q495">
        <f t="shared" si="66"/>
        <v>0</v>
      </c>
      <c r="R495">
        <f t="shared" si="67"/>
        <v>0</v>
      </c>
      <c r="S495">
        <f t="shared" si="68"/>
        <v>0</v>
      </c>
    </row>
    <row r="496" spans="1:19" ht="16">
      <c r="A496" s="1">
        <v>2013</v>
      </c>
      <c r="B496" t="s">
        <v>153</v>
      </c>
      <c r="C496" t="s">
        <v>22</v>
      </c>
      <c r="D496" t="s">
        <v>23</v>
      </c>
      <c r="F496">
        <f t="shared" si="63"/>
        <v>1</v>
      </c>
      <c r="G496">
        <f t="shared" si="64"/>
        <v>20000000</v>
      </c>
      <c r="H496">
        <v>39093317</v>
      </c>
      <c r="L496">
        <f t="shared" si="69"/>
        <v>17.48146208963087</v>
      </c>
      <c r="M496">
        <f t="shared" si="70"/>
        <v>16.811242831518264</v>
      </c>
      <c r="N496">
        <v>20000000</v>
      </c>
      <c r="O496">
        <f t="shared" si="71"/>
        <v>0</v>
      </c>
      <c r="P496">
        <f t="shared" si="65"/>
        <v>0</v>
      </c>
      <c r="Q496">
        <f t="shared" si="66"/>
        <v>0</v>
      </c>
      <c r="R496">
        <f t="shared" si="67"/>
        <v>0</v>
      </c>
      <c r="S496">
        <f t="shared" si="68"/>
        <v>1</v>
      </c>
    </row>
    <row r="497" spans="1:19" ht="16">
      <c r="A497" s="1">
        <v>2002</v>
      </c>
      <c r="B497" t="s">
        <v>2207</v>
      </c>
      <c r="C497" t="s">
        <v>22</v>
      </c>
      <c r="D497" t="s">
        <v>23</v>
      </c>
      <c r="F497">
        <f t="shared" si="63"/>
        <v>1</v>
      </c>
      <c r="G497">
        <f t="shared" si="64"/>
        <v>45331273</v>
      </c>
      <c r="H497">
        <v>39254038</v>
      </c>
      <c r="L497">
        <f t="shared" si="69"/>
        <v>17.485564875881902</v>
      </c>
      <c r="M497">
        <f t="shared" si="70"/>
        <v>17.62950770546999</v>
      </c>
      <c r="N497">
        <v>45331273</v>
      </c>
      <c r="O497">
        <f t="shared" si="71"/>
        <v>0</v>
      </c>
      <c r="P497">
        <f t="shared" si="65"/>
        <v>0</v>
      </c>
      <c r="Q497">
        <f t="shared" si="66"/>
        <v>0</v>
      </c>
      <c r="R497">
        <f t="shared" si="67"/>
        <v>0</v>
      </c>
      <c r="S497">
        <f t="shared" si="68"/>
        <v>1</v>
      </c>
    </row>
    <row r="498" spans="1:19" ht="16">
      <c r="A498" s="1">
        <v>2002</v>
      </c>
      <c r="B498" t="s">
        <v>2150</v>
      </c>
      <c r="C498" t="s">
        <v>22</v>
      </c>
      <c r="D498" t="s">
        <v>23</v>
      </c>
      <c r="F498">
        <f t="shared" si="63"/>
        <v>1</v>
      </c>
      <c r="G498">
        <f t="shared" si="64"/>
        <v>1942769</v>
      </c>
      <c r="H498">
        <v>39310844</v>
      </c>
      <c r="L498">
        <f t="shared" si="69"/>
        <v>17.487010967531333</v>
      </c>
      <c r="M498">
        <f t="shared" si="70"/>
        <v>14.479624832974766</v>
      </c>
      <c r="N498">
        <v>1942769</v>
      </c>
      <c r="O498">
        <f t="shared" si="71"/>
        <v>0</v>
      </c>
      <c r="P498">
        <f t="shared" si="65"/>
        <v>0</v>
      </c>
      <c r="Q498">
        <f t="shared" si="66"/>
        <v>0</v>
      </c>
      <c r="R498">
        <f t="shared" si="67"/>
        <v>0</v>
      </c>
      <c r="S498">
        <f t="shared" si="68"/>
        <v>1</v>
      </c>
    </row>
    <row r="499" spans="1:19" ht="16">
      <c r="A499" s="1">
        <v>2011</v>
      </c>
      <c r="B499" t="s">
        <v>413</v>
      </c>
      <c r="C499" t="s">
        <v>16</v>
      </c>
      <c r="D499" t="s">
        <v>17</v>
      </c>
      <c r="F499">
        <f t="shared" si="63"/>
        <v>0</v>
      </c>
      <c r="G499">
        <f t="shared" si="64"/>
        <v>0</v>
      </c>
      <c r="H499">
        <v>39385487</v>
      </c>
      <c r="L499">
        <f t="shared" si="69"/>
        <v>17.488907956156737</v>
      </c>
      <c r="M499">
        <f t="shared" si="70"/>
        <v>16.683792511634739</v>
      </c>
      <c r="N499">
        <v>17606743</v>
      </c>
      <c r="O499">
        <f t="shared" si="71"/>
        <v>0</v>
      </c>
      <c r="P499">
        <f t="shared" si="65"/>
        <v>1</v>
      </c>
      <c r="Q499">
        <f t="shared" si="66"/>
        <v>0</v>
      </c>
      <c r="R499">
        <f t="shared" si="67"/>
        <v>0</v>
      </c>
      <c r="S499">
        <f t="shared" si="68"/>
        <v>0</v>
      </c>
    </row>
    <row r="500" spans="1:19" ht="16">
      <c r="A500" s="1">
        <v>1996</v>
      </c>
      <c r="B500" t="s">
        <v>2885</v>
      </c>
      <c r="C500" t="s">
        <v>22</v>
      </c>
      <c r="D500" t="s">
        <v>23</v>
      </c>
      <c r="F500">
        <f t="shared" si="63"/>
        <v>1</v>
      </c>
      <c r="G500">
        <f t="shared" si="64"/>
        <v>19307144</v>
      </c>
      <c r="H500">
        <v>39460903</v>
      </c>
      <c r="L500">
        <f t="shared" si="69"/>
        <v>17.490820942230005</v>
      </c>
      <c r="M500">
        <f t="shared" si="70"/>
        <v>16.775985740824904</v>
      </c>
      <c r="N500">
        <v>19307144</v>
      </c>
      <c r="O500">
        <f t="shared" si="71"/>
        <v>0</v>
      </c>
      <c r="P500">
        <f t="shared" si="65"/>
        <v>0</v>
      </c>
      <c r="Q500">
        <f t="shared" si="66"/>
        <v>0</v>
      </c>
      <c r="R500">
        <f t="shared" si="67"/>
        <v>0</v>
      </c>
      <c r="S500">
        <f t="shared" si="68"/>
        <v>1</v>
      </c>
    </row>
    <row r="501" spans="1:19" ht="16">
      <c r="A501" s="1">
        <v>2011</v>
      </c>
      <c r="B501" t="s">
        <v>486</v>
      </c>
      <c r="C501" t="s">
        <v>22</v>
      </c>
      <c r="D501" t="s">
        <v>23</v>
      </c>
      <c r="F501">
        <f t="shared" si="63"/>
        <v>1</v>
      </c>
      <c r="G501">
        <f t="shared" si="64"/>
        <v>7249836</v>
      </c>
      <c r="H501">
        <v>39520511</v>
      </c>
      <c r="L501">
        <f t="shared" si="69"/>
        <v>17.492330360922292</v>
      </c>
      <c r="M501">
        <f t="shared" si="70"/>
        <v>15.796489405885351</v>
      </c>
      <c r="N501">
        <v>7249836</v>
      </c>
      <c r="O501">
        <f t="shared" si="71"/>
        <v>0</v>
      </c>
      <c r="P501">
        <f t="shared" si="65"/>
        <v>0</v>
      </c>
      <c r="Q501">
        <f t="shared" si="66"/>
        <v>0</v>
      </c>
      <c r="R501">
        <f t="shared" si="67"/>
        <v>0</v>
      </c>
      <c r="S501">
        <f t="shared" si="68"/>
        <v>1</v>
      </c>
    </row>
    <row r="502" spans="1:19" ht="16">
      <c r="A502" s="1">
        <v>1999</v>
      </c>
      <c r="B502" t="s">
        <v>2581</v>
      </c>
      <c r="C502" t="s">
        <v>22</v>
      </c>
      <c r="D502" t="s">
        <v>23</v>
      </c>
      <c r="F502">
        <f t="shared" si="63"/>
        <v>1</v>
      </c>
      <c r="G502">
        <f t="shared" si="64"/>
        <v>9090003</v>
      </c>
      <c r="H502">
        <v>39693164</v>
      </c>
      <c r="L502">
        <f t="shared" si="69"/>
        <v>17.496689539395003</v>
      </c>
      <c r="M502">
        <f t="shared" si="70"/>
        <v>16.022685796186611</v>
      </c>
      <c r="N502">
        <v>9090003</v>
      </c>
      <c r="O502">
        <f t="shared" si="71"/>
        <v>0</v>
      </c>
      <c r="P502">
        <f t="shared" si="65"/>
        <v>0</v>
      </c>
      <c r="Q502">
        <f t="shared" si="66"/>
        <v>0</v>
      </c>
      <c r="R502">
        <f t="shared" si="67"/>
        <v>0</v>
      </c>
      <c r="S502">
        <f t="shared" si="68"/>
        <v>1</v>
      </c>
    </row>
    <row r="503" spans="1:19" ht="16">
      <c r="A503" s="1">
        <v>1996</v>
      </c>
      <c r="B503" t="s">
        <v>2875</v>
      </c>
      <c r="C503" t="s">
        <v>22</v>
      </c>
      <c r="D503" t="s">
        <v>23</v>
      </c>
      <c r="F503">
        <f t="shared" si="63"/>
        <v>1</v>
      </c>
      <c r="G503">
        <f t="shared" si="64"/>
        <v>29703299</v>
      </c>
      <c r="H503">
        <v>39791578</v>
      </c>
      <c r="L503">
        <f t="shared" si="69"/>
        <v>17.499165839822325</v>
      </c>
      <c r="M503">
        <f t="shared" si="70"/>
        <v>17.206768675045364</v>
      </c>
      <c r="N503">
        <v>29703299</v>
      </c>
      <c r="O503">
        <f t="shared" si="71"/>
        <v>0</v>
      </c>
      <c r="P503">
        <f t="shared" si="65"/>
        <v>0</v>
      </c>
      <c r="Q503">
        <f t="shared" si="66"/>
        <v>0</v>
      </c>
      <c r="R503">
        <f t="shared" si="67"/>
        <v>0</v>
      </c>
      <c r="S503">
        <f t="shared" si="68"/>
        <v>1</v>
      </c>
    </row>
    <row r="504" spans="1:19" ht="16">
      <c r="A504" s="1">
        <v>1985</v>
      </c>
      <c r="B504" t="s">
        <v>3327</v>
      </c>
      <c r="C504" t="s">
        <v>58</v>
      </c>
      <c r="D504" t="s">
        <v>17</v>
      </c>
      <c r="F504">
        <f t="shared" si="63"/>
        <v>0</v>
      </c>
      <c r="G504">
        <f t="shared" si="64"/>
        <v>0</v>
      </c>
      <c r="H504">
        <v>39837026</v>
      </c>
      <c r="L504">
        <f t="shared" si="69"/>
        <v>17.500307339299948</v>
      </c>
      <c r="M504">
        <f t="shared" si="70"/>
        <v>17.583688943218544</v>
      </c>
      <c r="N504">
        <v>43301115</v>
      </c>
      <c r="O504">
        <f t="shared" si="71"/>
        <v>1</v>
      </c>
      <c r="P504">
        <f t="shared" si="65"/>
        <v>0</v>
      </c>
      <c r="Q504">
        <f t="shared" si="66"/>
        <v>0</v>
      </c>
      <c r="R504">
        <f t="shared" si="67"/>
        <v>0</v>
      </c>
      <c r="S504">
        <f t="shared" si="68"/>
        <v>0</v>
      </c>
    </row>
    <row r="505" spans="1:19" ht="16">
      <c r="A505" s="1">
        <v>1988</v>
      </c>
      <c r="B505" t="s">
        <v>3227</v>
      </c>
      <c r="C505" t="s">
        <v>16</v>
      </c>
      <c r="D505" t="s">
        <v>17</v>
      </c>
      <c r="F505">
        <f t="shared" si="63"/>
        <v>0</v>
      </c>
      <c r="G505">
        <f t="shared" si="64"/>
        <v>0</v>
      </c>
      <c r="H505">
        <v>39899139</v>
      </c>
      <c r="L505">
        <f t="shared" si="69"/>
        <v>17.501865302679896</v>
      </c>
      <c r="M505">
        <f t="shared" si="70"/>
        <v>16.439275045896171</v>
      </c>
      <c r="N505">
        <v>13787529</v>
      </c>
      <c r="O505">
        <f t="shared" si="71"/>
        <v>0</v>
      </c>
      <c r="P505">
        <f t="shared" si="65"/>
        <v>1</v>
      </c>
      <c r="Q505">
        <f t="shared" si="66"/>
        <v>0</v>
      </c>
      <c r="R505">
        <f t="shared" si="67"/>
        <v>0</v>
      </c>
      <c r="S505">
        <f t="shared" si="68"/>
        <v>0</v>
      </c>
    </row>
    <row r="506" spans="1:19" ht="16">
      <c r="A506" s="1">
        <v>1996</v>
      </c>
      <c r="B506" t="s">
        <v>2908</v>
      </c>
      <c r="C506" t="s">
        <v>16</v>
      </c>
      <c r="D506" t="s">
        <v>17</v>
      </c>
      <c r="F506">
        <f t="shared" si="63"/>
        <v>0</v>
      </c>
      <c r="G506">
        <f t="shared" si="64"/>
        <v>0</v>
      </c>
      <c r="H506">
        <v>40004796</v>
      </c>
      <c r="L506">
        <f t="shared" si="69"/>
        <v>17.504509904890782</v>
      </c>
      <c r="M506">
        <f t="shared" si="70"/>
        <v>17.101408155646837</v>
      </c>
      <c r="N506">
        <v>26732969</v>
      </c>
      <c r="O506">
        <f t="shared" si="71"/>
        <v>0</v>
      </c>
      <c r="P506">
        <f t="shared" si="65"/>
        <v>1</v>
      </c>
      <c r="Q506">
        <f t="shared" si="66"/>
        <v>0</v>
      </c>
      <c r="R506">
        <f t="shared" si="67"/>
        <v>0</v>
      </c>
      <c r="S506">
        <f t="shared" si="68"/>
        <v>0</v>
      </c>
    </row>
    <row r="507" spans="1:19" ht="16">
      <c r="A507" s="1">
        <v>1997</v>
      </c>
      <c r="B507" t="s">
        <v>2764</v>
      </c>
      <c r="C507" t="s">
        <v>16</v>
      </c>
      <c r="D507" t="s">
        <v>17</v>
      </c>
      <c r="F507">
        <f t="shared" si="63"/>
        <v>0</v>
      </c>
      <c r="G507">
        <f t="shared" si="64"/>
        <v>0</v>
      </c>
      <c r="H507">
        <v>40327947</v>
      </c>
      <c r="L507">
        <f t="shared" si="69"/>
        <v>17.512555260520372</v>
      </c>
      <c r="M507">
        <f t="shared" si="70"/>
        <v>15.286539831894311</v>
      </c>
      <c r="N507">
        <v>4353714</v>
      </c>
      <c r="O507">
        <f t="shared" si="71"/>
        <v>0</v>
      </c>
      <c r="P507">
        <f t="shared" si="65"/>
        <v>1</v>
      </c>
      <c r="Q507">
        <f t="shared" si="66"/>
        <v>0</v>
      </c>
      <c r="R507">
        <f t="shared" si="67"/>
        <v>0</v>
      </c>
      <c r="S507">
        <f t="shared" si="68"/>
        <v>0</v>
      </c>
    </row>
    <row r="508" spans="1:19" ht="16">
      <c r="A508" s="1">
        <v>1999</v>
      </c>
      <c r="B508" t="s">
        <v>2579</v>
      </c>
      <c r="C508" t="s">
        <v>22</v>
      </c>
      <c r="D508" t="s">
        <v>23</v>
      </c>
      <c r="F508">
        <f t="shared" si="63"/>
        <v>1</v>
      </c>
      <c r="G508">
        <f t="shared" si="64"/>
        <v>33563089</v>
      </c>
      <c r="H508">
        <v>40375263</v>
      </c>
      <c r="L508">
        <f t="shared" si="69"/>
        <v>17.513727853417766</v>
      </c>
      <c r="M508">
        <f t="shared" si="70"/>
        <v>17.328937479427601</v>
      </c>
      <c r="N508">
        <v>33563089</v>
      </c>
      <c r="O508">
        <f t="shared" si="71"/>
        <v>0</v>
      </c>
      <c r="P508">
        <f t="shared" si="65"/>
        <v>0</v>
      </c>
      <c r="Q508">
        <f t="shared" si="66"/>
        <v>0</v>
      </c>
      <c r="R508">
        <f t="shared" si="67"/>
        <v>0</v>
      </c>
      <c r="S508">
        <f t="shared" si="68"/>
        <v>1</v>
      </c>
    </row>
    <row r="509" spans="1:19" ht="16">
      <c r="A509" s="1">
        <v>1998</v>
      </c>
      <c r="B509" t="s">
        <v>2685</v>
      </c>
      <c r="C509" t="s">
        <v>16</v>
      </c>
      <c r="D509" t="s">
        <v>17</v>
      </c>
      <c r="F509">
        <f t="shared" si="63"/>
        <v>0</v>
      </c>
      <c r="G509">
        <f t="shared" si="64"/>
        <v>0</v>
      </c>
      <c r="H509">
        <v>40524745</v>
      </c>
      <c r="L509">
        <f t="shared" si="69"/>
        <v>17.517423333154124</v>
      </c>
      <c r="M509">
        <f t="shared" si="70"/>
        <v>14.472682832036618</v>
      </c>
      <c r="N509">
        <v>1929329</v>
      </c>
      <c r="O509">
        <f t="shared" si="71"/>
        <v>0</v>
      </c>
      <c r="P509">
        <f t="shared" si="65"/>
        <v>1</v>
      </c>
      <c r="Q509">
        <f t="shared" si="66"/>
        <v>0</v>
      </c>
      <c r="R509">
        <f t="shared" si="67"/>
        <v>0</v>
      </c>
      <c r="S509">
        <f t="shared" si="68"/>
        <v>0</v>
      </c>
    </row>
    <row r="510" spans="1:19" ht="16">
      <c r="A510" s="1">
        <v>2010</v>
      </c>
      <c r="B510" t="s">
        <v>700</v>
      </c>
      <c r="C510" t="s">
        <v>22</v>
      </c>
      <c r="D510" t="s">
        <v>23</v>
      </c>
      <c r="F510">
        <f t="shared" si="63"/>
        <v>1</v>
      </c>
      <c r="G510">
        <f t="shared" si="64"/>
        <v>22432869</v>
      </c>
      <c r="H510">
        <v>40611902</v>
      </c>
      <c r="L510">
        <f t="shared" si="69"/>
        <v>17.519571734320461</v>
      </c>
      <c r="M510">
        <f t="shared" si="70"/>
        <v>16.926037807367106</v>
      </c>
      <c r="N510">
        <v>22432869</v>
      </c>
      <c r="O510">
        <f t="shared" si="71"/>
        <v>0</v>
      </c>
      <c r="P510">
        <f t="shared" si="65"/>
        <v>0</v>
      </c>
      <c r="Q510">
        <f t="shared" si="66"/>
        <v>0</v>
      </c>
      <c r="R510">
        <f t="shared" si="67"/>
        <v>0</v>
      </c>
      <c r="S510">
        <f t="shared" si="68"/>
        <v>1</v>
      </c>
    </row>
    <row r="511" spans="1:19" ht="16">
      <c r="A511" s="1">
        <v>2009</v>
      </c>
      <c r="B511" t="s">
        <v>1042</v>
      </c>
      <c r="C511" t="s">
        <v>58</v>
      </c>
      <c r="D511" t="s">
        <v>17</v>
      </c>
      <c r="F511">
        <f t="shared" si="63"/>
        <v>0</v>
      </c>
      <c r="G511">
        <f t="shared" si="64"/>
        <v>0</v>
      </c>
      <c r="H511">
        <v>40685241</v>
      </c>
      <c r="L511">
        <f t="shared" si="69"/>
        <v>17.521375955654403</v>
      </c>
      <c r="M511">
        <f t="shared" si="70"/>
        <v>17.809787608870657</v>
      </c>
      <c r="N511">
        <v>54286580</v>
      </c>
      <c r="O511">
        <f t="shared" si="71"/>
        <v>1</v>
      </c>
      <c r="P511">
        <f t="shared" si="65"/>
        <v>0</v>
      </c>
      <c r="Q511">
        <f t="shared" si="66"/>
        <v>0</v>
      </c>
      <c r="R511">
        <f t="shared" si="67"/>
        <v>0</v>
      </c>
      <c r="S511">
        <f t="shared" si="68"/>
        <v>0</v>
      </c>
    </row>
    <row r="512" spans="1:19" ht="16">
      <c r="A512" s="1">
        <v>2011</v>
      </c>
      <c r="B512" t="s">
        <v>506</v>
      </c>
      <c r="C512" t="s">
        <v>64</v>
      </c>
      <c r="D512" t="s">
        <v>17</v>
      </c>
      <c r="F512">
        <f t="shared" si="63"/>
        <v>0</v>
      </c>
      <c r="G512">
        <f t="shared" si="64"/>
        <v>0</v>
      </c>
      <c r="H512">
        <v>40961320</v>
      </c>
      <c r="L512">
        <f t="shared" si="69"/>
        <v>17.528138764738763</v>
      </c>
      <c r="M512">
        <f t="shared" si="70"/>
        <v>18.861214482878776</v>
      </c>
      <c r="N512">
        <v>155353618</v>
      </c>
      <c r="O512">
        <f t="shared" si="71"/>
        <v>0</v>
      </c>
      <c r="P512">
        <f t="shared" si="65"/>
        <v>0</v>
      </c>
      <c r="Q512">
        <f t="shared" si="66"/>
        <v>0</v>
      </c>
      <c r="R512">
        <f t="shared" si="67"/>
        <v>1</v>
      </c>
      <c r="S512">
        <f t="shared" si="68"/>
        <v>0</v>
      </c>
    </row>
    <row r="513" spans="1:19" ht="16">
      <c r="A513" s="1">
        <v>2003</v>
      </c>
      <c r="B513" t="s">
        <v>2019</v>
      </c>
      <c r="C513" t="s">
        <v>16</v>
      </c>
      <c r="D513" t="s">
        <v>17</v>
      </c>
      <c r="F513">
        <f t="shared" si="63"/>
        <v>0</v>
      </c>
      <c r="G513">
        <f t="shared" si="64"/>
        <v>0</v>
      </c>
      <c r="H513">
        <v>41198066</v>
      </c>
      <c r="L513">
        <f t="shared" si="69"/>
        <v>17.533901871470384</v>
      </c>
      <c r="M513">
        <f t="shared" si="70"/>
        <v>15.997351748759582</v>
      </c>
      <c r="N513">
        <v>8862609</v>
      </c>
      <c r="O513">
        <f t="shared" si="71"/>
        <v>0</v>
      </c>
      <c r="P513">
        <f t="shared" si="65"/>
        <v>1</v>
      </c>
      <c r="Q513">
        <f t="shared" si="66"/>
        <v>0</v>
      </c>
      <c r="R513">
        <f t="shared" si="67"/>
        <v>0</v>
      </c>
      <c r="S513">
        <f t="shared" si="68"/>
        <v>0</v>
      </c>
    </row>
    <row r="514" spans="1:19" ht="16">
      <c r="A514" s="1">
        <v>2011</v>
      </c>
      <c r="B514" t="s">
        <v>440</v>
      </c>
      <c r="C514" t="s">
        <v>22</v>
      </c>
      <c r="D514" t="s">
        <v>23</v>
      </c>
      <c r="F514">
        <f t="shared" ref="F514:F577" si="72">IF(D514="PASS",1,0)</f>
        <v>1</v>
      </c>
      <c r="G514">
        <f t="shared" ref="G514:G577" si="73">F514*N514</f>
        <v>51784539</v>
      </c>
      <c r="H514">
        <v>41357557</v>
      </c>
      <c r="L514">
        <f t="shared" si="69"/>
        <v>17.537765719688799</v>
      </c>
      <c r="M514">
        <f t="shared" si="70"/>
        <v>17.762602187773737</v>
      </c>
      <c r="N514">
        <v>51784539</v>
      </c>
      <c r="O514">
        <f t="shared" si="71"/>
        <v>0</v>
      </c>
      <c r="P514">
        <f t="shared" ref="P514:P577" si="74">IF(C514="notalk",1,0)</f>
        <v>0</v>
      </c>
      <c r="Q514">
        <f t="shared" ref="Q514:Q577" si="75">IF(C514="men",1,0)</f>
        <v>0</v>
      </c>
      <c r="R514">
        <f t="shared" ref="R514:R577" si="76">IF(C514="dubious",1,0)</f>
        <v>0</v>
      </c>
      <c r="S514">
        <f t="shared" ref="S514:S577" si="77">IF(C514="ok",1,0)</f>
        <v>1</v>
      </c>
    </row>
    <row r="515" spans="1:19" ht="16">
      <c r="A515" s="1">
        <v>2012</v>
      </c>
      <c r="B515" t="s">
        <v>20</v>
      </c>
      <c r="C515" t="s">
        <v>22</v>
      </c>
      <c r="D515" t="s">
        <v>23</v>
      </c>
      <c r="F515">
        <f t="shared" si="72"/>
        <v>1</v>
      </c>
      <c r="G515">
        <f t="shared" si="73"/>
        <v>45658735</v>
      </c>
      <c r="H515">
        <v>41467257</v>
      </c>
      <c r="L515">
        <f t="shared" ref="L515:L578" si="78">LN(H515)</f>
        <v>17.540414685834314</v>
      </c>
      <c r="M515">
        <f t="shared" ref="M515:M578" si="79">LN(N515)</f>
        <v>17.636705493907719</v>
      </c>
      <c r="N515">
        <v>45658735</v>
      </c>
      <c r="O515">
        <f t="shared" ref="O515:O578" si="80">IF(C515="nowomen",1,0)</f>
        <v>0</v>
      </c>
      <c r="P515">
        <f t="shared" si="74"/>
        <v>0</v>
      </c>
      <c r="Q515">
        <f t="shared" si="75"/>
        <v>0</v>
      </c>
      <c r="R515">
        <f t="shared" si="76"/>
        <v>0</v>
      </c>
      <c r="S515">
        <f t="shared" si="77"/>
        <v>1</v>
      </c>
    </row>
    <row r="516" spans="1:19" ht="16">
      <c r="A516" s="1">
        <v>2006</v>
      </c>
      <c r="B516" t="s">
        <v>1539</v>
      </c>
      <c r="C516" t="s">
        <v>22</v>
      </c>
      <c r="D516" t="s">
        <v>23</v>
      </c>
      <c r="F516">
        <f t="shared" si="72"/>
        <v>1</v>
      </c>
      <c r="G516">
        <f t="shared" si="73"/>
        <v>34673890</v>
      </c>
      <c r="H516">
        <v>41482984</v>
      </c>
      <c r="L516">
        <f t="shared" si="78"/>
        <v>17.540793877021677</v>
      </c>
      <c r="M516">
        <f t="shared" si="79"/>
        <v>17.361497512117101</v>
      </c>
      <c r="N516">
        <v>34673890</v>
      </c>
      <c r="O516">
        <f t="shared" si="80"/>
        <v>0</v>
      </c>
      <c r="P516">
        <f t="shared" si="74"/>
        <v>0</v>
      </c>
      <c r="Q516">
        <f t="shared" si="75"/>
        <v>0</v>
      </c>
      <c r="R516">
        <f t="shared" si="76"/>
        <v>0</v>
      </c>
      <c r="S516">
        <f t="shared" si="77"/>
        <v>1</v>
      </c>
    </row>
    <row r="517" spans="1:19" ht="16">
      <c r="A517" s="1">
        <v>2009</v>
      </c>
      <c r="B517" t="s">
        <v>1083</v>
      </c>
      <c r="C517" t="s">
        <v>16</v>
      </c>
      <c r="D517" t="s">
        <v>17</v>
      </c>
      <c r="F517">
        <f t="shared" si="72"/>
        <v>0</v>
      </c>
      <c r="G517">
        <f t="shared" si="73"/>
        <v>0</v>
      </c>
      <c r="H517">
        <v>41750888</v>
      </c>
      <c r="L517">
        <f t="shared" si="78"/>
        <v>17.547231278496024</v>
      </c>
      <c r="M517">
        <f t="shared" si="79"/>
        <v>17.992109165664608</v>
      </c>
      <c r="N517">
        <v>65143896</v>
      </c>
      <c r="O517">
        <f t="shared" si="80"/>
        <v>0</v>
      </c>
      <c r="P517">
        <f t="shared" si="74"/>
        <v>1</v>
      </c>
      <c r="Q517">
        <f t="shared" si="75"/>
        <v>0</v>
      </c>
      <c r="R517">
        <f t="shared" si="76"/>
        <v>0</v>
      </c>
      <c r="S517">
        <f t="shared" si="77"/>
        <v>0</v>
      </c>
    </row>
    <row r="518" spans="1:19" ht="16">
      <c r="A518" s="1">
        <v>2004</v>
      </c>
      <c r="B518" t="s">
        <v>1887</v>
      </c>
      <c r="C518" t="s">
        <v>58</v>
      </c>
      <c r="D518" t="s">
        <v>17</v>
      </c>
      <c r="F518">
        <f t="shared" si="72"/>
        <v>0</v>
      </c>
      <c r="G518">
        <f t="shared" si="73"/>
        <v>0</v>
      </c>
      <c r="H518">
        <v>41939879</v>
      </c>
      <c r="L518">
        <f t="shared" si="78"/>
        <v>17.551747698359971</v>
      </c>
      <c r="M518">
        <f t="shared" si="79"/>
        <v>18.342605314916629</v>
      </c>
      <c r="N518">
        <v>92489466</v>
      </c>
      <c r="O518">
        <f t="shared" si="80"/>
        <v>1</v>
      </c>
      <c r="P518">
        <f t="shared" si="74"/>
        <v>0</v>
      </c>
      <c r="Q518">
        <f t="shared" si="75"/>
        <v>0</v>
      </c>
      <c r="R518">
        <f t="shared" si="76"/>
        <v>0</v>
      </c>
      <c r="S518">
        <f t="shared" si="77"/>
        <v>0</v>
      </c>
    </row>
    <row r="519" spans="1:19" ht="16">
      <c r="A519" s="1">
        <v>2011</v>
      </c>
      <c r="B519" t="s">
        <v>600</v>
      </c>
      <c r="C519" t="s">
        <v>22</v>
      </c>
      <c r="D519" t="s">
        <v>23</v>
      </c>
      <c r="F519">
        <f t="shared" si="72"/>
        <v>1</v>
      </c>
      <c r="G519">
        <f t="shared" si="73"/>
        <v>16571053</v>
      </c>
      <c r="H519">
        <v>41942847</v>
      </c>
      <c r="L519">
        <f t="shared" si="78"/>
        <v>17.551818463823679</v>
      </c>
      <c r="M519">
        <f t="shared" si="79"/>
        <v>16.623167935965395</v>
      </c>
      <c r="N519">
        <v>16571053</v>
      </c>
      <c r="O519">
        <f t="shared" si="80"/>
        <v>0</v>
      </c>
      <c r="P519">
        <f t="shared" si="74"/>
        <v>0</v>
      </c>
      <c r="Q519">
        <f t="shared" si="75"/>
        <v>0</v>
      </c>
      <c r="R519">
        <f t="shared" si="76"/>
        <v>0</v>
      </c>
      <c r="S519">
        <f t="shared" si="77"/>
        <v>1</v>
      </c>
    </row>
    <row r="520" spans="1:19" ht="16">
      <c r="A520" s="1">
        <v>2011</v>
      </c>
      <c r="B520" t="s">
        <v>450</v>
      </c>
      <c r="C520" t="s">
        <v>64</v>
      </c>
      <c r="D520" t="s">
        <v>17</v>
      </c>
      <c r="F520">
        <f t="shared" si="72"/>
        <v>0</v>
      </c>
      <c r="G520">
        <f t="shared" si="73"/>
        <v>0</v>
      </c>
      <c r="H520">
        <v>41966863</v>
      </c>
      <c r="L520">
        <f t="shared" si="78"/>
        <v>17.552390888651647</v>
      </c>
      <c r="M520">
        <f t="shared" si="79"/>
        <v>17.251776583318531</v>
      </c>
      <c r="N520">
        <v>31070724</v>
      </c>
      <c r="O520">
        <f t="shared" si="80"/>
        <v>0</v>
      </c>
      <c r="P520">
        <f t="shared" si="74"/>
        <v>0</v>
      </c>
      <c r="Q520">
        <f t="shared" si="75"/>
        <v>0</v>
      </c>
      <c r="R520">
        <f t="shared" si="76"/>
        <v>1</v>
      </c>
      <c r="S520">
        <f t="shared" si="77"/>
        <v>0</v>
      </c>
    </row>
    <row r="521" spans="1:19" ht="16">
      <c r="A521" s="1">
        <v>2012</v>
      </c>
      <c r="B521" t="s">
        <v>307</v>
      </c>
      <c r="C521" t="s">
        <v>16</v>
      </c>
      <c r="D521" t="s">
        <v>17</v>
      </c>
      <c r="F521">
        <f t="shared" si="72"/>
        <v>0</v>
      </c>
      <c r="G521">
        <f t="shared" si="73"/>
        <v>0</v>
      </c>
      <c r="H521">
        <v>42102643</v>
      </c>
      <c r="L521">
        <f t="shared" si="78"/>
        <v>17.55562107577947</v>
      </c>
      <c r="M521">
        <f t="shared" si="79"/>
        <v>17.32655058551444</v>
      </c>
      <c r="N521">
        <v>33483073</v>
      </c>
      <c r="O521">
        <f t="shared" si="80"/>
        <v>0</v>
      </c>
      <c r="P521">
        <f t="shared" si="74"/>
        <v>1</v>
      </c>
      <c r="Q521">
        <f t="shared" si="75"/>
        <v>0</v>
      </c>
      <c r="R521">
        <f t="shared" si="76"/>
        <v>0</v>
      </c>
      <c r="S521">
        <f t="shared" si="77"/>
        <v>0</v>
      </c>
    </row>
    <row r="522" spans="1:19" ht="16">
      <c r="A522" s="1">
        <v>2013</v>
      </c>
      <c r="B522" t="s">
        <v>3649</v>
      </c>
      <c r="C522" t="s">
        <v>16</v>
      </c>
      <c r="D522" t="s">
        <v>17</v>
      </c>
      <c r="F522">
        <f t="shared" si="72"/>
        <v>0</v>
      </c>
      <c r="G522">
        <f t="shared" si="73"/>
        <v>0</v>
      </c>
      <c r="H522">
        <v>42195766</v>
      </c>
      <c r="L522">
        <f t="shared" si="78"/>
        <v>17.557830442219117</v>
      </c>
      <c r="M522">
        <f t="shared" si="79"/>
        <v>16.38045991542581</v>
      </c>
      <c r="N522">
        <v>13000000</v>
      </c>
      <c r="O522">
        <f t="shared" si="80"/>
        <v>0</v>
      </c>
      <c r="P522">
        <f t="shared" si="74"/>
        <v>1</v>
      </c>
      <c r="Q522">
        <f t="shared" si="75"/>
        <v>0</v>
      </c>
      <c r="R522">
        <f t="shared" si="76"/>
        <v>0</v>
      </c>
      <c r="S522">
        <f t="shared" si="77"/>
        <v>0</v>
      </c>
    </row>
    <row r="523" spans="1:19" ht="16">
      <c r="A523" s="1">
        <v>2009</v>
      </c>
      <c r="B523" t="s">
        <v>902</v>
      </c>
      <c r="C523" t="s">
        <v>16</v>
      </c>
      <c r="D523" t="s">
        <v>17</v>
      </c>
      <c r="F523">
        <f t="shared" si="72"/>
        <v>0</v>
      </c>
      <c r="G523">
        <f t="shared" si="73"/>
        <v>0</v>
      </c>
      <c r="H523">
        <v>42335163</v>
      </c>
      <c r="L523">
        <f t="shared" si="78"/>
        <v>17.561128575293218</v>
      </c>
      <c r="M523">
        <f t="shared" si="79"/>
        <v>18.146259845491869</v>
      </c>
      <c r="N523">
        <v>76001212</v>
      </c>
      <c r="O523">
        <f t="shared" si="80"/>
        <v>0</v>
      </c>
      <c r="P523">
        <f t="shared" si="74"/>
        <v>1</v>
      </c>
      <c r="Q523">
        <f t="shared" si="75"/>
        <v>0</v>
      </c>
      <c r="R523">
        <f t="shared" si="76"/>
        <v>0</v>
      </c>
      <c r="S523">
        <f t="shared" si="77"/>
        <v>0</v>
      </c>
    </row>
    <row r="524" spans="1:19" ht="16">
      <c r="A524" s="1">
        <v>2011</v>
      </c>
      <c r="B524" t="s">
        <v>390</v>
      </c>
      <c r="C524" t="s">
        <v>16</v>
      </c>
      <c r="D524" t="s">
        <v>17</v>
      </c>
      <c r="F524">
        <f t="shared" si="72"/>
        <v>0</v>
      </c>
      <c r="G524">
        <f t="shared" si="73"/>
        <v>0</v>
      </c>
      <c r="H524">
        <v>42428850</v>
      </c>
      <c r="L524">
        <f t="shared" si="78"/>
        <v>17.563339113346672</v>
      </c>
      <c r="M524">
        <f t="shared" si="79"/>
        <v>17.182783698038161</v>
      </c>
      <c r="N524">
        <v>28999342</v>
      </c>
      <c r="O524">
        <f t="shared" si="80"/>
        <v>0</v>
      </c>
      <c r="P524">
        <f t="shared" si="74"/>
        <v>1</v>
      </c>
      <c r="Q524">
        <f t="shared" si="75"/>
        <v>0</v>
      </c>
      <c r="R524">
        <f t="shared" si="76"/>
        <v>0</v>
      </c>
      <c r="S524">
        <f t="shared" si="77"/>
        <v>0</v>
      </c>
    </row>
    <row r="525" spans="1:19" ht="16">
      <c r="A525" s="1">
        <v>2009</v>
      </c>
      <c r="B525" t="s">
        <v>3596</v>
      </c>
      <c r="C525" t="s">
        <v>16</v>
      </c>
      <c r="D525" t="s">
        <v>17</v>
      </c>
      <c r="F525">
        <f t="shared" si="72"/>
        <v>0</v>
      </c>
      <c r="G525">
        <f t="shared" si="73"/>
        <v>0</v>
      </c>
      <c r="H525">
        <v>42596761</v>
      </c>
      <c r="L525">
        <f t="shared" si="78"/>
        <v>17.567288775485103</v>
      </c>
      <c r="M525">
        <f t="shared" si="79"/>
        <v>16.730977936662985</v>
      </c>
      <c r="N525">
        <v>18457437</v>
      </c>
      <c r="O525">
        <f t="shared" si="80"/>
        <v>0</v>
      </c>
      <c r="P525">
        <f t="shared" si="74"/>
        <v>1</v>
      </c>
      <c r="Q525">
        <f t="shared" si="75"/>
        <v>0</v>
      </c>
      <c r="R525">
        <f t="shared" si="76"/>
        <v>0</v>
      </c>
      <c r="S525">
        <f t="shared" si="77"/>
        <v>0</v>
      </c>
    </row>
    <row r="526" spans="1:19" ht="16">
      <c r="A526" s="1">
        <v>2010</v>
      </c>
      <c r="B526" t="s">
        <v>705</v>
      </c>
      <c r="C526" t="s">
        <v>22</v>
      </c>
      <c r="D526" t="s">
        <v>23</v>
      </c>
      <c r="F526">
        <f t="shared" si="72"/>
        <v>1</v>
      </c>
      <c r="G526">
        <f t="shared" si="73"/>
        <v>34183419</v>
      </c>
      <c r="H526">
        <v>42718768</v>
      </c>
      <c r="L526">
        <f t="shared" si="78"/>
        <v>17.570148913249053</v>
      </c>
      <c r="M526">
        <f t="shared" si="79"/>
        <v>17.347251259906002</v>
      </c>
      <c r="N526">
        <v>34183419</v>
      </c>
      <c r="O526">
        <f t="shared" si="80"/>
        <v>0</v>
      </c>
      <c r="P526">
        <f t="shared" si="74"/>
        <v>0</v>
      </c>
      <c r="Q526">
        <f t="shared" si="75"/>
        <v>0</v>
      </c>
      <c r="R526">
        <f t="shared" si="76"/>
        <v>0</v>
      </c>
      <c r="S526">
        <f t="shared" si="77"/>
        <v>1</v>
      </c>
    </row>
    <row r="527" spans="1:19" ht="16">
      <c r="A527" s="1">
        <v>2011</v>
      </c>
      <c r="B527" t="s">
        <v>393</v>
      </c>
      <c r="C527" t="s">
        <v>31</v>
      </c>
      <c r="D527" t="s">
        <v>17</v>
      </c>
      <c r="F527">
        <f t="shared" si="72"/>
        <v>0</v>
      </c>
      <c r="G527">
        <f t="shared" si="73"/>
        <v>0</v>
      </c>
      <c r="H527">
        <v>42810004</v>
      </c>
      <c r="L527">
        <f t="shared" si="78"/>
        <v>17.572282371557236</v>
      </c>
      <c r="M527">
        <f t="shared" si="79"/>
        <v>15.930020695059252</v>
      </c>
      <c r="N527">
        <v>8285526</v>
      </c>
      <c r="O527">
        <f t="shared" si="80"/>
        <v>0</v>
      </c>
      <c r="P527">
        <f t="shared" si="74"/>
        <v>0</v>
      </c>
      <c r="Q527">
        <f t="shared" si="75"/>
        <v>1</v>
      </c>
      <c r="R527">
        <f t="shared" si="76"/>
        <v>0</v>
      </c>
      <c r="S527">
        <f t="shared" si="77"/>
        <v>0</v>
      </c>
    </row>
    <row r="528" spans="1:19" ht="16">
      <c r="A528" s="1">
        <v>1999</v>
      </c>
      <c r="B528" t="s">
        <v>2636</v>
      </c>
      <c r="C528" t="s">
        <v>64</v>
      </c>
      <c r="D528" t="s">
        <v>17</v>
      </c>
      <c r="F528">
        <f t="shared" si="72"/>
        <v>0</v>
      </c>
      <c r="G528">
        <f t="shared" si="73"/>
        <v>0</v>
      </c>
      <c r="H528">
        <v>42830263</v>
      </c>
      <c r="L528">
        <f t="shared" si="78"/>
        <v>17.572755490128387</v>
      </c>
      <c r="M528">
        <f t="shared" si="79"/>
        <v>18.468371751889897</v>
      </c>
      <c r="N528">
        <v>104884652</v>
      </c>
      <c r="O528">
        <f t="shared" si="80"/>
        <v>0</v>
      </c>
      <c r="P528">
        <f t="shared" si="74"/>
        <v>0</v>
      </c>
      <c r="Q528">
        <f t="shared" si="75"/>
        <v>0</v>
      </c>
      <c r="R528">
        <f t="shared" si="76"/>
        <v>1</v>
      </c>
      <c r="S528">
        <f t="shared" si="77"/>
        <v>0</v>
      </c>
    </row>
    <row r="529" spans="1:19" ht="16">
      <c r="A529" s="1">
        <v>2004</v>
      </c>
      <c r="B529" t="s">
        <v>1970</v>
      </c>
      <c r="C529" t="s">
        <v>31</v>
      </c>
      <c r="D529" t="s">
        <v>17</v>
      </c>
      <c r="F529">
        <f t="shared" si="72"/>
        <v>0</v>
      </c>
      <c r="G529">
        <f t="shared" si="73"/>
        <v>0</v>
      </c>
      <c r="H529">
        <v>42923407</v>
      </c>
      <c r="L529">
        <f t="shared" si="78"/>
        <v>17.574927852818639</v>
      </c>
      <c r="M529">
        <f t="shared" si="79"/>
        <v>17.937140206808465</v>
      </c>
      <c r="N529">
        <v>61659644</v>
      </c>
      <c r="O529">
        <f t="shared" si="80"/>
        <v>0</v>
      </c>
      <c r="P529">
        <f t="shared" si="74"/>
        <v>0</v>
      </c>
      <c r="Q529">
        <f t="shared" si="75"/>
        <v>1</v>
      </c>
      <c r="R529">
        <f t="shared" si="76"/>
        <v>0</v>
      </c>
      <c r="S529">
        <f t="shared" si="77"/>
        <v>0</v>
      </c>
    </row>
    <row r="530" spans="1:19" ht="16">
      <c r="A530" s="1">
        <v>2005</v>
      </c>
      <c r="B530" t="s">
        <v>1642</v>
      </c>
      <c r="C530" t="s">
        <v>22</v>
      </c>
      <c r="D530" t="s">
        <v>23</v>
      </c>
      <c r="F530">
        <f t="shared" si="72"/>
        <v>1</v>
      </c>
      <c r="G530">
        <f t="shared" si="73"/>
        <v>35790994</v>
      </c>
      <c r="H530">
        <v>42997982</v>
      </c>
      <c r="L530">
        <f t="shared" si="78"/>
        <v>17.576663742324019</v>
      </c>
      <c r="M530">
        <f t="shared" si="79"/>
        <v>17.393206855477526</v>
      </c>
      <c r="N530">
        <v>35790994</v>
      </c>
      <c r="O530">
        <f t="shared" si="80"/>
        <v>0</v>
      </c>
      <c r="P530">
        <f t="shared" si="74"/>
        <v>0</v>
      </c>
      <c r="Q530">
        <f t="shared" si="75"/>
        <v>0</v>
      </c>
      <c r="R530">
        <f t="shared" si="76"/>
        <v>0</v>
      </c>
      <c r="S530">
        <f t="shared" si="77"/>
        <v>1</v>
      </c>
    </row>
    <row r="531" spans="1:19" ht="16">
      <c r="A531" s="1">
        <v>2013</v>
      </c>
      <c r="B531" t="s">
        <v>143</v>
      </c>
      <c r="C531" t="s">
        <v>16</v>
      </c>
      <c r="D531" t="s">
        <v>17</v>
      </c>
      <c r="F531">
        <f t="shared" si="72"/>
        <v>0</v>
      </c>
      <c r="G531">
        <f t="shared" si="73"/>
        <v>0</v>
      </c>
      <c r="H531">
        <v>43047624</v>
      </c>
      <c r="L531">
        <f t="shared" si="78"/>
        <v>17.577817595677267</v>
      </c>
      <c r="M531">
        <f t="shared" si="79"/>
        <v>17.453096717690659</v>
      </c>
      <c r="N531">
        <v>38000000</v>
      </c>
      <c r="O531">
        <f t="shared" si="80"/>
        <v>0</v>
      </c>
      <c r="P531">
        <f t="shared" si="74"/>
        <v>1</v>
      </c>
      <c r="Q531">
        <f t="shared" si="75"/>
        <v>0</v>
      </c>
      <c r="R531">
        <f t="shared" si="76"/>
        <v>0</v>
      </c>
      <c r="S531">
        <f t="shared" si="77"/>
        <v>0</v>
      </c>
    </row>
    <row r="532" spans="1:19" ht="16">
      <c r="A532" s="1">
        <v>2008</v>
      </c>
      <c r="B532" t="s">
        <v>1282</v>
      </c>
      <c r="C532" t="s">
        <v>22</v>
      </c>
      <c r="D532" t="s">
        <v>23</v>
      </c>
      <c r="F532">
        <f t="shared" si="72"/>
        <v>1</v>
      </c>
      <c r="G532">
        <f t="shared" si="73"/>
        <v>11904819</v>
      </c>
      <c r="H532">
        <v>43272961</v>
      </c>
      <c r="L532">
        <f t="shared" si="78"/>
        <v>17.583038540643241</v>
      </c>
      <c r="M532">
        <f t="shared" si="79"/>
        <v>16.292453834091596</v>
      </c>
      <c r="N532">
        <v>11904819</v>
      </c>
      <c r="O532">
        <f t="shared" si="80"/>
        <v>0</v>
      </c>
      <c r="P532">
        <f t="shared" si="74"/>
        <v>0</v>
      </c>
      <c r="Q532">
        <f t="shared" si="75"/>
        <v>0</v>
      </c>
      <c r="R532">
        <f t="shared" si="76"/>
        <v>0</v>
      </c>
      <c r="S532">
        <f t="shared" si="77"/>
        <v>1</v>
      </c>
    </row>
    <row r="533" spans="1:19" ht="16">
      <c r="A533" s="1">
        <v>2009</v>
      </c>
      <c r="B533" t="s">
        <v>906</v>
      </c>
      <c r="C533" t="s">
        <v>22</v>
      </c>
      <c r="D533" t="s">
        <v>23</v>
      </c>
      <c r="F533">
        <f t="shared" si="72"/>
        <v>1</v>
      </c>
      <c r="G533">
        <f t="shared" si="73"/>
        <v>16285974</v>
      </c>
      <c r="H533">
        <v>43567433</v>
      </c>
      <c r="L533">
        <f t="shared" si="78"/>
        <v>17.589820479672177</v>
      </c>
      <c r="M533">
        <f t="shared" si="79"/>
        <v>16.605814804544721</v>
      </c>
      <c r="N533">
        <v>16285974</v>
      </c>
      <c r="O533">
        <f t="shared" si="80"/>
        <v>0</v>
      </c>
      <c r="P533">
        <f t="shared" si="74"/>
        <v>0</v>
      </c>
      <c r="Q533">
        <f t="shared" si="75"/>
        <v>0</v>
      </c>
      <c r="R533">
        <f t="shared" si="76"/>
        <v>0</v>
      </c>
      <c r="S533">
        <f t="shared" si="77"/>
        <v>1</v>
      </c>
    </row>
    <row r="534" spans="1:19" ht="16">
      <c r="A534" s="1">
        <v>1999</v>
      </c>
      <c r="B534" t="s">
        <v>2620</v>
      </c>
      <c r="C534" t="s">
        <v>58</v>
      </c>
      <c r="D534" t="s">
        <v>17</v>
      </c>
      <c r="F534">
        <f t="shared" si="72"/>
        <v>0</v>
      </c>
      <c r="G534">
        <f t="shared" si="73"/>
        <v>0</v>
      </c>
      <c r="H534">
        <v>43819293</v>
      </c>
      <c r="L534">
        <f t="shared" si="78"/>
        <v>17.595584757816134</v>
      </c>
      <c r="M534">
        <f t="shared" si="79"/>
        <v>18.062906639014589</v>
      </c>
      <c r="N534">
        <v>69923101</v>
      </c>
      <c r="O534">
        <f t="shared" si="80"/>
        <v>1</v>
      </c>
      <c r="P534">
        <f t="shared" si="74"/>
        <v>0</v>
      </c>
      <c r="Q534">
        <f t="shared" si="75"/>
        <v>0</v>
      </c>
      <c r="R534">
        <f t="shared" si="76"/>
        <v>0</v>
      </c>
      <c r="S534">
        <f t="shared" si="77"/>
        <v>0</v>
      </c>
    </row>
    <row r="535" spans="1:19" ht="16">
      <c r="A535" s="1">
        <v>2000</v>
      </c>
      <c r="B535" t="s">
        <v>2478</v>
      </c>
      <c r="C535" t="s">
        <v>64</v>
      </c>
      <c r="D535" t="s">
        <v>17</v>
      </c>
      <c r="F535">
        <f t="shared" si="72"/>
        <v>0</v>
      </c>
      <c r="G535">
        <f t="shared" si="73"/>
        <v>0</v>
      </c>
      <c r="H535">
        <v>44189098</v>
      </c>
      <c r="L535">
        <f t="shared" si="78"/>
        <v>17.60398866504071</v>
      </c>
      <c r="M535">
        <f t="shared" si="79"/>
        <v>17.29582101532603</v>
      </c>
      <c r="N535">
        <v>32469801</v>
      </c>
      <c r="O535">
        <f t="shared" si="80"/>
        <v>0</v>
      </c>
      <c r="P535">
        <f t="shared" si="74"/>
        <v>0</v>
      </c>
      <c r="Q535">
        <f t="shared" si="75"/>
        <v>0</v>
      </c>
      <c r="R535">
        <f t="shared" si="76"/>
        <v>1</v>
      </c>
      <c r="S535">
        <f t="shared" si="77"/>
        <v>0</v>
      </c>
    </row>
    <row r="536" spans="1:19" ht="16">
      <c r="A536" s="1">
        <v>2005</v>
      </c>
      <c r="B536" t="s">
        <v>1797</v>
      </c>
      <c r="C536" t="s">
        <v>22</v>
      </c>
      <c r="D536" t="s">
        <v>23</v>
      </c>
      <c r="F536">
        <f t="shared" si="72"/>
        <v>1</v>
      </c>
      <c r="G536">
        <f t="shared" si="73"/>
        <v>21474596</v>
      </c>
      <c r="H536">
        <v>44200119</v>
      </c>
      <c r="L536">
        <f t="shared" si="78"/>
        <v>17.604238039351994</v>
      </c>
      <c r="M536">
        <f t="shared" si="79"/>
        <v>16.882381213084876</v>
      </c>
      <c r="N536">
        <v>21474596</v>
      </c>
      <c r="O536">
        <f t="shared" si="80"/>
        <v>0</v>
      </c>
      <c r="P536">
        <f t="shared" si="74"/>
        <v>0</v>
      </c>
      <c r="Q536">
        <f t="shared" si="75"/>
        <v>0</v>
      </c>
      <c r="R536">
        <f t="shared" si="76"/>
        <v>0</v>
      </c>
      <c r="S536">
        <f t="shared" si="77"/>
        <v>1</v>
      </c>
    </row>
    <row r="537" spans="1:19" ht="16">
      <c r="A537" s="1">
        <v>2007</v>
      </c>
      <c r="B537" t="s">
        <v>1337</v>
      </c>
      <c r="C537" t="s">
        <v>22</v>
      </c>
      <c r="D537" t="s">
        <v>23</v>
      </c>
      <c r="F537">
        <f t="shared" si="72"/>
        <v>1</v>
      </c>
      <c r="G537">
        <f t="shared" si="73"/>
        <v>18538467</v>
      </c>
      <c r="H537">
        <v>44228231</v>
      </c>
      <c r="L537">
        <f t="shared" si="78"/>
        <v>17.604873853566488</v>
      </c>
      <c r="M537">
        <f t="shared" si="79"/>
        <v>16.735358428599159</v>
      </c>
      <c r="N537">
        <v>18538467</v>
      </c>
      <c r="O537">
        <f t="shared" si="80"/>
        <v>0</v>
      </c>
      <c r="P537">
        <f t="shared" si="74"/>
        <v>0</v>
      </c>
      <c r="Q537">
        <f t="shared" si="75"/>
        <v>0</v>
      </c>
      <c r="R537">
        <f t="shared" si="76"/>
        <v>0</v>
      </c>
      <c r="S537">
        <f t="shared" si="77"/>
        <v>1</v>
      </c>
    </row>
    <row r="538" spans="1:19" ht="16">
      <c r="A538" s="1">
        <v>1994</v>
      </c>
      <c r="B538" t="s">
        <v>3059</v>
      </c>
      <c r="C538" t="s">
        <v>58</v>
      </c>
      <c r="D538" t="s">
        <v>17</v>
      </c>
      <c r="F538">
        <f t="shared" si="72"/>
        <v>0</v>
      </c>
      <c r="G538">
        <f t="shared" si="73"/>
        <v>0</v>
      </c>
      <c r="H538">
        <v>44386120</v>
      </c>
      <c r="L538">
        <f t="shared" si="78"/>
        <v>17.60843736591633</v>
      </c>
      <c r="M538">
        <f t="shared" si="79"/>
        <v>17.486521746198086</v>
      </c>
      <c r="N538">
        <v>39291617</v>
      </c>
      <c r="O538">
        <f t="shared" si="80"/>
        <v>1</v>
      </c>
      <c r="P538">
        <f t="shared" si="74"/>
        <v>0</v>
      </c>
      <c r="Q538">
        <f t="shared" si="75"/>
        <v>0</v>
      </c>
      <c r="R538">
        <f t="shared" si="76"/>
        <v>0</v>
      </c>
      <c r="S538">
        <f t="shared" si="77"/>
        <v>0</v>
      </c>
    </row>
    <row r="539" spans="1:19" ht="16">
      <c r="A539" s="1">
        <v>2001</v>
      </c>
      <c r="B539" t="s">
        <v>2328</v>
      </c>
      <c r="C539" t="s">
        <v>22</v>
      </c>
      <c r="D539" t="s">
        <v>23</v>
      </c>
      <c r="F539">
        <f t="shared" si="72"/>
        <v>1</v>
      </c>
      <c r="G539">
        <f t="shared" si="73"/>
        <v>28948611</v>
      </c>
      <c r="H539">
        <v>44426118</v>
      </c>
      <c r="L539">
        <f t="shared" si="78"/>
        <v>17.609338097698458</v>
      </c>
      <c r="M539">
        <f t="shared" si="79"/>
        <v>17.181032781557626</v>
      </c>
      <c r="N539">
        <v>28948611</v>
      </c>
      <c r="O539">
        <f t="shared" si="80"/>
        <v>0</v>
      </c>
      <c r="P539">
        <f t="shared" si="74"/>
        <v>0</v>
      </c>
      <c r="Q539">
        <f t="shared" si="75"/>
        <v>0</v>
      </c>
      <c r="R539">
        <f t="shared" si="76"/>
        <v>0</v>
      </c>
      <c r="S539">
        <f t="shared" si="77"/>
        <v>1</v>
      </c>
    </row>
    <row r="540" spans="1:19" ht="16">
      <c r="A540" s="1">
        <v>2004</v>
      </c>
      <c r="B540" t="s">
        <v>1889</v>
      </c>
      <c r="C540" t="s">
        <v>22</v>
      </c>
      <c r="D540" t="s">
        <v>23</v>
      </c>
      <c r="F540">
        <f t="shared" si="72"/>
        <v>1</v>
      </c>
      <c r="G540">
        <f t="shared" si="73"/>
        <v>3082982</v>
      </c>
      <c r="H540">
        <v>44430462</v>
      </c>
      <c r="L540">
        <f t="shared" si="78"/>
        <v>17.609435873237501</v>
      </c>
      <c r="M540">
        <f t="shared" si="79"/>
        <v>14.941407868382219</v>
      </c>
      <c r="N540">
        <v>3082982</v>
      </c>
      <c r="O540">
        <f t="shared" si="80"/>
        <v>0</v>
      </c>
      <c r="P540">
        <f t="shared" si="74"/>
        <v>0</v>
      </c>
      <c r="Q540">
        <f t="shared" si="75"/>
        <v>0</v>
      </c>
      <c r="R540">
        <f t="shared" si="76"/>
        <v>0</v>
      </c>
      <c r="S540">
        <f t="shared" si="77"/>
        <v>1</v>
      </c>
    </row>
    <row r="541" spans="1:19" ht="16">
      <c r="A541" s="1">
        <v>2008</v>
      </c>
      <c r="B541" t="s">
        <v>1228</v>
      </c>
      <c r="C541" t="s">
        <v>22</v>
      </c>
      <c r="D541" t="s">
        <v>23</v>
      </c>
      <c r="F541">
        <f t="shared" si="72"/>
        <v>1</v>
      </c>
      <c r="G541">
        <f t="shared" si="73"/>
        <v>12987076</v>
      </c>
      <c r="H541">
        <v>44688323</v>
      </c>
      <c r="L541">
        <f t="shared" si="78"/>
        <v>17.615222795032132</v>
      </c>
      <c r="M541">
        <f t="shared" si="79"/>
        <v>16.379465267080956</v>
      </c>
      <c r="N541">
        <v>12987076</v>
      </c>
      <c r="O541">
        <f t="shared" si="80"/>
        <v>0</v>
      </c>
      <c r="P541">
        <f t="shared" si="74"/>
        <v>0</v>
      </c>
      <c r="Q541">
        <f t="shared" si="75"/>
        <v>0</v>
      </c>
      <c r="R541">
        <f t="shared" si="76"/>
        <v>0</v>
      </c>
      <c r="S541">
        <f t="shared" si="77"/>
        <v>1</v>
      </c>
    </row>
    <row r="542" spans="1:19" ht="16">
      <c r="A542" s="1">
        <v>1997</v>
      </c>
      <c r="B542" t="s">
        <v>2808</v>
      </c>
      <c r="C542" t="s">
        <v>22</v>
      </c>
      <c r="D542" t="s">
        <v>23</v>
      </c>
      <c r="F542">
        <f t="shared" si="72"/>
        <v>1</v>
      </c>
      <c r="G542">
        <f t="shared" si="73"/>
        <v>21768572</v>
      </c>
      <c r="H542">
        <v>45090566</v>
      </c>
      <c r="L542">
        <f t="shared" si="78"/>
        <v>17.624183602990914</v>
      </c>
      <c r="M542">
        <f t="shared" si="79"/>
        <v>16.89597783620399</v>
      </c>
      <c r="N542">
        <v>21768572</v>
      </c>
      <c r="O542">
        <f t="shared" si="80"/>
        <v>0</v>
      </c>
      <c r="P542">
        <f t="shared" si="74"/>
        <v>0</v>
      </c>
      <c r="Q542">
        <f t="shared" si="75"/>
        <v>0</v>
      </c>
      <c r="R542">
        <f t="shared" si="76"/>
        <v>0</v>
      </c>
      <c r="S542">
        <f t="shared" si="77"/>
        <v>1</v>
      </c>
    </row>
    <row r="543" spans="1:19" ht="16">
      <c r="A543" s="1">
        <v>2003</v>
      </c>
      <c r="B543" t="s">
        <v>2047</v>
      </c>
      <c r="C543" t="s">
        <v>22</v>
      </c>
      <c r="D543" t="s">
        <v>23</v>
      </c>
      <c r="F543">
        <f t="shared" si="72"/>
        <v>1</v>
      </c>
      <c r="G543">
        <f t="shared" si="73"/>
        <v>31652174</v>
      </c>
      <c r="H543">
        <v>45102830</v>
      </c>
      <c r="L543">
        <f t="shared" si="78"/>
        <v>17.624455551949918</v>
      </c>
      <c r="M543">
        <f t="shared" si="79"/>
        <v>17.270317392979063</v>
      </c>
      <c r="N543">
        <v>31652174</v>
      </c>
      <c r="O543">
        <f t="shared" si="80"/>
        <v>0</v>
      </c>
      <c r="P543">
        <f t="shared" si="74"/>
        <v>0</v>
      </c>
      <c r="Q543">
        <f t="shared" si="75"/>
        <v>0</v>
      </c>
      <c r="R543">
        <f t="shared" si="76"/>
        <v>0</v>
      </c>
      <c r="S543">
        <f t="shared" si="77"/>
        <v>1</v>
      </c>
    </row>
    <row r="544" spans="1:19" ht="16">
      <c r="A544" s="1">
        <v>2000</v>
      </c>
      <c r="B544" t="s">
        <v>2472</v>
      </c>
      <c r="C544" t="s">
        <v>58</v>
      </c>
      <c r="D544" t="s">
        <v>17</v>
      </c>
      <c r="F544">
        <f t="shared" si="72"/>
        <v>0</v>
      </c>
      <c r="G544">
        <f t="shared" si="73"/>
        <v>0</v>
      </c>
      <c r="H544">
        <v>45273684</v>
      </c>
      <c r="L544">
        <f t="shared" si="78"/>
        <v>17.62823649449739</v>
      </c>
      <c r="M544">
        <f t="shared" si="79"/>
        <v>18.49979382889132</v>
      </c>
      <c r="N544">
        <v>108232671</v>
      </c>
      <c r="O544">
        <f t="shared" si="80"/>
        <v>1</v>
      </c>
      <c r="P544">
        <f t="shared" si="74"/>
        <v>0</v>
      </c>
      <c r="Q544">
        <f t="shared" si="75"/>
        <v>0</v>
      </c>
      <c r="R544">
        <f t="shared" si="76"/>
        <v>0</v>
      </c>
      <c r="S544">
        <f t="shared" si="77"/>
        <v>0</v>
      </c>
    </row>
    <row r="545" spans="1:19" ht="16">
      <c r="A545" s="1">
        <v>1999</v>
      </c>
      <c r="B545" t="s">
        <v>2549</v>
      </c>
      <c r="C545" t="s">
        <v>22</v>
      </c>
      <c r="D545" t="s">
        <v>23</v>
      </c>
      <c r="F545">
        <f t="shared" si="72"/>
        <v>1</v>
      </c>
      <c r="G545">
        <f t="shared" si="73"/>
        <v>18180006</v>
      </c>
      <c r="H545">
        <v>45285530</v>
      </c>
      <c r="L545">
        <f t="shared" si="78"/>
        <v>17.628498113377329</v>
      </c>
      <c r="M545">
        <f t="shared" si="79"/>
        <v>16.715832976746555</v>
      </c>
      <c r="N545">
        <v>18180006</v>
      </c>
      <c r="O545">
        <f t="shared" si="80"/>
        <v>0</v>
      </c>
      <c r="P545">
        <f t="shared" si="74"/>
        <v>0</v>
      </c>
      <c r="Q545">
        <f t="shared" si="75"/>
        <v>0</v>
      </c>
      <c r="R545">
        <f t="shared" si="76"/>
        <v>0</v>
      </c>
      <c r="S545">
        <f t="shared" si="77"/>
        <v>1</v>
      </c>
    </row>
    <row r="546" spans="1:19" ht="16">
      <c r="A546" s="1">
        <v>1992</v>
      </c>
      <c r="B546" t="s">
        <v>3136</v>
      </c>
      <c r="C546" t="s">
        <v>16</v>
      </c>
      <c r="D546" t="s">
        <v>17</v>
      </c>
      <c r="F546">
        <f t="shared" si="72"/>
        <v>0</v>
      </c>
      <c r="G546">
        <f t="shared" si="73"/>
        <v>0</v>
      </c>
      <c r="H546">
        <v>45296775</v>
      </c>
      <c r="L546">
        <f t="shared" si="78"/>
        <v>17.628746395866006</v>
      </c>
      <c r="M546">
        <f t="shared" si="79"/>
        <v>16.807443974991216</v>
      </c>
      <c r="N546">
        <v>19924167</v>
      </c>
      <c r="O546">
        <f t="shared" si="80"/>
        <v>0</v>
      </c>
      <c r="P546">
        <f t="shared" si="74"/>
        <v>1</v>
      </c>
      <c r="Q546">
        <f t="shared" si="75"/>
        <v>0</v>
      </c>
      <c r="R546">
        <f t="shared" si="76"/>
        <v>0</v>
      </c>
      <c r="S546">
        <f t="shared" si="77"/>
        <v>0</v>
      </c>
    </row>
    <row r="547" spans="1:19" ht="16">
      <c r="A547" s="1">
        <v>2009</v>
      </c>
      <c r="B547" t="s">
        <v>1063</v>
      </c>
      <c r="C547" t="s">
        <v>16</v>
      </c>
      <c r="D547" t="s">
        <v>17</v>
      </c>
      <c r="F547">
        <f t="shared" si="72"/>
        <v>0</v>
      </c>
      <c r="G547">
        <f t="shared" si="73"/>
        <v>0</v>
      </c>
      <c r="H547">
        <v>45352277</v>
      </c>
      <c r="L547">
        <f t="shared" si="78"/>
        <v>17.629970942746773</v>
      </c>
      <c r="M547">
        <f t="shared" si="79"/>
        <v>16.988807048427752</v>
      </c>
      <c r="N547">
        <v>23886095</v>
      </c>
      <c r="O547">
        <f t="shared" si="80"/>
        <v>0</v>
      </c>
      <c r="P547">
        <f t="shared" si="74"/>
        <v>1</v>
      </c>
      <c r="Q547">
        <f t="shared" si="75"/>
        <v>0</v>
      </c>
      <c r="R547">
        <f t="shared" si="76"/>
        <v>0</v>
      </c>
      <c r="S547">
        <f t="shared" si="77"/>
        <v>0</v>
      </c>
    </row>
    <row r="548" spans="1:19" ht="16">
      <c r="A548" s="1">
        <v>2008</v>
      </c>
      <c r="B548" t="s">
        <v>1151</v>
      </c>
      <c r="C548" t="s">
        <v>22</v>
      </c>
      <c r="D548" t="s">
        <v>23</v>
      </c>
      <c r="F548">
        <f t="shared" si="72"/>
        <v>1</v>
      </c>
      <c r="G548">
        <f t="shared" si="73"/>
        <v>54112816</v>
      </c>
      <c r="H548">
        <v>45745616</v>
      </c>
      <c r="L548">
        <f t="shared" si="78"/>
        <v>17.638606519957669</v>
      </c>
      <c r="M548">
        <f t="shared" si="79"/>
        <v>17.80658161040116</v>
      </c>
      <c r="N548">
        <v>54112816</v>
      </c>
      <c r="O548">
        <f t="shared" si="80"/>
        <v>0</v>
      </c>
      <c r="P548">
        <f t="shared" si="74"/>
        <v>0</v>
      </c>
      <c r="Q548">
        <f t="shared" si="75"/>
        <v>0</v>
      </c>
      <c r="R548">
        <f t="shared" si="76"/>
        <v>0</v>
      </c>
      <c r="S548">
        <f t="shared" si="77"/>
        <v>1</v>
      </c>
    </row>
    <row r="549" spans="1:19" ht="16">
      <c r="A549" s="1">
        <v>2005</v>
      </c>
      <c r="B549" t="s">
        <v>1647</v>
      </c>
      <c r="C549" t="s">
        <v>22</v>
      </c>
      <c r="D549" t="s">
        <v>23</v>
      </c>
      <c r="F549">
        <f t="shared" si="72"/>
        <v>1</v>
      </c>
      <c r="G549">
        <f t="shared" si="73"/>
        <v>29825828</v>
      </c>
      <c r="H549">
        <v>45754431</v>
      </c>
      <c r="L549">
        <f t="shared" si="78"/>
        <v>17.638799197454926</v>
      </c>
      <c r="M549">
        <f t="shared" si="79"/>
        <v>17.210885287507576</v>
      </c>
      <c r="N549">
        <v>29825828</v>
      </c>
      <c r="O549">
        <f t="shared" si="80"/>
        <v>0</v>
      </c>
      <c r="P549">
        <f t="shared" si="74"/>
        <v>0</v>
      </c>
      <c r="Q549">
        <f t="shared" si="75"/>
        <v>0</v>
      </c>
      <c r="R549">
        <f t="shared" si="76"/>
        <v>0</v>
      </c>
      <c r="S549">
        <f t="shared" si="77"/>
        <v>1</v>
      </c>
    </row>
    <row r="550" spans="1:19" ht="16">
      <c r="A550" s="1">
        <v>2005</v>
      </c>
      <c r="B550" t="s">
        <v>1760</v>
      </c>
      <c r="C550" t="s">
        <v>22</v>
      </c>
      <c r="D550" t="s">
        <v>23</v>
      </c>
      <c r="F550">
        <f t="shared" si="72"/>
        <v>1</v>
      </c>
      <c r="G550">
        <f t="shared" si="73"/>
        <v>46528292</v>
      </c>
      <c r="H550">
        <v>45949095</v>
      </c>
      <c r="L550">
        <f t="shared" si="78"/>
        <v>17.643044711251015</v>
      </c>
      <c r="M550">
        <f t="shared" si="79"/>
        <v>17.655571115646556</v>
      </c>
      <c r="N550">
        <v>46528292</v>
      </c>
      <c r="O550">
        <f t="shared" si="80"/>
        <v>0</v>
      </c>
      <c r="P550">
        <f t="shared" si="74"/>
        <v>0</v>
      </c>
      <c r="Q550">
        <f t="shared" si="75"/>
        <v>0</v>
      </c>
      <c r="R550">
        <f t="shared" si="76"/>
        <v>0</v>
      </c>
      <c r="S550">
        <f t="shared" si="77"/>
        <v>1</v>
      </c>
    </row>
    <row r="551" spans="1:19" ht="16">
      <c r="A551" s="1">
        <v>2013</v>
      </c>
      <c r="B551" t="s">
        <v>127</v>
      </c>
      <c r="C551" t="s">
        <v>22</v>
      </c>
      <c r="D551" t="s">
        <v>23</v>
      </c>
      <c r="F551">
        <f t="shared" si="72"/>
        <v>1</v>
      </c>
      <c r="G551">
        <f t="shared" si="73"/>
        <v>35000000</v>
      </c>
      <c r="H551">
        <v>46346651</v>
      </c>
      <c r="L551">
        <f t="shared" si="78"/>
        <v>17.65165959278097</v>
      </c>
      <c r="M551">
        <f t="shared" si="79"/>
        <v>17.370858619453688</v>
      </c>
      <c r="N551">
        <v>35000000</v>
      </c>
      <c r="O551">
        <f t="shared" si="80"/>
        <v>0</v>
      </c>
      <c r="P551">
        <f t="shared" si="74"/>
        <v>0</v>
      </c>
      <c r="Q551">
        <f t="shared" si="75"/>
        <v>0</v>
      </c>
      <c r="R551">
        <f t="shared" si="76"/>
        <v>0</v>
      </c>
      <c r="S551">
        <f t="shared" si="77"/>
        <v>1</v>
      </c>
    </row>
    <row r="552" spans="1:19" ht="16">
      <c r="A552" s="1">
        <v>2013</v>
      </c>
      <c r="B552" t="s">
        <v>3597</v>
      </c>
      <c r="C552" t="s">
        <v>31</v>
      </c>
      <c r="D552" t="s">
        <v>17</v>
      </c>
      <c r="F552">
        <f t="shared" si="72"/>
        <v>0</v>
      </c>
      <c r="G552">
        <f t="shared" si="73"/>
        <v>0</v>
      </c>
      <c r="H552">
        <v>46578821</v>
      </c>
      <c r="L552">
        <f t="shared" si="78"/>
        <v>17.656656510807732</v>
      </c>
      <c r="M552">
        <f t="shared" si="79"/>
        <v>16.811242831518264</v>
      </c>
      <c r="N552">
        <v>20000000</v>
      </c>
      <c r="O552">
        <f t="shared" si="80"/>
        <v>0</v>
      </c>
      <c r="P552">
        <f t="shared" si="74"/>
        <v>0</v>
      </c>
      <c r="Q552">
        <f t="shared" si="75"/>
        <v>1</v>
      </c>
      <c r="R552">
        <f t="shared" si="76"/>
        <v>0</v>
      </c>
      <c r="S552">
        <f t="shared" si="77"/>
        <v>0</v>
      </c>
    </row>
    <row r="553" spans="1:19" ht="16">
      <c r="A553" s="1">
        <v>1999</v>
      </c>
      <c r="B553" t="s">
        <v>2589</v>
      </c>
      <c r="C553" t="s">
        <v>58</v>
      </c>
      <c r="D553" t="s">
        <v>17</v>
      </c>
      <c r="F553">
        <f t="shared" si="72"/>
        <v>0</v>
      </c>
      <c r="G553">
        <f t="shared" si="73"/>
        <v>0</v>
      </c>
      <c r="H553">
        <v>46795352</v>
      </c>
      <c r="L553">
        <f t="shared" si="78"/>
        <v>17.661294439716375</v>
      </c>
      <c r="M553">
        <f t="shared" si="79"/>
        <v>18.370391345492635</v>
      </c>
      <c r="N553">
        <v>95095418</v>
      </c>
      <c r="O553">
        <f t="shared" si="80"/>
        <v>1</v>
      </c>
      <c r="P553">
        <f t="shared" si="74"/>
        <v>0</v>
      </c>
      <c r="Q553">
        <f t="shared" si="75"/>
        <v>0</v>
      </c>
      <c r="R553">
        <f t="shared" si="76"/>
        <v>0</v>
      </c>
      <c r="S553">
        <f t="shared" si="77"/>
        <v>0</v>
      </c>
    </row>
    <row r="554" spans="1:19" ht="16">
      <c r="A554" s="1">
        <v>1998</v>
      </c>
      <c r="B554" t="s">
        <v>2689</v>
      </c>
      <c r="C554" t="s">
        <v>16</v>
      </c>
      <c r="D554" t="s">
        <v>17</v>
      </c>
      <c r="F554">
        <f t="shared" si="72"/>
        <v>0</v>
      </c>
      <c r="G554">
        <f t="shared" si="73"/>
        <v>0</v>
      </c>
      <c r="H554">
        <v>47137546</v>
      </c>
      <c r="L554">
        <f t="shared" si="78"/>
        <v>17.668580396416743</v>
      </c>
      <c r="M554">
        <f t="shared" si="79"/>
        <v>18.266922608736056</v>
      </c>
      <c r="N554">
        <v>85747939</v>
      </c>
      <c r="O554">
        <f t="shared" si="80"/>
        <v>0</v>
      </c>
      <c r="P554">
        <f t="shared" si="74"/>
        <v>1</v>
      </c>
      <c r="Q554">
        <f t="shared" si="75"/>
        <v>0</v>
      </c>
      <c r="R554">
        <f t="shared" si="76"/>
        <v>0</v>
      </c>
      <c r="S554">
        <f t="shared" si="77"/>
        <v>0</v>
      </c>
    </row>
    <row r="555" spans="1:19" ht="16">
      <c r="A555" s="1">
        <v>2008</v>
      </c>
      <c r="B555" t="s">
        <v>1312</v>
      </c>
      <c r="C555" t="s">
        <v>64</v>
      </c>
      <c r="D555" t="s">
        <v>17</v>
      </c>
      <c r="F555">
        <f t="shared" si="72"/>
        <v>0</v>
      </c>
      <c r="G555">
        <f t="shared" si="73"/>
        <v>0</v>
      </c>
      <c r="H555">
        <v>47194630</v>
      </c>
      <c r="L555">
        <f t="shared" si="78"/>
        <v>17.669790672896912</v>
      </c>
      <c r="M555">
        <f t="shared" si="79"/>
        <v>17.208744616365507</v>
      </c>
      <c r="N555">
        <v>29762049</v>
      </c>
      <c r="O555">
        <f t="shared" si="80"/>
        <v>0</v>
      </c>
      <c r="P555">
        <f t="shared" si="74"/>
        <v>0</v>
      </c>
      <c r="Q555">
        <f t="shared" si="75"/>
        <v>0</v>
      </c>
      <c r="R555">
        <f t="shared" si="76"/>
        <v>1</v>
      </c>
      <c r="S555">
        <f t="shared" si="77"/>
        <v>0</v>
      </c>
    </row>
    <row r="556" spans="1:19" ht="16">
      <c r="A556" s="1">
        <v>2010</v>
      </c>
      <c r="B556" t="s">
        <v>740</v>
      </c>
      <c r="C556" t="s">
        <v>22</v>
      </c>
      <c r="D556" t="s">
        <v>23</v>
      </c>
      <c r="F556">
        <f t="shared" si="72"/>
        <v>1</v>
      </c>
      <c r="G556">
        <f t="shared" si="73"/>
        <v>13352898</v>
      </c>
      <c r="H556">
        <v>47356808</v>
      </c>
      <c r="L556">
        <f t="shared" si="78"/>
        <v>17.673221147619984</v>
      </c>
      <c r="M556">
        <f t="shared" si="79"/>
        <v>16.407243997904057</v>
      </c>
      <c r="N556">
        <v>13352898</v>
      </c>
      <c r="O556">
        <f t="shared" si="80"/>
        <v>0</v>
      </c>
      <c r="P556">
        <f t="shared" si="74"/>
        <v>0</v>
      </c>
      <c r="Q556">
        <f t="shared" si="75"/>
        <v>0</v>
      </c>
      <c r="R556">
        <f t="shared" si="76"/>
        <v>0</v>
      </c>
      <c r="S556">
        <f t="shared" si="77"/>
        <v>1</v>
      </c>
    </row>
    <row r="557" spans="1:19" ht="16">
      <c r="A557" s="1">
        <v>2012</v>
      </c>
      <c r="B557" t="s">
        <v>360</v>
      </c>
      <c r="C557" t="s">
        <v>16</v>
      </c>
      <c r="D557" t="s">
        <v>17</v>
      </c>
      <c r="F557">
        <f t="shared" si="72"/>
        <v>0</v>
      </c>
      <c r="G557">
        <f t="shared" si="73"/>
        <v>0</v>
      </c>
      <c r="H557">
        <v>47699629</v>
      </c>
      <c r="L557">
        <f t="shared" si="78"/>
        <v>17.680434178050543</v>
      </c>
      <c r="M557">
        <f t="shared" si="79"/>
        <v>16.538093183337995</v>
      </c>
      <c r="N557">
        <v>15219578</v>
      </c>
      <c r="O557">
        <f t="shared" si="80"/>
        <v>0</v>
      </c>
      <c r="P557">
        <f t="shared" si="74"/>
        <v>1</v>
      </c>
      <c r="Q557">
        <f t="shared" si="75"/>
        <v>0</v>
      </c>
      <c r="R557">
        <f t="shared" si="76"/>
        <v>0</v>
      </c>
      <c r="S557">
        <f t="shared" si="77"/>
        <v>0</v>
      </c>
    </row>
    <row r="558" spans="1:19" ht="16">
      <c r="A558" s="1">
        <v>2005</v>
      </c>
      <c r="B558" t="s">
        <v>1778</v>
      </c>
      <c r="C558" t="s">
        <v>16</v>
      </c>
      <c r="D558" t="s">
        <v>17</v>
      </c>
      <c r="F558">
        <f t="shared" si="72"/>
        <v>0</v>
      </c>
      <c r="G558">
        <f t="shared" si="73"/>
        <v>0</v>
      </c>
      <c r="H558">
        <v>47741203</v>
      </c>
      <c r="L558">
        <f t="shared" si="78"/>
        <v>17.681305377552022</v>
      </c>
      <c r="M558">
        <f t="shared" si="79"/>
        <v>16.006912438477656</v>
      </c>
      <c r="N558">
        <v>8947748</v>
      </c>
      <c r="O558">
        <f t="shared" si="80"/>
        <v>0</v>
      </c>
      <c r="P558">
        <f t="shared" si="74"/>
        <v>1</v>
      </c>
      <c r="Q558">
        <f t="shared" si="75"/>
        <v>0</v>
      </c>
      <c r="R558">
        <f t="shared" si="76"/>
        <v>0</v>
      </c>
      <c r="S558">
        <f t="shared" si="77"/>
        <v>0</v>
      </c>
    </row>
    <row r="559" spans="1:19" ht="16">
      <c r="A559" s="1">
        <v>2006</v>
      </c>
      <c r="B559" t="s">
        <v>1535</v>
      </c>
      <c r="C559" t="s">
        <v>16</v>
      </c>
      <c r="D559" t="s">
        <v>17</v>
      </c>
      <c r="F559">
        <f t="shared" si="72"/>
        <v>0</v>
      </c>
      <c r="G559">
        <f t="shared" si="73"/>
        <v>0</v>
      </c>
      <c r="H559">
        <v>47783141</v>
      </c>
      <c r="L559">
        <f t="shared" si="78"/>
        <v>17.682183436504083</v>
      </c>
      <c r="M559">
        <f t="shared" si="79"/>
        <v>16.956032418429007</v>
      </c>
      <c r="N559">
        <v>23115927</v>
      </c>
      <c r="O559">
        <f t="shared" si="80"/>
        <v>0</v>
      </c>
      <c r="P559">
        <f t="shared" si="74"/>
        <v>1</v>
      </c>
      <c r="Q559">
        <f t="shared" si="75"/>
        <v>0</v>
      </c>
      <c r="R559">
        <f t="shared" si="76"/>
        <v>0</v>
      </c>
      <c r="S559">
        <f t="shared" si="77"/>
        <v>0</v>
      </c>
    </row>
    <row r="560" spans="1:19" ht="16">
      <c r="A560" s="1">
        <v>1996</v>
      </c>
      <c r="B560" t="s">
        <v>2891</v>
      </c>
      <c r="C560" t="s">
        <v>16</v>
      </c>
      <c r="D560" t="s">
        <v>17</v>
      </c>
      <c r="F560">
        <f t="shared" si="72"/>
        <v>0</v>
      </c>
      <c r="G560">
        <f t="shared" si="73"/>
        <v>0</v>
      </c>
      <c r="H560">
        <v>47857099</v>
      </c>
      <c r="L560">
        <f t="shared" si="78"/>
        <v>17.683730024315697</v>
      </c>
      <c r="M560">
        <f t="shared" si="79"/>
        <v>17.429912206159795</v>
      </c>
      <c r="N560">
        <v>37129123</v>
      </c>
      <c r="O560">
        <f t="shared" si="80"/>
        <v>0</v>
      </c>
      <c r="P560">
        <f t="shared" si="74"/>
        <v>1</v>
      </c>
      <c r="Q560">
        <f t="shared" si="75"/>
        <v>0</v>
      </c>
      <c r="R560">
        <f t="shared" si="76"/>
        <v>0</v>
      </c>
      <c r="S560">
        <f t="shared" si="77"/>
        <v>0</v>
      </c>
    </row>
    <row r="561" spans="1:19" ht="16">
      <c r="A561" s="1">
        <v>2009</v>
      </c>
      <c r="B561" t="s">
        <v>913</v>
      </c>
      <c r="C561" t="s">
        <v>64</v>
      </c>
      <c r="D561" t="s">
        <v>17</v>
      </c>
      <c r="F561">
        <f t="shared" si="72"/>
        <v>0</v>
      </c>
      <c r="G561">
        <f t="shared" si="73"/>
        <v>0</v>
      </c>
      <c r="H561">
        <v>47873178</v>
      </c>
      <c r="L561">
        <f t="shared" si="78"/>
        <v>17.684065947299629</v>
      </c>
      <c r="M561">
        <f t="shared" si="79"/>
        <v>18.072151873338147</v>
      </c>
      <c r="N561">
        <v>70572554</v>
      </c>
      <c r="O561">
        <f t="shared" si="80"/>
        <v>0</v>
      </c>
      <c r="P561">
        <f t="shared" si="74"/>
        <v>0</v>
      </c>
      <c r="Q561">
        <f t="shared" si="75"/>
        <v>0</v>
      </c>
      <c r="R561">
        <f t="shared" si="76"/>
        <v>1</v>
      </c>
      <c r="S561">
        <f t="shared" si="77"/>
        <v>0</v>
      </c>
    </row>
    <row r="562" spans="1:19" ht="16">
      <c r="A562" s="1">
        <v>2008</v>
      </c>
      <c r="B562" t="s">
        <v>1284</v>
      </c>
      <c r="C562" t="s">
        <v>22</v>
      </c>
      <c r="D562" t="s">
        <v>23</v>
      </c>
      <c r="F562">
        <f t="shared" si="72"/>
        <v>1</v>
      </c>
      <c r="G562">
        <f t="shared" si="73"/>
        <v>29220920</v>
      </c>
      <c r="H562">
        <v>47911629</v>
      </c>
      <c r="L562">
        <f t="shared" si="78"/>
        <v>17.684868809533622</v>
      </c>
      <c r="M562">
        <f t="shared" si="79"/>
        <v>17.190395449075229</v>
      </c>
      <c r="N562">
        <v>29220920</v>
      </c>
      <c r="O562">
        <f t="shared" si="80"/>
        <v>0</v>
      </c>
      <c r="P562">
        <f t="shared" si="74"/>
        <v>0</v>
      </c>
      <c r="Q562">
        <f t="shared" si="75"/>
        <v>0</v>
      </c>
      <c r="R562">
        <f t="shared" si="76"/>
        <v>0</v>
      </c>
      <c r="S562">
        <f t="shared" si="77"/>
        <v>1</v>
      </c>
    </row>
    <row r="563" spans="1:19" ht="16">
      <c r="A563" s="1">
        <v>1992</v>
      </c>
      <c r="B563" t="s">
        <v>3138</v>
      </c>
      <c r="C563" t="s">
        <v>22</v>
      </c>
      <c r="D563" t="s">
        <v>23</v>
      </c>
      <c r="F563">
        <f t="shared" si="72"/>
        <v>1</v>
      </c>
      <c r="G563">
        <f t="shared" si="73"/>
        <v>13282778</v>
      </c>
      <c r="H563">
        <v>47945352</v>
      </c>
      <c r="L563">
        <f t="shared" si="78"/>
        <v>17.685572420288718</v>
      </c>
      <c r="M563">
        <f t="shared" si="79"/>
        <v>16.401978866883052</v>
      </c>
      <c r="N563">
        <v>13282778</v>
      </c>
      <c r="O563">
        <f t="shared" si="80"/>
        <v>0</v>
      </c>
      <c r="P563">
        <f t="shared" si="74"/>
        <v>0</v>
      </c>
      <c r="Q563">
        <f t="shared" si="75"/>
        <v>0</v>
      </c>
      <c r="R563">
        <f t="shared" si="76"/>
        <v>0</v>
      </c>
      <c r="S563">
        <f t="shared" si="77"/>
        <v>1</v>
      </c>
    </row>
    <row r="564" spans="1:19" ht="16">
      <c r="A564" s="1">
        <v>2009</v>
      </c>
      <c r="B564" t="s">
        <v>1026</v>
      </c>
      <c r="C564" t="s">
        <v>22</v>
      </c>
      <c r="D564" t="s">
        <v>23</v>
      </c>
      <c r="F564">
        <f t="shared" si="72"/>
        <v>1</v>
      </c>
      <c r="G564">
        <f t="shared" si="73"/>
        <v>41257801</v>
      </c>
      <c r="H564">
        <v>48218998</v>
      </c>
      <c r="L564">
        <f t="shared" si="78"/>
        <v>17.691263650741963</v>
      </c>
      <c r="M564">
        <f t="shared" si="79"/>
        <v>17.535350768016464</v>
      </c>
      <c r="N564">
        <v>41257801</v>
      </c>
      <c r="O564">
        <f t="shared" si="80"/>
        <v>0</v>
      </c>
      <c r="P564">
        <f t="shared" si="74"/>
        <v>0</v>
      </c>
      <c r="Q564">
        <f t="shared" si="75"/>
        <v>0</v>
      </c>
      <c r="R564">
        <f t="shared" si="76"/>
        <v>0</v>
      </c>
      <c r="S564">
        <f t="shared" si="77"/>
        <v>1</v>
      </c>
    </row>
    <row r="565" spans="1:19" ht="16">
      <c r="A565" s="1">
        <v>2003</v>
      </c>
      <c r="B565" t="s">
        <v>2108</v>
      </c>
      <c r="C565" t="s">
        <v>22</v>
      </c>
      <c r="D565" t="s">
        <v>23</v>
      </c>
      <c r="F565">
        <f t="shared" si="72"/>
        <v>1</v>
      </c>
      <c r="G565">
        <f t="shared" si="73"/>
        <v>82295652</v>
      </c>
      <c r="H565">
        <v>48432173</v>
      </c>
      <c r="L565">
        <f t="shared" si="78"/>
        <v>17.695674882255759</v>
      </c>
      <c r="M565">
        <f t="shared" si="79"/>
        <v>18.225828833145975</v>
      </c>
      <c r="N565">
        <v>82295652</v>
      </c>
      <c r="O565">
        <f t="shared" si="80"/>
        <v>0</v>
      </c>
      <c r="P565">
        <f t="shared" si="74"/>
        <v>0</v>
      </c>
      <c r="Q565">
        <f t="shared" si="75"/>
        <v>0</v>
      </c>
      <c r="R565">
        <f t="shared" si="76"/>
        <v>0</v>
      </c>
      <c r="S565">
        <f t="shared" si="77"/>
        <v>1</v>
      </c>
    </row>
    <row r="566" spans="1:19" ht="16">
      <c r="A566" s="1">
        <v>2001</v>
      </c>
      <c r="B566" t="s">
        <v>2335</v>
      </c>
      <c r="C566" t="s">
        <v>16</v>
      </c>
      <c r="D566" t="s">
        <v>17</v>
      </c>
      <c r="F566">
        <f t="shared" si="72"/>
        <v>0</v>
      </c>
      <c r="G566">
        <f t="shared" si="73"/>
        <v>0</v>
      </c>
      <c r="H566">
        <v>48467177</v>
      </c>
      <c r="L566">
        <f t="shared" si="78"/>
        <v>17.696397363913739</v>
      </c>
      <c r="M566">
        <f t="shared" si="79"/>
        <v>17.308866157212787</v>
      </c>
      <c r="N566">
        <v>32896149</v>
      </c>
      <c r="O566">
        <f t="shared" si="80"/>
        <v>0</v>
      </c>
      <c r="P566">
        <f t="shared" si="74"/>
        <v>1</v>
      </c>
      <c r="Q566">
        <f t="shared" si="75"/>
        <v>0</v>
      </c>
      <c r="R566">
        <f t="shared" si="76"/>
        <v>0</v>
      </c>
      <c r="S566">
        <f t="shared" si="77"/>
        <v>0</v>
      </c>
    </row>
    <row r="567" spans="1:19" ht="16">
      <c r="A567" s="1">
        <v>2012</v>
      </c>
      <c r="B567" t="s">
        <v>313</v>
      </c>
      <c r="C567" t="s">
        <v>22</v>
      </c>
      <c r="D567" t="s">
        <v>23</v>
      </c>
      <c r="F567">
        <f t="shared" si="72"/>
        <v>1</v>
      </c>
      <c r="G567">
        <f t="shared" si="73"/>
        <v>20292771</v>
      </c>
      <c r="H567">
        <v>48646439</v>
      </c>
      <c r="L567">
        <f t="shared" si="78"/>
        <v>17.700089167617204</v>
      </c>
      <c r="M567">
        <f t="shared" si="79"/>
        <v>16.825775272215989</v>
      </c>
      <c r="N567">
        <v>20292771</v>
      </c>
      <c r="O567">
        <f t="shared" si="80"/>
        <v>0</v>
      </c>
      <c r="P567">
        <f t="shared" si="74"/>
        <v>0</v>
      </c>
      <c r="Q567">
        <f t="shared" si="75"/>
        <v>0</v>
      </c>
      <c r="R567">
        <f t="shared" si="76"/>
        <v>0</v>
      </c>
      <c r="S567">
        <f t="shared" si="77"/>
        <v>1</v>
      </c>
    </row>
    <row r="568" spans="1:19" ht="16">
      <c r="A568" s="1">
        <v>2011</v>
      </c>
      <c r="B568" t="s">
        <v>554</v>
      </c>
      <c r="C568" t="s">
        <v>22</v>
      </c>
      <c r="D568" t="s">
        <v>23</v>
      </c>
      <c r="F568">
        <f t="shared" si="72"/>
        <v>1</v>
      </c>
      <c r="G568">
        <f t="shared" si="73"/>
        <v>18642434</v>
      </c>
      <c r="H568">
        <v>48841781</v>
      </c>
      <c r="L568">
        <f t="shared" si="78"/>
        <v>17.704096672553376</v>
      </c>
      <c r="M568">
        <f t="shared" si="79"/>
        <v>16.740950938096113</v>
      </c>
      <c r="N568">
        <v>18642434</v>
      </c>
      <c r="O568">
        <f t="shared" si="80"/>
        <v>0</v>
      </c>
      <c r="P568">
        <f t="shared" si="74"/>
        <v>0</v>
      </c>
      <c r="Q568">
        <f t="shared" si="75"/>
        <v>0</v>
      </c>
      <c r="R568">
        <f t="shared" si="76"/>
        <v>0</v>
      </c>
      <c r="S568">
        <f t="shared" si="77"/>
        <v>1</v>
      </c>
    </row>
    <row r="569" spans="1:19" ht="16">
      <c r="A569" s="1">
        <v>2012</v>
      </c>
      <c r="B569" t="s">
        <v>299</v>
      </c>
      <c r="C569" t="s">
        <v>16</v>
      </c>
      <c r="D569" t="s">
        <v>17</v>
      </c>
      <c r="F569">
        <f t="shared" si="72"/>
        <v>0</v>
      </c>
      <c r="G569">
        <f t="shared" si="73"/>
        <v>0</v>
      </c>
      <c r="H569">
        <v>48869204</v>
      </c>
      <c r="L569">
        <f t="shared" si="78"/>
        <v>17.70465798100237</v>
      </c>
      <c r="M569">
        <f t="shared" si="79"/>
        <v>18.004430287510953</v>
      </c>
      <c r="N569">
        <v>65951507</v>
      </c>
      <c r="O569">
        <f t="shared" si="80"/>
        <v>0</v>
      </c>
      <c r="P569">
        <f t="shared" si="74"/>
        <v>1</v>
      </c>
      <c r="Q569">
        <f t="shared" si="75"/>
        <v>0</v>
      </c>
      <c r="R569">
        <f t="shared" si="76"/>
        <v>0</v>
      </c>
      <c r="S569">
        <f t="shared" si="77"/>
        <v>0</v>
      </c>
    </row>
    <row r="570" spans="1:19" ht="16">
      <c r="A570" s="1">
        <v>2009</v>
      </c>
      <c r="B570" t="s">
        <v>926</v>
      </c>
      <c r="C570" t="s">
        <v>22</v>
      </c>
      <c r="D570" t="s">
        <v>23</v>
      </c>
      <c r="F570">
        <f t="shared" si="72"/>
        <v>1</v>
      </c>
      <c r="G570">
        <f t="shared" si="73"/>
        <v>28229022</v>
      </c>
      <c r="H570">
        <v>48905553</v>
      </c>
      <c r="L570">
        <f t="shared" si="78"/>
        <v>17.705401506280054</v>
      </c>
      <c r="M570">
        <f t="shared" si="79"/>
        <v>17.155861155633804</v>
      </c>
      <c r="N570">
        <v>28229022</v>
      </c>
      <c r="O570">
        <f t="shared" si="80"/>
        <v>0</v>
      </c>
      <c r="P570">
        <f t="shared" si="74"/>
        <v>0</v>
      </c>
      <c r="Q570">
        <f t="shared" si="75"/>
        <v>0</v>
      </c>
      <c r="R570">
        <f t="shared" si="76"/>
        <v>0</v>
      </c>
      <c r="S570">
        <f t="shared" si="77"/>
        <v>1</v>
      </c>
    </row>
    <row r="571" spans="1:19" ht="16">
      <c r="A571" s="1">
        <v>1995</v>
      </c>
      <c r="B571" t="s">
        <v>2963</v>
      </c>
      <c r="C571" t="s">
        <v>64</v>
      </c>
      <c r="D571" t="s">
        <v>17</v>
      </c>
      <c r="F571">
        <f t="shared" si="72"/>
        <v>0</v>
      </c>
      <c r="G571">
        <f t="shared" si="73"/>
        <v>0</v>
      </c>
      <c r="H571">
        <v>49000312</v>
      </c>
      <c r="L571">
        <f t="shared" si="78"/>
        <v>17.707337223401566</v>
      </c>
      <c r="M571">
        <f t="shared" si="79"/>
        <v>17.235712503456622</v>
      </c>
      <c r="N571">
        <v>30575589</v>
      </c>
      <c r="O571">
        <f t="shared" si="80"/>
        <v>0</v>
      </c>
      <c r="P571">
        <f t="shared" si="74"/>
        <v>0</v>
      </c>
      <c r="Q571">
        <f t="shared" si="75"/>
        <v>0</v>
      </c>
      <c r="R571">
        <f t="shared" si="76"/>
        <v>1</v>
      </c>
      <c r="S571">
        <f t="shared" si="77"/>
        <v>0</v>
      </c>
    </row>
    <row r="572" spans="1:19" ht="16">
      <c r="A572" s="1">
        <v>2001</v>
      </c>
      <c r="B572" t="s">
        <v>2386</v>
      </c>
      <c r="C572" t="s">
        <v>16</v>
      </c>
      <c r="D572" t="s">
        <v>17</v>
      </c>
      <c r="F572">
        <f t="shared" si="72"/>
        <v>0</v>
      </c>
      <c r="G572">
        <f t="shared" si="73"/>
        <v>0</v>
      </c>
      <c r="H572">
        <v>49089389</v>
      </c>
      <c r="L572">
        <f t="shared" si="78"/>
        <v>17.709153459429988</v>
      </c>
      <c r="M572">
        <f t="shared" si="79"/>
        <v>18.366656450094027</v>
      </c>
      <c r="N572">
        <v>94740909</v>
      </c>
      <c r="O572">
        <f t="shared" si="80"/>
        <v>0</v>
      </c>
      <c r="P572">
        <f t="shared" si="74"/>
        <v>1</v>
      </c>
      <c r="Q572">
        <f t="shared" si="75"/>
        <v>0</v>
      </c>
      <c r="R572">
        <f t="shared" si="76"/>
        <v>0</v>
      </c>
      <c r="S572">
        <f t="shared" si="77"/>
        <v>0</v>
      </c>
    </row>
    <row r="573" spans="1:19" ht="16">
      <c r="A573" s="1">
        <v>2012</v>
      </c>
      <c r="B573" t="s">
        <v>336</v>
      </c>
      <c r="C573" t="s">
        <v>16</v>
      </c>
      <c r="D573" t="s">
        <v>17</v>
      </c>
      <c r="F573">
        <f t="shared" si="72"/>
        <v>0</v>
      </c>
      <c r="G573">
        <f t="shared" si="73"/>
        <v>0</v>
      </c>
      <c r="H573">
        <v>49296637</v>
      </c>
      <c r="L573">
        <f t="shared" si="78"/>
        <v>17.713366421676028</v>
      </c>
      <c r="M573">
        <f t="shared" si="79"/>
        <v>17.924387577310309</v>
      </c>
      <c r="N573">
        <v>60878314</v>
      </c>
      <c r="O573">
        <f t="shared" si="80"/>
        <v>0</v>
      </c>
      <c r="P573">
        <f t="shared" si="74"/>
        <v>1</v>
      </c>
      <c r="Q573">
        <f t="shared" si="75"/>
        <v>0</v>
      </c>
      <c r="R573">
        <f t="shared" si="76"/>
        <v>0</v>
      </c>
      <c r="S573">
        <f t="shared" si="77"/>
        <v>0</v>
      </c>
    </row>
    <row r="574" spans="1:19" ht="16">
      <c r="A574" s="1">
        <v>2002</v>
      </c>
      <c r="B574" t="s">
        <v>2241</v>
      </c>
      <c r="C574" t="s">
        <v>22</v>
      </c>
      <c r="D574" t="s">
        <v>23</v>
      </c>
      <c r="F574">
        <f t="shared" si="72"/>
        <v>1</v>
      </c>
      <c r="G574">
        <f t="shared" si="73"/>
        <v>12951792</v>
      </c>
      <c r="H574">
        <v>49303870</v>
      </c>
      <c r="L574">
        <f t="shared" si="78"/>
        <v>17.713513134917836</v>
      </c>
      <c r="M574">
        <f t="shared" si="79"/>
        <v>16.376744714914796</v>
      </c>
      <c r="N574">
        <v>12951792</v>
      </c>
      <c r="O574">
        <f t="shared" si="80"/>
        <v>0</v>
      </c>
      <c r="P574">
        <f t="shared" si="74"/>
        <v>0</v>
      </c>
      <c r="Q574">
        <f t="shared" si="75"/>
        <v>0</v>
      </c>
      <c r="R574">
        <f t="shared" si="76"/>
        <v>0</v>
      </c>
      <c r="S574">
        <f t="shared" si="77"/>
        <v>1</v>
      </c>
    </row>
    <row r="575" spans="1:19" ht="16">
      <c r="A575" s="1">
        <v>1996</v>
      </c>
      <c r="B575" t="s">
        <v>2930</v>
      </c>
      <c r="C575" t="s">
        <v>16</v>
      </c>
      <c r="D575" t="s">
        <v>17</v>
      </c>
      <c r="F575">
        <f t="shared" si="72"/>
        <v>0</v>
      </c>
      <c r="G575">
        <f t="shared" si="73"/>
        <v>0</v>
      </c>
      <c r="H575">
        <v>49675220</v>
      </c>
      <c r="L575">
        <f t="shared" si="78"/>
        <v>17.721016775179464</v>
      </c>
      <c r="M575">
        <f t="shared" si="79"/>
        <v>18.385423653259004</v>
      </c>
      <c r="N575">
        <v>96535720</v>
      </c>
      <c r="O575">
        <f t="shared" si="80"/>
        <v>0</v>
      </c>
      <c r="P575">
        <f t="shared" si="74"/>
        <v>1</v>
      </c>
      <c r="Q575">
        <f t="shared" si="75"/>
        <v>0</v>
      </c>
      <c r="R575">
        <f t="shared" si="76"/>
        <v>0</v>
      </c>
      <c r="S575">
        <f t="shared" si="77"/>
        <v>0</v>
      </c>
    </row>
    <row r="576" spans="1:19" ht="16">
      <c r="A576" s="1">
        <v>2000</v>
      </c>
      <c r="B576" t="s">
        <v>2513</v>
      </c>
      <c r="C576" t="s">
        <v>22</v>
      </c>
      <c r="D576" t="s">
        <v>23</v>
      </c>
      <c r="F576">
        <f t="shared" si="72"/>
        <v>1</v>
      </c>
      <c r="G576">
        <f t="shared" si="73"/>
        <v>101468129</v>
      </c>
      <c r="H576">
        <v>49722060</v>
      </c>
      <c r="L576">
        <f t="shared" si="78"/>
        <v>17.721959255767811</v>
      </c>
      <c r="M576">
        <f t="shared" si="79"/>
        <v>18.435255307137794</v>
      </c>
      <c r="N576">
        <v>101468129</v>
      </c>
      <c r="O576">
        <f t="shared" si="80"/>
        <v>0</v>
      </c>
      <c r="P576">
        <f t="shared" si="74"/>
        <v>0</v>
      </c>
      <c r="Q576">
        <f t="shared" si="75"/>
        <v>0</v>
      </c>
      <c r="R576">
        <f t="shared" si="76"/>
        <v>0</v>
      </c>
      <c r="S576">
        <f t="shared" si="77"/>
        <v>1</v>
      </c>
    </row>
    <row r="577" spans="1:19" ht="16">
      <c r="A577" s="1">
        <v>2010</v>
      </c>
      <c r="B577" t="s">
        <v>810</v>
      </c>
      <c r="C577" t="s">
        <v>22</v>
      </c>
      <c r="D577" t="s">
        <v>23</v>
      </c>
      <c r="F577">
        <f t="shared" si="72"/>
        <v>1</v>
      </c>
      <c r="G577">
        <f t="shared" si="73"/>
        <v>21364637</v>
      </c>
      <c r="H577">
        <v>49783934</v>
      </c>
      <c r="L577">
        <f t="shared" si="78"/>
        <v>17.72320287950317</v>
      </c>
      <c r="M577">
        <f t="shared" si="79"/>
        <v>16.877247636511058</v>
      </c>
      <c r="N577">
        <v>21364637</v>
      </c>
      <c r="O577">
        <f t="shared" si="80"/>
        <v>0</v>
      </c>
      <c r="P577">
        <f t="shared" si="74"/>
        <v>0</v>
      </c>
      <c r="Q577">
        <f t="shared" si="75"/>
        <v>0</v>
      </c>
      <c r="R577">
        <f t="shared" si="76"/>
        <v>0</v>
      </c>
      <c r="S577">
        <f t="shared" si="77"/>
        <v>1</v>
      </c>
    </row>
    <row r="578" spans="1:19" ht="16">
      <c r="A578" s="1">
        <v>1994</v>
      </c>
      <c r="B578" t="s">
        <v>3057</v>
      </c>
      <c r="C578" t="s">
        <v>58</v>
      </c>
      <c r="D578" t="s">
        <v>17</v>
      </c>
      <c r="F578">
        <f t="shared" ref="F578:F641" si="81">IF(D578="PASS",1,0)</f>
        <v>0</v>
      </c>
      <c r="G578">
        <f t="shared" ref="G578:G641" si="82">F578*N578</f>
        <v>0</v>
      </c>
      <c r="H578">
        <v>50034889</v>
      </c>
      <c r="L578">
        <f t="shared" si="78"/>
        <v>17.728231100057144</v>
      </c>
      <c r="M578">
        <f t="shared" si="79"/>
        <v>17.956525388169183</v>
      </c>
      <c r="N578">
        <v>62866588</v>
      </c>
      <c r="O578">
        <f t="shared" si="80"/>
        <v>1</v>
      </c>
      <c r="P578">
        <f t="shared" ref="P578:P641" si="83">IF(C578="notalk",1,0)</f>
        <v>0</v>
      </c>
      <c r="Q578">
        <f t="shared" ref="Q578:Q641" si="84">IF(C578="men",1,0)</f>
        <v>0</v>
      </c>
      <c r="R578">
        <f t="shared" ref="R578:R641" si="85">IF(C578="dubious",1,0)</f>
        <v>0</v>
      </c>
      <c r="S578">
        <f t="shared" ref="S578:S641" si="86">IF(C578="ok",1,0)</f>
        <v>0</v>
      </c>
    </row>
    <row r="579" spans="1:19" ht="16">
      <c r="A579" s="1">
        <v>2006</v>
      </c>
      <c r="B579" t="s">
        <v>1523</v>
      </c>
      <c r="C579" t="s">
        <v>22</v>
      </c>
      <c r="D579" t="s">
        <v>23</v>
      </c>
      <c r="F579">
        <f t="shared" si="81"/>
        <v>1</v>
      </c>
      <c r="G579">
        <f t="shared" si="82"/>
        <v>52010836</v>
      </c>
      <c r="H579">
        <v>50095967</v>
      </c>
      <c r="L579">
        <f t="shared" ref="L579:L642" si="87">LN(H579)</f>
        <v>17.729451063812878</v>
      </c>
      <c r="M579">
        <f t="shared" ref="M579:M642" si="88">LN(N579)</f>
        <v>17.766962639452029</v>
      </c>
      <c r="N579">
        <v>52010836</v>
      </c>
      <c r="O579">
        <f t="shared" ref="O579:O642" si="89">IF(C579="nowomen",1,0)</f>
        <v>0</v>
      </c>
      <c r="P579">
        <f t="shared" si="83"/>
        <v>0</v>
      </c>
      <c r="Q579">
        <f t="shared" si="84"/>
        <v>0</v>
      </c>
      <c r="R579">
        <f t="shared" si="85"/>
        <v>0</v>
      </c>
      <c r="S579">
        <f t="shared" si="86"/>
        <v>1</v>
      </c>
    </row>
    <row r="580" spans="1:19" ht="16">
      <c r="A580" s="1">
        <v>1981</v>
      </c>
      <c r="B580" t="s">
        <v>3421</v>
      </c>
      <c r="C580" t="s">
        <v>16</v>
      </c>
      <c r="D580" t="s">
        <v>17</v>
      </c>
      <c r="F580">
        <f t="shared" si="81"/>
        <v>0</v>
      </c>
      <c r="G580">
        <f t="shared" si="82"/>
        <v>0</v>
      </c>
      <c r="H580">
        <v>50138908</v>
      </c>
      <c r="L580">
        <f t="shared" si="87"/>
        <v>17.730307871438509</v>
      </c>
      <c r="M580">
        <f t="shared" si="88"/>
        <v>16.986268756458792</v>
      </c>
      <c r="N580">
        <v>23825542</v>
      </c>
      <c r="O580">
        <f t="shared" si="89"/>
        <v>0</v>
      </c>
      <c r="P580">
        <f t="shared" si="83"/>
        <v>1</v>
      </c>
      <c r="Q580">
        <f t="shared" si="84"/>
        <v>0</v>
      </c>
      <c r="R580">
        <f t="shared" si="85"/>
        <v>0</v>
      </c>
      <c r="S580">
        <f t="shared" si="86"/>
        <v>0</v>
      </c>
    </row>
    <row r="581" spans="1:19" ht="16">
      <c r="A581" s="1">
        <v>2013</v>
      </c>
      <c r="B581" t="s">
        <v>46</v>
      </c>
      <c r="C581" t="s">
        <v>22</v>
      </c>
      <c r="D581" t="s">
        <v>23</v>
      </c>
      <c r="F581">
        <f t="shared" si="81"/>
        <v>1</v>
      </c>
      <c r="G581">
        <f t="shared" si="82"/>
        <v>25000000</v>
      </c>
      <c r="H581">
        <v>50304874</v>
      </c>
      <c r="L581">
        <f t="shared" si="87"/>
        <v>17.733612528983951</v>
      </c>
      <c r="M581">
        <f t="shared" si="88"/>
        <v>17.034386382832476</v>
      </c>
      <c r="N581">
        <v>25000000</v>
      </c>
      <c r="O581">
        <f t="shared" si="89"/>
        <v>0</v>
      </c>
      <c r="P581">
        <f t="shared" si="83"/>
        <v>0</v>
      </c>
      <c r="Q581">
        <f t="shared" si="84"/>
        <v>0</v>
      </c>
      <c r="R581">
        <f t="shared" si="85"/>
        <v>0</v>
      </c>
      <c r="S581">
        <f t="shared" si="86"/>
        <v>1</v>
      </c>
    </row>
    <row r="582" spans="1:19" ht="16">
      <c r="A582" s="1">
        <v>2006</v>
      </c>
      <c r="B582" t="s">
        <v>1625</v>
      </c>
      <c r="C582" t="s">
        <v>16</v>
      </c>
      <c r="D582" t="s">
        <v>17</v>
      </c>
      <c r="F582">
        <f t="shared" si="81"/>
        <v>0</v>
      </c>
      <c r="G582">
        <f t="shared" si="82"/>
        <v>0</v>
      </c>
      <c r="H582">
        <v>50329573</v>
      </c>
      <c r="L582">
        <f t="shared" si="87"/>
        <v>17.734103394710989</v>
      </c>
      <c r="M582">
        <f t="shared" si="88"/>
        <v>18.134687418098363</v>
      </c>
      <c r="N582">
        <v>75126763</v>
      </c>
      <c r="O582">
        <f t="shared" si="89"/>
        <v>0</v>
      </c>
      <c r="P582">
        <f t="shared" si="83"/>
        <v>1</v>
      </c>
      <c r="Q582">
        <f t="shared" si="84"/>
        <v>0</v>
      </c>
      <c r="R582">
        <f t="shared" si="85"/>
        <v>0</v>
      </c>
      <c r="S582">
        <f t="shared" si="86"/>
        <v>0</v>
      </c>
    </row>
    <row r="583" spans="1:19" ht="16">
      <c r="A583" s="1">
        <v>2008</v>
      </c>
      <c r="B583" t="s">
        <v>1292</v>
      </c>
      <c r="C583" t="s">
        <v>16</v>
      </c>
      <c r="D583" t="s">
        <v>17</v>
      </c>
      <c r="F583">
        <f t="shared" si="81"/>
        <v>0</v>
      </c>
      <c r="G583">
        <f t="shared" si="82"/>
        <v>0</v>
      </c>
      <c r="H583">
        <v>50470238</v>
      </c>
      <c r="L583">
        <f t="shared" si="87"/>
        <v>17.736894373978004</v>
      </c>
      <c r="M583">
        <f t="shared" si="88"/>
        <v>15.686318086521011</v>
      </c>
      <c r="N583">
        <v>6493538</v>
      </c>
      <c r="O583">
        <f t="shared" si="89"/>
        <v>0</v>
      </c>
      <c r="P583">
        <f t="shared" si="83"/>
        <v>1</v>
      </c>
      <c r="Q583">
        <f t="shared" si="84"/>
        <v>0</v>
      </c>
      <c r="R583">
        <f t="shared" si="85"/>
        <v>0</v>
      </c>
      <c r="S583">
        <f t="shared" si="86"/>
        <v>0</v>
      </c>
    </row>
    <row r="584" spans="1:19" ht="16">
      <c r="A584" s="1">
        <v>2009</v>
      </c>
      <c r="B584" t="s">
        <v>951</v>
      </c>
      <c r="C584" t="s">
        <v>16</v>
      </c>
      <c r="D584" t="s">
        <v>17</v>
      </c>
      <c r="F584">
        <f t="shared" si="81"/>
        <v>0</v>
      </c>
      <c r="G584">
        <f t="shared" si="82"/>
        <v>0</v>
      </c>
      <c r="H584">
        <v>50485349</v>
      </c>
      <c r="L584">
        <f t="shared" si="87"/>
        <v>17.737193733341105</v>
      </c>
      <c r="M584">
        <f t="shared" si="88"/>
        <v>17.586644057556445</v>
      </c>
      <c r="N584">
        <v>43429264</v>
      </c>
      <c r="O584">
        <f t="shared" si="89"/>
        <v>0</v>
      </c>
      <c r="P584">
        <f t="shared" si="83"/>
        <v>1</v>
      </c>
      <c r="Q584">
        <f t="shared" si="84"/>
        <v>0</v>
      </c>
      <c r="R584">
        <f t="shared" si="85"/>
        <v>0</v>
      </c>
      <c r="S584">
        <f t="shared" si="86"/>
        <v>0</v>
      </c>
    </row>
    <row r="585" spans="1:19" ht="16">
      <c r="A585" s="1">
        <v>1982</v>
      </c>
      <c r="B585" t="s">
        <v>3386</v>
      </c>
      <c r="C585" t="s">
        <v>22</v>
      </c>
      <c r="D585" t="s">
        <v>23</v>
      </c>
      <c r="F585">
        <f t="shared" si="81"/>
        <v>1</v>
      </c>
      <c r="G585">
        <f t="shared" si="82"/>
        <v>30165850</v>
      </c>
      <c r="H585">
        <v>50678628</v>
      </c>
      <c r="L585">
        <f t="shared" si="87"/>
        <v>17.74101484122756</v>
      </c>
      <c r="M585">
        <f t="shared" si="88"/>
        <v>17.222221047812393</v>
      </c>
      <c r="N585">
        <v>30165850</v>
      </c>
      <c r="O585">
        <f t="shared" si="89"/>
        <v>0</v>
      </c>
      <c r="P585">
        <f t="shared" si="83"/>
        <v>0</v>
      </c>
      <c r="Q585">
        <f t="shared" si="84"/>
        <v>0</v>
      </c>
      <c r="R585">
        <f t="shared" si="85"/>
        <v>0</v>
      </c>
      <c r="S585">
        <f t="shared" si="86"/>
        <v>1</v>
      </c>
    </row>
    <row r="586" spans="1:19" ht="16">
      <c r="A586" s="1">
        <v>2006</v>
      </c>
      <c r="B586" t="s">
        <v>1493</v>
      </c>
      <c r="C586" t="s">
        <v>58</v>
      </c>
      <c r="D586" t="s">
        <v>17</v>
      </c>
      <c r="F586">
        <f t="shared" si="81"/>
        <v>0</v>
      </c>
      <c r="G586">
        <f t="shared" si="82"/>
        <v>0</v>
      </c>
      <c r="H586">
        <v>50768266</v>
      </c>
      <c r="L586">
        <f t="shared" si="87"/>
        <v>17.742782032312345</v>
      </c>
      <c r="M586">
        <f t="shared" si="88"/>
        <v>16.445206780242945</v>
      </c>
      <c r="N586">
        <v>13869556</v>
      </c>
      <c r="O586">
        <f t="shared" si="89"/>
        <v>1</v>
      </c>
      <c r="P586">
        <f t="shared" si="83"/>
        <v>0</v>
      </c>
      <c r="Q586">
        <f t="shared" si="84"/>
        <v>0</v>
      </c>
      <c r="R586">
        <f t="shared" si="85"/>
        <v>0</v>
      </c>
      <c r="S586">
        <f t="shared" si="86"/>
        <v>0</v>
      </c>
    </row>
    <row r="587" spans="1:19" ht="16">
      <c r="A587" s="1">
        <v>2012</v>
      </c>
      <c r="B587" t="s">
        <v>305</v>
      </c>
      <c r="C587" t="s">
        <v>22</v>
      </c>
      <c r="D587" t="s">
        <v>23</v>
      </c>
      <c r="F587">
        <f t="shared" si="81"/>
        <v>1</v>
      </c>
      <c r="G587">
        <f t="shared" si="82"/>
        <v>71024700</v>
      </c>
      <c r="H587">
        <v>50852278</v>
      </c>
      <c r="L587">
        <f t="shared" si="87"/>
        <v>17.74443547788217</v>
      </c>
      <c r="M587">
        <f t="shared" si="88"/>
        <v>18.078538261830769</v>
      </c>
      <c r="N587">
        <v>71024700</v>
      </c>
      <c r="O587">
        <f t="shared" si="89"/>
        <v>0</v>
      </c>
      <c r="P587">
        <f t="shared" si="83"/>
        <v>0</v>
      </c>
      <c r="Q587">
        <f t="shared" si="84"/>
        <v>0</v>
      </c>
      <c r="R587">
        <f t="shared" si="85"/>
        <v>0</v>
      </c>
      <c r="S587">
        <f t="shared" si="86"/>
        <v>1</v>
      </c>
    </row>
    <row r="588" spans="1:19" ht="16">
      <c r="A588" s="1">
        <v>2001</v>
      </c>
      <c r="B588" t="s">
        <v>2372</v>
      </c>
      <c r="C588" t="s">
        <v>22</v>
      </c>
      <c r="D588" t="s">
        <v>23</v>
      </c>
      <c r="F588">
        <f t="shared" si="81"/>
        <v>1</v>
      </c>
      <c r="G588">
        <f t="shared" si="82"/>
        <v>30264457</v>
      </c>
      <c r="H588">
        <v>50903377</v>
      </c>
      <c r="L588">
        <f t="shared" si="87"/>
        <v>17.745439825096</v>
      </c>
      <c r="M588">
        <f t="shared" si="88"/>
        <v>17.225484545630369</v>
      </c>
      <c r="N588">
        <v>30264457</v>
      </c>
      <c r="O588">
        <f t="shared" si="89"/>
        <v>0</v>
      </c>
      <c r="P588">
        <f t="shared" si="83"/>
        <v>0</v>
      </c>
      <c r="Q588">
        <f t="shared" si="84"/>
        <v>0</v>
      </c>
      <c r="R588">
        <f t="shared" si="85"/>
        <v>0</v>
      </c>
      <c r="S588">
        <f t="shared" si="86"/>
        <v>1</v>
      </c>
    </row>
    <row r="589" spans="1:19" ht="16">
      <c r="A589" s="1">
        <v>2013</v>
      </c>
      <c r="B589" t="s">
        <v>167</v>
      </c>
      <c r="C589" t="s">
        <v>31</v>
      </c>
      <c r="D589" t="s">
        <v>17</v>
      </c>
      <c r="F589">
        <f t="shared" si="81"/>
        <v>0</v>
      </c>
      <c r="G589">
        <f t="shared" si="82"/>
        <v>0</v>
      </c>
      <c r="H589">
        <v>51078541</v>
      </c>
      <c r="L589">
        <f t="shared" si="87"/>
        <v>17.74887502568231</v>
      </c>
      <c r="M589">
        <f t="shared" si="88"/>
        <v>17.216707939626428</v>
      </c>
      <c r="N589">
        <v>30000000</v>
      </c>
      <c r="O589">
        <f t="shared" si="89"/>
        <v>0</v>
      </c>
      <c r="P589">
        <f t="shared" si="83"/>
        <v>0</v>
      </c>
      <c r="Q589">
        <f t="shared" si="84"/>
        <v>1</v>
      </c>
      <c r="R589">
        <f t="shared" si="85"/>
        <v>0</v>
      </c>
      <c r="S589">
        <f t="shared" si="86"/>
        <v>0</v>
      </c>
    </row>
    <row r="590" spans="1:19" ht="16">
      <c r="A590" s="1">
        <v>2012</v>
      </c>
      <c r="B590" t="s">
        <v>301</v>
      </c>
      <c r="C590" t="s">
        <v>31</v>
      </c>
      <c r="D590" t="s">
        <v>17</v>
      </c>
      <c r="F590">
        <f t="shared" si="81"/>
        <v>0</v>
      </c>
      <c r="G590">
        <f t="shared" si="82"/>
        <v>0</v>
      </c>
      <c r="H590">
        <v>51102777</v>
      </c>
      <c r="L590">
        <f t="shared" si="87"/>
        <v>17.749349398120028</v>
      </c>
      <c r="M590">
        <f t="shared" si="88"/>
        <v>17.890486027900309</v>
      </c>
      <c r="N590">
        <v>58849037</v>
      </c>
      <c r="O590">
        <f t="shared" si="89"/>
        <v>0</v>
      </c>
      <c r="P590">
        <f t="shared" si="83"/>
        <v>0</v>
      </c>
      <c r="Q590">
        <f t="shared" si="84"/>
        <v>1</v>
      </c>
      <c r="R590">
        <f t="shared" si="85"/>
        <v>0</v>
      </c>
      <c r="S590">
        <f t="shared" si="86"/>
        <v>0</v>
      </c>
    </row>
    <row r="591" spans="1:19" ht="16">
      <c r="A591" s="1">
        <v>1996</v>
      </c>
      <c r="B591" t="s">
        <v>2914</v>
      </c>
      <c r="C591" t="s">
        <v>22</v>
      </c>
      <c r="D591" t="s">
        <v>23</v>
      </c>
      <c r="F591">
        <f t="shared" si="81"/>
        <v>1</v>
      </c>
      <c r="G591">
        <f t="shared" si="82"/>
        <v>3712912</v>
      </c>
      <c r="H591">
        <v>51323462</v>
      </c>
      <c r="L591">
        <f t="shared" si="87"/>
        <v>17.753658554516729</v>
      </c>
      <c r="M591">
        <f t="shared" si="88"/>
        <v>15.12732703236664</v>
      </c>
      <c r="N591">
        <v>3712912</v>
      </c>
      <c r="O591">
        <f t="shared" si="89"/>
        <v>0</v>
      </c>
      <c r="P591">
        <f t="shared" si="83"/>
        <v>0</v>
      </c>
      <c r="Q591">
        <f t="shared" si="84"/>
        <v>0</v>
      </c>
      <c r="R591">
        <f t="shared" si="85"/>
        <v>0</v>
      </c>
      <c r="S591">
        <f t="shared" si="86"/>
        <v>1</v>
      </c>
    </row>
    <row r="592" spans="1:19" ht="16">
      <c r="A592" s="1">
        <v>2010</v>
      </c>
      <c r="B592" t="s">
        <v>778</v>
      </c>
      <c r="C592" t="s">
        <v>22</v>
      </c>
      <c r="D592" t="s">
        <v>23</v>
      </c>
      <c r="F592">
        <f t="shared" si="81"/>
        <v>1</v>
      </c>
      <c r="G592">
        <f t="shared" si="82"/>
        <v>90799707</v>
      </c>
      <c r="H592">
        <v>51371013</v>
      </c>
      <c r="L592">
        <f t="shared" si="87"/>
        <v>17.754584621929769</v>
      </c>
      <c r="M592">
        <f t="shared" si="88"/>
        <v>18.324166616694068</v>
      </c>
      <c r="N592">
        <v>90799707</v>
      </c>
      <c r="O592">
        <f t="shared" si="89"/>
        <v>0</v>
      </c>
      <c r="P592">
        <f t="shared" si="83"/>
        <v>0</v>
      </c>
      <c r="Q592">
        <f t="shared" si="84"/>
        <v>0</v>
      </c>
      <c r="R592">
        <f t="shared" si="85"/>
        <v>0</v>
      </c>
      <c r="S592">
        <f t="shared" si="86"/>
        <v>1</v>
      </c>
    </row>
    <row r="593" spans="1:19" ht="16">
      <c r="A593" s="1">
        <v>2004</v>
      </c>
      <c r="B593" t="s">
        <v>1996</v>
      </c>
      <c r="C593" t="s">
        <v>22</v>
      </c>
      <c r="D593" t="s">
        <v>23</v>
      </c>
      <c r="F593">
        <f t="shared" si="81"/>
        <v>1</v>
      </c>
      <c r="G593">
        <f t="shared" si="82"/>
        <v>43161751</v>
      </c>
      <c r="H593">
        <v>51382801</v>
      </c>
      <c r="L593">
        <f t="shared" si="87"/>
        <v>17.754814063535736</v>
      </c>
      <c r="M593">
        <f t="shared" si="88"/>
        <v>17.580465267503467</v>
      </c>
      <c r="N593">
        <v>43161751</v>
      </c>
      <c r="O593">
        <f t="shared" si="89"/>
        <v>0</v>
      </c>
      <c r="P593">
        <f t="shared" si="83"/>
        <v>0</v>
      </c>
      <c r="Q593">
        <f t="shared" si="84"/>
        <v>0</v>
      </c>
      <c r="R593">
        <f t="shared" si="85"/>
        <v>0</v>
      </c>
      <c r="S593">
        <f t="shared" si="86"/>
        <v>1</v>
      </c>
    </row>
    <row r="594" spans="1:19" ht="16">
      <c r="A594" s="1">
        <v>1997</v>
      </c>
      <c r="B594" t="s">
        <v>2837</v>
      </c>
      <c r="C594" t="s">
        <v>22</v>
      </c>
      <c r="D594" t="s">
        <v>23</v>
      </c>
      <c r="F594">
        <f t="shared" si="81"/>
        <v>1</v>
      </c>
      <c r="G594">
        <f t="shared" si="82"/>
        <v>29024763</v>
      </c>
      <c r="H594">
        <v>51446556</v>
      </c>
      <c r="L594">
        <f t="shared" si="87"/>
        <v>17.756054079228324</v>
      </c>
      <c r="M594">
        <f t="shared" si="88"/>
        <v>17.183659920140215</v>
      </c>
      <c r="N594">
        <v>29024763</v>
      </c>
      <c r="O594">
        <f t="shared" si="89"/>
        <v>0</v>
      </c>
      <c r="P594">
        <f t="shared" si="83"/>
        <v>0</v>
      </c>
      <c r="Q594">
        <f t="shared" si="84"/>
        <v>0</v>
      </c>
      <c r="R594">
        <f t="shared" si="85"/>
        <v>0</v>
      </c>
      <c r="S594">
        <f t="shared" si="86"/>
        <v>1</v>
      </c>
    </row>
    <row r="595" spans="1:19" ht="16">
      <c r="A595" s="1">
        <v>1993</v>
      </c>
      <c r="B595" t="s">
        <v>3090</v>
      </c>
      <c r="C595" t="s">
        <v>22</v>
      </c>
      <c r="D595" t="s">
        <v>23</v>
      </c>
      <c r="F595">
        <f t="shared" si="81"/>
        <v>1</v>
      </c>
      <c r="G595">
        <f t="shared" si="82"/>
        <v>54823603</v>
      </c>
      <c r="H595">
        <v>51622860</v>
      </c>
      <c r="L595">
        <f t="shared" si="87"/>
        <v>17.759475155601777</v>
      </c>
      <c r="M595">
        <f t="shared" si="88"/>
        <v>17.819631370867427</v>
      </c>
      <c r="N595">
        <v>54823603</v>
      </c>
      <c r="O595">
        <f t="shared" si="89"/>
        <v>0</v>
      </c>
      <c r="P595">
        <f t="shared" si="83"/>
        <v>0</v>
      </c>
      <c r="Q595">
        <f t="shared" si="84"/>
        <v>0</v>
      </c>
      <c r="R595">
        <f t="shared" si="85"/>
        <v>0</v>
      </c>
      <c r="S595">
        <f t="shared" si="86"/>
        <v>1</v>
      </c>
    </row>
    <row r="596" spans="1:19" ht="16">
      <c r="A596" s="1">
        <v>2002</v>
      </c>
      <c r="B596" t="s">
        <v>2279</v>
      </c>
      <c r="C596" t="s">
        <v>22</v>
      </c>
      <c r="D596" t="s">
        <v>23</v>
      </c>
      <c r="F596">
        <f t="shared" si="81"/>
        <v>1</v>
      </c>
      <c r="G596">
        <f t="shared" si="82"/>
        <v>5569271</v>
      </c>
      <c r="H596">
        <v>51667906</v>
      </c>
      <c r="L596">
        <f t="shared" si="87"/>
        <v>17.760347373024498</v>
      </c>
      <c r="M596">
        <f t="shared" si="88"/>
        <v>15.532774723625224</v>
      </c>
      <c r="N596">
        <v>5569271</v>
      </c>
      <c r="O596">
        <f t="shared" si="89"/>
        <v>0</v>
      </c>
      <c r="P596">
        <f t="shared" si="83"/>
        <v>0</v>
      </c>
      <c r="Q596">
        <f t="shared" si="84"/>
        <v>0</v>
      </c>
      <c r="R596">
        <f t="shared" si="85"/>
        <v>0</v>
      </c>
      <c r="S596">
        <f t="shared" si="86"/>
        <v>1</v>
      </c>
    </row>
    <row r="597" spans="1:19" ht="16">
      <c r="A597" s="1">
        <v>2010</v>
      </c>
      <c r="B597" t="s">
        <v>659</v>
      </c>
      <c r="C597" t="s">
        <v>16</v>
      </c>
      <c r="D597" t="s">
        <v>17</v>
      </c>
      <c r="F597">
        <f t="shared" si="81"/>
        <v>0</v>
      </c>
      <c r="G597">
        <f t="shared" si="82"/>
        <v>0</v>
      </c>
      <c r="H597">
        <v>51785833</v>
      </c>
      <c r="L597">
        <f t="shared" si="87"/>
        <v>17.762627175614856</v>
      </c>
      <c r="M597">
        <f t="shared" si="88"/>
        <v>17.665704988365086</v>
      </c>
      <c r="N597">
        <v>47002201</v>
      </c>
      <c r="O597">
        <f t="shared" si="89"/>
        <v>0</v>
      </c>
      <c r="P597">
        <f t="shared" si="83"/>
        <v>1</v>
      </c>
      <c r="Q597">
        <f t="shared" si="84"/>
        <v>0</v>
      </c>
      <c r="R597">
        <f t="shared" si="85"/>
        <v>0</v>
      </c>
      <c r="S597">
        <f t="shared" si="86"/>
        <v>0</v>
      </c>
    </row>
    <row r="598" spans="1:19" ht="16">
      <c r="A598" s="1">
        <v>2011</v>
      </c>
      <c r="B598" t="s">
        <v>627</v>
      </c>
      <c r="C598" t="s">
        <v>58</v>
      </c>
      <c r="D598" t="s">
        <v>17</v>
      </c>
      <c r="F598">
        <f t="shared" si="81"/>
        <v>0</v>
      </c>
      <c r="G598">
        <f t="shared" si="82"/>
        <v>0</v>
      </c>
      <c r="H598">
        <v>51935343</v>
      </c>
      <c r="L598">
        <f t="shared" si="87"/>
        <v>17.765510099031598</v>
      </c>
      <c r="M598">
        <f t="shared" si="88"/>
        <v>17.251776583318531</v>
      </c>
      <c r="N598">
        <v>31070724</v>
      </c>
      <c r="O598">
        <f t="shared" si="89"/>
        <v>1</v>
      </c>
      <c r="P598">
        <f t="shared" si="83"/>
        <v>0</v>
      </c>
      <c r="Q598">
        <f t="shared" si="84"/>
        <v>0</v>
      </c>
      <c r="R598">
        <f t="shared" si="85"/>
        <v>0</v>
      </c>
      <c r="S598">
        <f t="shared" si="86"/>
        <v>0</v>
      </c>
    </row>
    <row r="599" spans="1:19" ht="16">
      <c r="A599" s="1">
        <v>1998</v>
      </c>
      <c r="B599" t="s">
        <v>2748</v>
      </c>
      <c r="C599" t="s">
        <v>16</v>
      </c>
      <c r="D599" t="s">
        <v>17</v>
      </c>
      <c r="F599">
        <f t="shared" si="81"/>
        <v>0</v>
      </c>
      <c r="G599">
        <f t="shared" si="82"/>
        <v>0</v>
      </c>
      <c r="H599">
        <v>52021118</v>
      </c>
      <c r="L599">
        <f t="shared" si="87"/>
        <v>17.767160309487785</v>
      </c>
      <c r="M599">
        <f t="shared" si="88"/>
        <v>18.123821758815797</v>
      </c>
      <c r="N599">
        <v>74314880</v>
      </c>
      <c r="O599">
        <f t="shared" si="89"/>
        <v>0</v>
      </c>
      <c r="P599">
        <f t="shared" si="83"/>
        <v>1</v>
      </c>
      <c r="Q599">
        <f t="shared" si="84"/>
        <v>0</v>
      </c>
      <c r="R599">
        <f t="shared" si="85"/>
        <v>0</v>
      </c>
      <c r="S599">
        <f t="shared" si="86"/>
        <v>0</v>
      </c>
    </row>
    <row r="600" spans="1:19" ht="16">
      <c r="A600" s="1">
        <v>2006</v>
      </c>
      <c r="B600" t="s">
        <v>1581</v>
      </c>
      <c r="C600" t="s">
        <v>22</v>
      </c>
      <c r="D600" t="s">
        <v>23</v>
      </c>
      <c r="F600">
        <f t="shared" si="81"/>
        <v>1</v>
      </c>
      <c r="G600">
        <f t="shared" si="82"/>
        <v>34673890</v>
      </c>
      <c r="H600">
        <v>52282667</v>
      </c>
      <c r="L600">
        <f t="shared" si="87"/>
        <v>17.772175459191136</v>
      </c>
      <c r="M600">
        <f t="shared" si="88"/>
        <v>17.361497512117101</v>
      </c>
      <c r="N600">
        <v>34673890</v>
      </c>
      <c r="O600">
        <f t="shared" si="89"/>
        <v>0</v>
      </c>
      <c r="P600">
        <f t="shared" si="83"/>
        <v>0</v>
      </c>
      <c r="Q600">
        <f t="shared" si="84"/>
        <v>0</v>
      </c>
      <c r="R600">
        <f t="shared" si="85"/>
        <v>0</v>
      </c>
      <c r="S600">
        <f t="shared" si="86"/>
        <v>1</v>
      </c>
    </row>
    <row r="601" spans="1:19" ht="16">
      <c r="A601" s="1">
        <v>1995</v>
      </c>
      <c r="B601" t="s">
        <v>3005</v>
      </c>
      <c r="C601" t="s">
        <v>16</v>
      </c>
      <c r="D601" t="s">
        <v>17</v>
      </c>
      <c r="F601">
        <f t="shared" si="81"/>
        <v>0</v>
      </c>
      <c r="G601">
        <f t="shared" si="82"/>
        <v>0</v>
      </c>
      <c r="H601">
        <v>52665468</v>
      </c>
      <c r="L601">
        <f t="shared" si="87"/>
        <v>17.779470542570458</v>
      </c>
      <c r="M601">
        <f t="shared" si="88"/>
        <v>16.031739731836513</v>
      </c>
      <c r="N601">
        <v>9172677</v>
      </c>
      <c r="O601">
        <f t="shared" si="89"/>
        <v>0</v>
      </c>
      <c r="P601">
        <f t="shared" si="83"/>
        <v>1</v>
      </c>
      <c r="Q601">
        <f t="shared" si="84"/>
        <v>0</v>
      </c>
      <c r="R601">
        <f t="shared" si="85"/>
        <v>0</v>
      </c>
      <c r="S601">
        <f t="shared" si="86"/>
        <v>0</v>
      </c>
    </row>
    <row r="602" spans="1:19" ht="16">
      <c r="A602" s="1">
        <v>2009</v>
      </c>
      <c r="B602">
        <v>9</v>
      </c>
      <c r="C602" t="s">
        <v>58</v>
      </c>
      <c r="D602" t="s">
        <v>17</v>
      </c>
      <c r="F602">
        <f t="shared" si="81"/>
        <v>0</v>
      </c>
      <c r="G602">
        <f t="shared" si="82"/>
        <v>0</v>
      </c>
      <c r="H602">
        <v>52723125</v>
      </c>
      <c r="L602">
        <f t="shared" si="87"/>
        <v>17.780564721819108</v>
      </c>
      <c r="M602">
        <f t="shared" si="88"/>
        <v>17.298961985104665</v>
      </c>
      <c r="N602">
        <v>32571948</v>
      </c>
      <c r="O602">
        <f t="shared" si="89"/>
        <v>1</v>
      </c>
      <c r="P602">
        <f t="shared" si="83"/>
        <v>0</v>
      </c>
      <c r="Q602">
        <f t="shared" si="84"/>
        <v>0</v>
      </c>
      <c r="R602">
        <f t="shared" si="85"/>
        <v>0</v>
      </c>
      <c r="S602">
        <f t="shared" si="86"/>
        <v>0</v>
      </c>
    </row>
    <row r="603" spans="1:19" ht="16">
      <c r="A603" s="1">
        <v>2010</v>
      </c>
      <c r="B603" t="s">
        <v>844</v>
      </c>
      <c r="C603" t="s">
        <v>31</v>
      </c>
      <c r="D603" t="s">
        <v>17</v>
      </c>
      <c r="F603">
        <f t="shared" si="81"/>
        <v>0</v>
      </c>
      <c r="G603">
        <f t="shared" si="82"/>
        <v>0</v>
      </c>
      <c r="H603">
        <v>53260400</v>
      </c>
      <c r="L603">
        <f t="shared" si="87"/>
        <v>17.790703648648556</v>
      </c>
      <c r="M603">
        <f t="shared" si="88"/>
        <v>16.825954334733034</v>
      </c>
      <c r="N603">
        <v>20296405</v>
      </c>
      <c r="O603">
        <f t="shared" si="89"/>
        <v>0</v>
      </c>
      <c r="P603">
        <f t="shared" si="83"/>
        <v>0</v>
      </c>
      <c r="Q603">
        <f t="shared" si="84"/>
        <v>1</v>
      </c>
      <c r="R603">
        <f t="shared" si="85"/>
        <v>0</v>
      </c>
      <c r="S603">
        <f t="shared" si="86"/>
        <v>0</v>
      </c>
    </row>
    <row r="604" spans="1:19" ht="16">
      <c r="A604" s="1">
        <v>2004</v>
      </c>
      <c r="B604" t="s">
        <v>1928</v>
      </c>
      <c r="C604" t="s">
        <v>22</v>
      </c>
      <c r="D604" t="s">
        <v>23</v>
      </c>
      <c r="F604">
        <f t="shared" si="81"/>
        <v>1</v>
      </c>
      <c r="G604">
        <f t="shared" si="82"/>
        <v>61659644</v>
      </c>
      <c r="H604">
        <v>53446952</v>
      </c>
      <c r="L604">
        <f t="shared" si="87"/>
        <v>17.794200168552077</v>
      </c>
      <c r="M604">
        <f t="shared" si="88"/>
        <v>17.937140206808465</v>
      </c>
      <c r="N604">
        <v>61659644</v>
      </c>
      <c r="O604">
        <f t="shared" si="89"/>
        <v>0</v>
      </c>
      <c r="P604">
        <f t="shared" si="83"/>
        <v>0</v>
      </c>
      <c r="Q604">
        <f t="shared" si="84"/>
        <v>0</v>
      </c>
      <c r="R604">
        <f t="shared" si="85"/>
        <v>0</v>
      </c>
      <c r="S604">
        <f t="shared" si="86"/>
        <v>1</v>
      </c>
    </row>
    <row r="605" spans="1:19" ht="16">
      <c r="A605" s="1">
        <v>1996</v>
      </c>
      <c r="B605" t="s">
        <v>2904</v>
      </c>
      <c r="C605" t="s">
        <v>22</v>
      </c>
      <c r="D605" t="s">
        <v>23</v>
      </c>
      <c r="F605">
        <f t="shared" si="81"/>
        <v>1</v>
      </c>
      <c r="G605">
        <f t="shared" si="82"/>
        <v>13366484</v>
      </c>
      <c r="H605">
        <v>53538871</v>
      </c>
      <c r="L605">
        <f t="shared" si="87"/>
        <v>17.795918508796419</v>
      </c>
      <c r="M605">
        <f t="shared" si="88"/>
        <v>16.408260937679898</v>
      </c>
      <c r="N605">
        <v>13366484</v>
      </c>
      <c r="O605">
        <f t="shared" si="89"/>
        <v>0</v>
      </c>
      <c r="P605">
        <f t="shared" si="83"/>
        <v>0</v>
      </c>
      <c r="Q605">
        <f t="shared" si="84"/>
        <v>0</v>
      </c>
      <c r="R605">
        <f t="shared" si="85"/>
        <v>0</v>
      </c>
      <c r="S605">
        <f t="shared" si="86"/>
        <v>1</v>
      </c>
    </row>
    <row r="606" spans="1:19" ht="16">
      <c r="A606" s="1">
        <v>2009</v>
      </c>
      <c r="B606" t="s">
        <v>1052</v>
      </c>
      <c r="C606" t="s">
        <v>22</v>
      </c>
      <c r="D606" t="s">
        <v>23</v>
      </c>
      <c r="F606">
        <f t="shared" si="81"/>
        <v>1</v>
      </c>
      <c r="G606">
        <f t="shared" si="82"/>
        <v>10857316</v>
      </c>
      <c r="H606">
        <v>53729463</v>
      </c>
      <c r="L606">
        <f t="shared" si="87"/>
        <v>17.799472068238533</v>
      </c>
      <c r="M606">
        <f t="shared" si="88"/>
        <v>16.200349696436554</v>
      </c>
      <c r="N606">
        <v>10857316</v>
      </c>
      <c r="O606">
        <f t="shared" si="89"/>
        <v>0</v>
      </c>
      <c r="P606">
        <f t="shared" si="83"/>
        <v>0</v>
      </c>
      <c r="Q606">
        <f t="shared" si="84"/>
        <v>0</v>
      </c>
      <c r="R606">
        <f t="shared" si="85"/>
        <v>0</v>
      </c>
      <c r="S606">
        <f t="shared" si="86"/>
        <v>1</v>
      </c>
    </row>
    <row r="607" spans="1:19" ht="16">
      <c r="A607" s="1">
        <v>2000</v>
      </c>
      <c r="B607" t="s">
        <v>2460</v>
      </c>
      <c r="C607" t="s">
        <v>16</v>
      </c>
      <c r="D607" t="s">
        <v>17</v>
      </c>
      <c r="F607">
        <f t="shared" si="81"/>
        <v>0</v>
      </c>
      <c r="G607">
        <f t="shared" si="82"/>
        <v>0</v>
      </c>
      <c r="H607">
        <v>53741710</v>
      </c>
      <c r="L607">
        <f t="shared" si="87"/>
        <v>17.799699980518842</v>
      </c>
      <c r="M607">
        <f t="shared" si="88"/>
        <v>15.727205115890895</v>
      </c>
      <c r="N607">
        <v>6764542</v>
      </c>
      <c r="O607">
        <f t="shared" si="89"/>
        <v>0</v>
      </c>
      <c r="P607">
        <f t="shared" si="83"/>
        <v>1</v>
      </c>
      <c r="Q607">
        <f t="shared" si="84"/>
        <v>0</v>
      </c>
      <c r="R607">
        <f t="shared" si="85"/>
        <v>0</v>
      </c>
      <c r="S607">
        <f t="shared" si="86"/>
        <v>0</v>
      </c>
    </row>
    <row r="608" spans="1:19" ht="16">
      <c r="A608" s="1">
        <v>2000</v>
      </c>
      <c r="B608" t="s">
        <v>2496</v>
      </c>
      <c r="C608" t="s">
        <v>16</v>
      </c>
      <c r="D608" t="s">
        <v>17</v>
      </c>
      <c r="F608">
        <f t="shared" si="81"/>
        <v>0</v>
      </c>
      <c r="G608">
        <f t="shared" si="82"/>
        <v>0</v>
      </c>
      <c r="H608">
        <v>53816800</v>
      </c>
      <c r="L608">
        <f t="shared" si="87"/>
        <v>17.801096244044608</v>
      </c>
      <c r="M608">
        <f t="shared" si="88"/>
        <v>18.029790194101974</v>
      </c>
      <c r="N608">
        <v>67645419</v>
      </c>
      <c r="O608">
        <f t="shared" si="89"/>
        <v>0</v>
      </c>
      <c r="P608">
        <f t="shared" si="83"/>
        <v>1</v>
      </c>
      <c r="Q608">
        <f t="shared" si="84"/>
        <v>0</v>
      </c>
      <c r="R608">
        <f t="shared" si="85"/>
        <v>0</v>
      </c>
      <c r="S608">
        <f t="shared" si="86"/>
        <v>0</v>
      </c>
    </row>
    <row r="609" spans="1:19" ht="16">
      <c r="A609" s="1">
        <v>1970</v>
      </c>
      <c r="B609" t="s">
        <v>3568</v>
      </c>
      <c r="C609" t="s">
        <v>22</v>
      </c>
      <c r="D609" t="s">
        <v>23</v>
      </c>
      <c r="F609">
        <f t="shared" si="81"/>
        <v>1</v>
      </c>
      <c r="G609">
        <f t="shared" si="82"/>
        <v>5997631</v>
      </c>
      <c r="H609">
        <v>53978683</v>
      </c>
      <c r="L609">
        <f t="shared" si="87"/>
        <v>17.804099767331341</v>
      </c>
      <c r="M609">
        <f t="shared" si="88"/>
        <v>15.606875115891793</v>
      </c>
      <c r="N609">
        <v>5997631</v>
      </c>
      <c r="O609">
        <f t="shared" si="89"/>
        <v>0</v>
      </c>
      <c r="P609">
        <f t="shared" si="83"/>
        <v>0</v>
      </c>
      <c r="Q609">
        <f t="shared" si="84"/>
        <v>0</v>
      </c>
      <c r="R609">
        <f t="shared" si="85"/>
        <v>0</v>
      </c>
      <c r="S609">
        <f t="shared" si="86"/>
        <v>1</v>
      </c>
    </row>
    <row r="610" spans="1:19" ht="16">
      <c r="A610" s="1">
        <v>2008</v>
      </c>
      <c r="B610" t="s">
        <v>1272</v>
      </c>
      <c r="C610" t="s">
        <v>16</v>
      </c>
      <c r="D610" t="s">
        <v>17</v>
      </c>
      <c r="F610">
        <f t="shared" si="81"/>
        <v>0</v>
      </c>
      <c r="G610">
        <f t="shared" si="82"/>
        <v>0</v>
      </c>
      <c r="H610">
        <v>53998338</v>
      </c>
      <c r="L610">
        <f t="shared" si="87"/>
        <v>17.804463826277125</v>
      </c>
      <c r="M610">
        <f t="shared" si="88"/>
        <v>16.602608818395165</v>
      </c>
      <c r="N610">
        <v>16233845</v>
      </c>
      <c r="O610">
        <f t="shared" si="89"/>
        <v>0</v>
      </c>
      <c r="P610">
        <f t="shared" si="83"/>
        <v>1</v>
      </c>
      <c r="Q610">
        <f t="shared" si="84"/>
        <v>0</v>
      </c>
      <c r="R610">
        <f t="shared" si="85"/>
        <v>0</v>
      </c>
      <c r="S610">
        <f t="shared" si="86"/>
        <v>0</v>
      </c>
    </row>
    <row r="611" spans="1:19" ht="16">
      <c r="A611" s="1">
        <v>1976</v>
      </c>
      <c r="B611" t="s">
        <v>3502</v>
      </c>
      <c r="C611" t="s">
        <v>22</v>
      </c>
      <c r="D611" t="s">
        <v>23</v>
      </c>
      <c r="F611">
        <f t="shared" si="81"/>
        <v>1</v>
      </c>
      <c r="G611">
        <f t="shared" si="82"/>
        <v>12275482</v>
      </c>
      <c r="H611">
        <v>54012120</v>
      </c>
      <c r="L611">
        <f t="shared" si="87"/>
        <v>17.804719023789108</v>
      </c>
      <c r="M611">
        <f t="shared" si="88"/>
        <v>16.323114497676382</v>
      </c>
      <c r="N611">
        <v>12275482</v>
      </c>
      <c r="O611">
        <f t="shared" si="89"/>
        <v>0</v>
      </c>
      <c r="P611">
        <f t="shared" si="83"/>
        <v>0</v>
      </c>
      <c r="Q611">
        <f t="shared" si="84"/>
        <v>0</v>
      </c>
      <c r="R611">
        <f t="shared" si="85"/>
        <v>0</v>
      </c>
      <c r="S611">
        <f t="shared" si="86"/>
        <v>1</v>
      </c>
    </row>
    <row r="612" spans="1:19" ht="16">
      <c r="A612" s="1">
        <v>1996</v>
      </c>
      <c r="B612" t="s">
        <v>2926</v>
      </c>
      <c r="C612" t="s">
        <v>16</v>
      </c>
      <c r="D612" t="s">
        <v>17</v>
      </c>
      <c r="F612">
        <f t="shared" si="81"/>
        <v>0</v>
      </c>
      <c r="G612">
        <f t="shared" si="82"/>
        <v>0</v>
      </c>
      <c r="H612">
        <v>54067193</v>
      </c>
      <c r="L612">
        <f t="shared" si="87"/>
        <v>17.805738145825284</v>
      </c>
      <c r="M612">
        <f t="shared" si="88"/>
        <v>18.017698880039593</v>
      </c>
      <c r="N612">
        <v>66832422</v>
      </c>
      <c r="O612">
        <f t="shared" si="89"/>
        <v>0</v>
      </c>
      <c r="P612">
        <f t="shared" si="83"/>
        <v>1</v>
      </c>
      <c r="Q612">
        <f t="shared" si="84"/>
        <v>0</v>
      </c>
      <c r="R612">
        <f t="shared" si="85"/>
        <v>0</v>
      </c>
      <c r="S612">
        <f t="shared" si="86"/>
        <v>0</v>
      </c>
    </row>
    <row r="613" spans="1:19" ht="16">
      <c r="A613" s="1">
        <v>2008</v>
      </c>
      <c r="B613" t="s">
        <v>1290</v>
      </c>
      <c r="C613" t="s">
        <v>22</v>
      </c>
      <c r="D613" t="s">
        <v>23</v>
      </c>
      <c r="F613">
        <f t="shared" si="81"/>
        <v>1</v>
      </c>
      <c r="G613">
        <f t="shared" si="82"/>
        <v>17316101</v>
      </c>
      <c r="H613">
        <v>54225162</v>
      </c>
      <c r="L613">
        <f t="shared" si="87"/>
        <v>17.808655602224615</v>
      </c>
      <c r="M613">
        <f t="shared" si="88"/>
        <v>16.66714732028283</v>
      </c>
      <c r="N613">
        <v>17316101</v>
      </c>
      <c r="O613">
        <f t="shared" si="89"/>
        <v>0</v>
      </c>
      <c r="P613">
        <f t="shared" si="83"/>
        <v>0</v>
      </c>
      <c r="Q613">
        <f t="shared" si="84"/>
        <v>0</v>
      </c>
      <c r="R613">
        <f t="shared" si="85"/>
        <v>0</v>
      </c>
      <c r="S613">
        <f t="shared" si="86"/>
        <v>1</v>
      </c>
    </row>
    <row r="614" spans="1:19" ht="16">
      <c r="A614" s="1">
        <v>2001</v>
      </c>
      <c r="B614" t="s">
        <v>2316</v>
      </c>
      <c r="C614" t="s">
        <v>22</v>
      </c>
      <c r="D614" t="s">
        <v>23</v>
      </c>
      <c r="F614">
        <f t="shared" si="81"/>
        <v>1</v>
      </c>
      <c r="G614">
        <f t="shared" si="82"/>
        <v>23685227</v>
      </c>
      <c r="H614">
        <v>54344576</v>
      </c>
      <c r="L614">
        <f t="shared" si="87"/>
        <v>17.810855368943283</v>
      </c>
      <c r="M614">
        <f t="shared" si="88"/>
        <v>16.980362078419034</v>
      </c>
      <c r="N614">
        <v>23685227</v>
      </c>
      <c r="O614">
        <f t="shared" si="89"/>
        <v>0</v>
      </c>
      <c r="P614">
        <f t="shared" si="83"/>
        <v>0</v>
      </c>
      <c r="Q614">
        <f t="shared" si="84"/>
        <v>0</v>
      </c>
      <c r="R614">
        <f t="shared" si="85"/>
        <v>0</v>
      </c>
      <c r="S614">
        <f t="shared" si="86"/>
        <v>1</v>
      </c>
    </row>
    <row r="615" spans="1:19" ht="16">
      <c r="A615" s="1">
        <v>2010</v>
      </c>
      <c r="B615" t="s">
        <v>842</v>
      </c>
      <c r="C615" t="s">
        <v>22</v>
      </c>
      <c r="D615" t="s">
        <v>23</v>
      </c>
      <c r="F615">
        <f t="shared" si="81"/>
        <v>1</v>
      </c>
      <c r="G615">
        <f t="shared" si="82"/>
        <v>29910492</v>
      </c>
      <c r="H615">
        <v>54462053</v>
      </c>
      <c r="L615">
        <f t="shared" si="87"/>
        <v>17.813014741891941</v>
      </c>
      <c r="M615">
        <f t="shared" si="88"/>
        <v>17.213719879818886</v>
      </c>
      <c r="N615">
        <v>29910492</v>
      </c>
      <c r="O615">
        <f t="shared" si="89"/>
        <v>0</v>
      </c>
      <c r="P615">
        <f t="shared" si="83"/>
        <v>0</v>
      </c>
      <c r="Q615">
        <f t="shared" si="84"/>
        <v>0</v>
      </c>
      <c r="R615">
        <f t="shared" si="85"/>
        <v>0</v>
      </c>
      <c r="S615">
        <f t="shared" si="86"/>
        <v>1</v>
      </c>
    </row>
    <row r="616" spans="1:19" ht="16">
      <c r="A616" s="1">
        <v>1998</v>
      </c>
      <c r="B616" t="s">
        <v>2701</v>
      </c>
      <c r="C616" t="s">
        <v>22</v>
      </c>
      <c r="D616" t="s">
        <v>23</v>
      </c>
      <c r="F616">
        <f t="shared" si="81"/>
        <v>1</v>
      </c>
      <c r="G616">
        <f t="shared" si="82"/>
        <v>57165293</v>
      </c>
      <c r="H616">
        <v>54553553</v>
      </c>
      <c r="L616">
        <f t="shared" si="87"/>
        <v>17.814693401027888</v>
      </c>
      <c r="M616">
        <f t="shared" si="88"/>
        <v>17.861457506458937</v>
      </c>
      <c r="N616">
        <v>57165293</v>
      </c>
      <c r="O616">
        <f t="shared" si="89"/>
        <v>0</v>
      </c>
      <c r="P616">
        <f t="shared" si="83"/>
        <v>0</v>
      </c>
      <c r="Q616">
        <f t="shared" si="84"/>
        <v>0</v>
      </c>
      <c r="R616">
        <f t="shared" si="85"/>
        <v>0</v>
      </c>
      <c r="S616">
        <f t="shared" si="86"/>
        <v>1</v>
      </c>
    </row>
    <row r="617" spans="1:19" ht="16">
      <c r="A617" s="1">
        <v>2003</v>
      </c>
      <c r="B617" t="s">
        <v>2029</v>
      </c>
      <c r="C617" t="s">
        <v>22</v>
      </c>
      <c r="D617" t="s">
        <v>23</v>
      </c>
      <c r="F617">
        <f t="shared" si="81"/>
        <v>1</v>
      </c>
      <c r="G617">
        <f t="shared" si="82"/>
        <v>15193043</v>
      </c>
      <c r="H617">
        <v>54798208</v>
      </c>
      <c r="L617">
        <f t="shared" si="87"/>
        <v>17.819168050653637</v>
      </c>
      <c r="M617">
        <f t="shared" si="88"/>
        <v>16.536348183672672</v>
      </c>
      <c r="N617">
        <v>15193043</v>
      </c>
      <c r="O617">
        <f t="shared" si="89"/>
        <v>0</v>
      </c>
      <c r="P617">
        <f t="shared" si="83"/>
        <v>0</v>
      </c>
      <c r="Q617">
        <f t="shared" si="84"/>
        <v>0</v>
      </c>
      <c r="R617">
        <f t="shared" si="85"/>
        <v>0</v>
      </c>
      <c r="S617">
        <f t="shared" si="86"/>
        <v>1</v>
      </c>
    </row>
    <row r="618" spans="1:19" ht="16">
      <c r="A618" s="1">
        <v>2008</v>
      </c>
      <c r="B618" t="s">
        <v>1210</v>
      </c>
      <c r="C618" t="s">
        <v>16</v>
      </c>
      <c r="D618" t="s">
        <v>17</v>
      </c>
      <c r="F618">
        <f t="shared" si="81"/>
        <v>0</v>
      </c>
      <c r="G618">
        <f t="shared" si="82"/>
        <v>0</v>
      </c>
      <c r="H618">
        <v>54814990</v>
      </c>
      <c r="L618">
        <f t="shared" si="87"/>
        <v>17.819474254658946</v>
      </c>
      <c r="M618">
        <f t="shared" si="88"/>
        <v>17.988903164115133</v>
      </c>
      <c r="N618">
        <v>64935379</v>
      </c>
      <c r="O618">
        <f t="shared" si="89"/>
        <v>0</v>
      </c>
      <c r="P618">
        <f t="shared" si="83"/>
        <v>1</v>
      </c>
      <c r="Q618">
        <f t="shared" si="84"/>
        <v>0</v>
      </c>
      <c r="R618">
        <f t="shared" si="85"/>
        <v>0</v>
      </c>
      <c r="S618">
        <f t="shared" si="86"/>
        <v>0</v>
      </c>
    </row>
    <row r="619" spans="1:19" ht="16">
      <c r="A619" s="1">
        <v>2002</v>
      </c>
      <c r="B619" t="s">
        <v>2130</v>
      </c>
      <c r="C619" t="s">
        <v>22</v>
      </c>
      <c r="D619" t="s">
        <v>23</v>
      </c>
      <c r="F619">
        <f t="shared" si="81"/>
        <v>1</v>
      </c>
      <c r="G619">
        <f t="shared" si="82"/>
        <v>10361434</v>
      </c>
      <c r="H619">
        <v>54885065</v>
      </c>
      <c r="L619">
        <f t="shared" si="87"/>
        <v>17.820751829397288</v>
      </c>
      <c r="M619">
        <f t="shared" si="88"/>
        <v>16.15360120220528</v>
      </c>
      <c r="N619">
        <v>10361434</v>
      </c>
      <c r="O619">
        <f t="shared" si="89"/>
        <v>0</v>
      </c>
      <c r="P619">
        <f t="shared" si="83"/>
        <v>0</v>
      </c>
      <c r="Q619">
        <f t="shared" si="84"/>
        <v>0</v>
      </c>
      <c r="R619">
        <f t="shared" si="85"/>
        <v>0</v>
      </c>
      <c r="S619">
        <f t="shared" si="86"/>
        <v>1</v>
      </c>
    </row>
    <row r="620" spans="1:19" ht="16">
      <c r="A620" s="1">
        <v>1999</v>
      </c>
      <c r="B620" t="s">
        <v>2543</v>
      </c>
      <c r="C620" t="s">
        <v>31</v>
      </c>
      <c r="D620" t="s">
        <v>17</v>
      </c>
      <c r="F620">
        <f t="shared" si="81"/>
        <v>0</v>
      </c>
      <c r="G620">
        <f t="shared" si="82"/>
        <v>0</v>
      </c>
      <c r="H620">
        <v>54891212</v>
      </c>
      <c r="L620">
        <f t="shared" si="87"/>
        <v>17.820863820806988</v>
      </c>
      <c r="M620">
        <f t="shared" si="88"/>
        <v>18.468371751889897</v>
      </c>
      <c r="N620">
        <v>104884652</v>
      </c>
      <c r="O620">
        <f t="shared" si="89"/>
        <v>0</v>
      </c>
      <c r="P620">
        <f t="shared" si="83"/>
        <v>0</v>
      </c>
      <c r="Q620">
        <f t="shared" si="84"/>
        <v>1</v>
      </c>
      <c r="R620">
        <f t="shared" si="85"/>
        <v>0</v>
      </c>
      <c r="S620">
        <f t="shared" si="86"/>
        <v>0</v>
      </c>
    </row>
    <row r="621" spans="1:19" ht="16">
      <c r="A621" s="1">
        <v>2007</v>
      </c>
      <c r="B621" t="s">
        <v>1350</v>
      </c>
      <c r="C621" t="s">
        <v>22</v>
      </c>
      <c r="D621" t="s">
        <v>23</v>
      </c>
      <c r="F621">
        <f t="shared" si="81"/>
        <v>1</v>
      </c>
      <c r="G621">
        <f t="shared" si="82"/>
        <v>23594413</v>
      </c>
      <c r="H621">
        <v>55028051</v>
      </c>
      <c r="L621">
        <f t="shared" si="87"/>
        <v>17.823353631363496</v>
      </c>
      <c r="M621">
        <f t="shared" si="88"/>
        <v>16.976520504681009</v>
      </c>
      <c r="N621">
        <v>23594413</v>
      </c>
      <c r="O621">
        <f t="shared" si="89"/>
        <v>0</v>
      </c>
      <c r="P621">
        <f t="shared" si="83"/>
        <v>0</v>
      </c>
      <c r="Q621">
        <f t="shared" si="84"/>
        <v>0</v>
      </c>
      <c r="R621">
        <f t="shared" si="85"/>
        <v>0</v>
      </c>
      <c r="S621">
        <f t="shared" si="86"/>
        <v>1</v>
      </c>
    </row>
    <row r="622" spans="1:19" ht="16">
      <c r="A622" s="1">
        <v>2008</v>
      </c>
      <c r="B622" t="s">
        <v>1157</v>
      </c>
      <c r="C622" t="s">
        <v>22</v>
      </c>
      <c r="D622" t="s">
        <v>23</v>
      </c>
      <c r="F622">
        <f t="shared" si="81"/>
        <v>1</v>
      </c>
      <c r="G622">
        <f t="shared" si="82"/>
        <v>21645126</v>
      </c>
      <c r="H622">
        <v>55137666</v>
      </c>
      <c r="L622">
        <f t="shared" si="87"/>
        <v>17.825343634045982</v>
      </c>
      <c r="M622">
        <f t="shared" si="88"/>
        <v>16.890290860047095</v>
      </c>
      <c r="N622">
        <v>21645126</v>
      </c>
      <c r="O622">
        <f t="shared" si="89"/>
        <v>0</v>
      </c>
      <c r="P622">
        <f t="shared" si="83"/>
        <v>0</v>
      </c>
      <c r="Q622">
        <f t="shared" si="84"/>
        <v>0</v>
      </c>
      <c r="R622">
        <f t="shared" si="85"/>
        <v>0</v>
      </c>
      <c r="S622">
        <f t="shared" si="86"/>
        <v>1</v>
      </c>
    </row>
    <row r="623" spans="1:19" ht="16">
      <c r="A623" s="1">
        <v>2009</v>
      </c>
      <c r="B623" t="s">
        <v>936</v>
      </c>
      <c r="C623" t="s">
        <v>22</v>
      </c>
      <c r="D623" t="s">
        <v>23</v>
      </c>
      <c r="F623">
        <f t="shared" si="81"/>
        <v>1</v>
      </c>
      <c r="G623">
        <f t="shared" si="82"/>
        <v>24971827</v>
      </c>
      <c r="H623">
        <v>55170185</v>
      </c>
      <c r="L623">
        <f t="shared" si="87"/>
        <v>17.825933238514697</v>
      </c>
      <c r="M623">
        <f t="shared" si="88"/>
        <v>17.033258827380685</v>
      </c>
      <c r="N623">
        <v>24971827</v>
      </c>
      <c r="O623">
        <f t="shared" si="89"/>
        <v>0</v>
      </c>
      <c r="P623">
        <f t="shared" si="83"/>
        <v>0</v>
      </c>
      <c r="Q623">
        <f t="shared" si="84"/>
        <v>0</v>
      </c>
      <c r="R623">
        <f t="shared" si="85"/>
        <v>0</v>
      </c>
      <c r="S623">
        <f t="shared" si="86"/>
        <v>1</v>
      </c>
    </row>
    <row r="624" spans="1:19" ht="16">
      <c r="A624" s="1">
        <v>2000</v>
      </c>
      <c r="B624" t="s">
        <v>2525</v>
      </c>
      <c r="C624" t="s">
        <v>22</v>
      </c>
      <c r="D624" t="s">
        <v>23</v>
      </c>
      <c r="F624">
        <f t="shared" si="81"/>
        <v>1</v>
      </c>
      <c r="G624">
        <f t="shared" si="82"/>
        <v>20293626</v>
      </c>
      <c r="H624">
        <v>55282615</v>
      </c>
      <c r="L624">
        <f t="shared" si="87"/>
        <v>17.82796904093583</v>
      </c>
      <c r="M624">
        <f t="shared" si="88"/>
        <v>16.825817404559004</v>
      </c>
      <c r="N624">
        <v>20293626</v>
      </c>
      <c r="O624">
        <f t="shared" si="89"/>
        <v>0</v>
      </c>
      <c r="P624">
        <f t="shared" si="83"/>
        <v>0</v>
      </c>
      <c r="Q624">
        <f t="shared" si="84"/>
        <v>0</v>
      </c>
      <c r="R624">
        <f t="shared" si="85"/>
        <v>0</v>
      </c>
      <c r="S624">
        <f t="shared" si="86"/>
        <v>1</v>
      </c>
    </row>
    <row r="625" spans="1:19" ht="16">
      <c r="A625" s="1">
        <v>1981</v>
      </c>
      <c r="B625" t="s">
        <v>3416</v>
      </c>
      <c r="C625" t="s">
        <v>16</v>
      </c>
      <c r="D625" t="s">
        <v>17</v>
      </c>
      <c r="F625">
        <f t="shared" si="81"/>
        <v>0</v>
      </c>
      <c r="G625">
        <f t="shared" si="82"/>
        <v>0</v>
      </c>
      <c r="H625">
        <v>55651281</v>
      </c>
      <c r="L625">
        <f t="shared" si="87"/>
        <v>17.834615654288822</v>
      </c>
      <c r="M625">
        <f t="shared" si="88"/>
        <v>14.979397971410869</v>
      </c>
      <c r="N625">
        <v>3202358</v>
      </c>
      <c r="O625">
        <f t="shared" si="89"/>
        <v>0</v>
      </c>
      <c r="P625">
        <f t="shared" si="83"/>
        <v>1</v>
      </c>
      <c r="Q625">
        <f t="shared" si="84"/>
        <v>0</v>
      </c>
      <c r="R625">
        <f t="shared" si="85"/>
        <v>0</v>
      </c>
      <c r="S625">
        <f t="shared" si="86"/>
        <v>0</v>
      </c>
    </row>
    <row r="626" spans="1:19" ht="16">
      <c r="A626" s="1">
        <v>1998</v>
      </c>
      <c r="B626" t="s">
        <v>2699</v>
      </c>
      <c r="C626" t="s">
        <v>22</v>
      </c>
      <c r="D626" t="s">
        <v>23</v>
      </c>
      <c r="F626">
        <f t="shared" si="81"/>
        <v>1</v>
      </c>
      <c r="G626">
        <f t="shared" si="82"/>
        <v>92893600</v>
      </c>
      <c r="H626">
        <v>55761862</v>
      </c>
      <c r="L626">
        <f t="shared" si="87"/>
        <v>17.836600716972349</v>
      </c>
      <c r="M626">
        <f t="shared" si="88"/>
        <v>18.346965310130006</v>
      </c>
      <c r="N626">
        <v>92893600</v>
      </c>
      <c r="O626">
        <f t="shared" si="89"/>
        <v>0</v>
      </c>
      <c r="P626">
        <f t="shared" si="83"/>
        <v>0</v>
      </c>
      <c r="Q626">
        <f t="shared" si="84"/>
        <v>0</v>
      </c>
      <c r="R626">
        <f t="shared" si="85"/>
        <v>0</v>
      </c>
      <c r="S626">
        <f t="shared" si="86"/>
        <v>1</v>
      </c>
    </row>
    <row r="627" spans="1:19" ht="16">
      <c r="A627" s="1">
        <v>2009</v>
      </c>
      <c r="B627" t="s">
        <v>940</v>
      </c>
      <c r="C627" t="s">
        <v>16</v>
      </c>
      <c r="D627" t="s">
        <v>17</v>
      </c>
      <c r="F627">
        <f t="shared" si="81"/>
        <v>0</v>
      </c>
      <c r="G627">
        <f t="shared" si="82"/>
        <v>0</v>
      </c>
      <c r="H627">
        <v>55808316</v>
      </c>
      <c r="L627">
        <f t="shared" si="87"/>
        <v>17.837433448505401</v>
      </c>
      <c r="M627">
        <f t="shared" si="88"/>
        <v>16.893496876996501</v>
      </c>
      <c r="N627">
        <v>21714632</v>
      </c>
      <c r="O627">
        <f t="shared" si="89"/>
        <v>0</v>
      </c>
      <c r="P627">
        <f t="shared" si="83"/>
        <v>1</v>
      </c>
      <c r="Q627">
        <f t="shared" si="84"/>
        <v>0</v>
      </c>
      <c r="R627">
        <f t="shared" si="85"/>
        <v>0</v>
      </c>
      <c r="S627">
        <f t="shared" si="86"/>
        <v>0</v>
      </c>
    </row>
    <row r="628" spans="1:19" ht="16">
      <c r="A628" s="1">
        <v>2013</v>
      </c>
      <c r="B628" t="s">
        <v>48</v>
      </c>
      <c r="C628" t="s">
        <v>22</v>
      </c>
      <c r="D628" t="s">
        <v>23</v>
      </c>
      <c r="F628">
        <f t="shared" si="81"/>
        <v>1</v>
      </c>
      <c r="G628">
        <f t="shared" si="82"/>
        <v>50000000</v>
      </c>
      <c r="H628">
        <v>55940671</v>
      </c>
      <c r="L628">
        <f t="shared" si="87"/>
        <v>17.839802240660784</v>
      </c>
      <c r="M628">
        <f t="shared" si="88"/>
        <v>17.72753356339242</v>
      </c>
      <c r="N628">
        <v>50000000</v>
      </c>
      <c r="O628">
        <f t="shared" si="89"/>
        <v>0</v>
      </c>
      <c r="P628">
        <f t="shared" si="83"/>
        <v>0</v>
      </c>
      <c r="Q628">
        <f t="shared" si="84"/>
        <v>0</v>
      </c>
      <c r="R628">
        <f t="shared" si="85"/>
        <v>0</v>
      </c>
      <c r="S628">
        <f t="shared" si="86"/>
        <v>1</v>
      </c>
    </row>
    <row r="629" spans="1:19" ht="16">
      <c r="A629" s="1">
        <v>1996</v>
      </c>
      <c r="B629" t="s">
        <v>2871</v>
      </c>
      <c r="C629" t="s">
        <v>22</v>
      </c>
      <c r="D629" t="s">
        <v>23</v>
      </c>
      <c r="F629">
        <f t="shared" si="81"/>
        <v>1</v>
      </c>
      <c r="G629">
        <f t="shared" si="82"/>
        <v>8762473</v>
      </c>
      <c r="H629">
        <v>56186252</v>
      </c>
      <c r="L629">
        <f t="shared" si="87"/>
        <v>17.844182658603497</v>
      </c>
      <c r="M629">
        <f t="shared" si="88"/>
        <v>15.985988729007824</v>
      </c>
      <c r="N629">
        <v>8762473</v>
      </c>
      <c r="O629">
        <f t="shared" si="89"/>
        <v>0</v>
      </c>
      <c r="P629">
        <f t="shared" si="83"/>
        <v>0</v>
      </c>
      <c r="Q629">
        <f t="shared" si="84"/>
        <v>0</v>
      </c>
      <c r="R629">
        <f t="shared" si="85"/>
        <v>0</v>
      </c>
      <c r="S629">
        <f t="shared" si="86"/>
        <v>1</v>
      </c>
    </row>
    <row r="630" spans="1:19" ht="16">
      <c r="A630" s="1">
        <v>2005</v>
      </c>
      <c r="B630" t="s">
        <v>1814</v>
      </c>
      <c r="C630" t="s">
        <v>22</v>
      </c>
      <c r="D630" t="s">
        <v>23</v>
      </c>
      <c r="F630">
        <f t="shared" si="81"/>
        <v>1</v>
      </c>
      <c r="G630">
        <f t="shared" si="82"/>
        <v>17895497</v>
      </c>
      <c r="H630">
        <v>56281383</v>
      </c>
      <c r="L630">
        <f t="shared" si="87"/>
        <v>17.845874363469306</v>
      </c>
      <c r="M630">
        <f t="shared" si="88"/>
        <v>16.700059674917579</v>
      </c>
      <c r="N630">
        <v>17895497</v>
      </c>
      <c r="O630">
        <f t="shared" si="89"/>
        <v>0</v>
      </c>
      <c r="P630">
        <f t="shared" si="83"/>
        <v>0</v>
      </c>
      <c r="Q630">
        <f t="shared" si="84"/>
        <v>0</v>
      </c>
      <c r="R630">
        <f t="shared" si="85"/>
        <v>0</v>
      </c>
      <c r="S630">
        <f t="shared" si="86"/>
        <v>1</v>
      </c>
    </row>
    <row r="631" spans="1:19" ht="16">
      <c r="A631" s="1">
        <v>2001</v>
      </c>
      <c r="B631" t="s">
        <v>2368</v>
      </c>
      <c r="C631" t="s">
        <v>58</v>
      </c>
      <c r="D631" t="s">
        <v>17</v>
      </c>
      <c r="F631">
        <f t="shared" si="81"/>
        <v>0</v>
      </c>
      <c r="G631">
        <f t="shared" si="82"/>
        <v>0</v>
      </c>
      <c r="H631">
        <v>56286669</v>
      </c>
      <c r="L631">
        <f t="shared" si="87"/>
        <v>17.845968279991975</v>
      </c>
      <c r="M631">
        <f t="shared" si="88"/>
        <v>16.392575455737326</v>
      </c>
      <c r="N631">
        <v>13158460</v>
      </c>
      <c r="O631">
        <f t="shared" si="89"/>
        <v>1</v>
      </c>
      <c r="P631">
        <f t="shared" si="83"/>
        <v>0</v>
      </c>
      <c r="Q631">
        <f t="shared" si="84"/>
        <v>0</v>
      </c>
      <c r="R631">
        <f t="shared" si="85"/>
        <v>0</v>
      </c>
      <c r="S631">
        <f t="shared" si="86"/>
        <v>0</v>
      </c>
    </row>
    <row r="632" spans="1:19" ht="16">
      <c r="A632" s="1">
        <v>1989</v>
      </c>
      <c r="B632" t="s">
        <v>3215</v>
      </c>
      <c r="C632" t="s">
        <v>16</v>
      </c>
      <c r="D632" t="s">
        <v>17</v>
      </c>
      <c r="F632">
        <f t="shared" si="81"/>
        <v>0</v>
      </c>
      <c r="G632">
        <f t="shared" si="82"/>
        <v>0</v>
      </c>
      <c r="H632">
        <v>56481697</v>
      </c>
      <c r="L632">
        <f t="shared" si="87"/>
        <v>17.849427196731881</v>
      </c>
      <c r="M632">
        <f t="shared" si="88"/>
        <v>16.749148680472469</v>
      </c>
      <c r="N632">
        <v>18795888</v>
      </c>
      <c r="O632">
        <f t="shared" si="89"/>
        <v>0</v>
      </c>
      <c r="P632">
        <f t="shared" si="83"/>
        <v>1</v>
      </c>
      <c r="Q632">
        <f t="shared" si="84"/>
        <v>0</v>
      </c>
      <c r="R632">
        <f t="shared" si="85"/>
        <v>0</v>
      </c>
      <c r="S632">
        <f t="shared" si="86"/>
        <v>0</v>
      </c>
    </row>
    <row r="633" spans="1:19" ht="16">
      <c r="A633" s="1">
        <v>2004</v>
      </c>
      <c r="B633" t="s">
        <v>1922</v>
      </c>
      <c r="C633" t="s">
        <v>16</v>
      </c>
      <c r="D633" t="s">
        <v>17</v>
      </c>
      <c r="F633">
        <f t="shared" si="81"/>
        <v>0</v>
      </c>
      <c r="G633">
        <f t="shared" si="82"/>
        <v>0</v>
      </c>
      <c r="H633">
        <v>56878201</v>
      </c>
      <c r="L633">
        <f t="shared" si="87"/>
        <v>17.856422714970336</v>
      </c>
      <c r="M633">
        <f t="shared" si="88"/>
        <v>13.108826161362916</v>
      </c>
      <c r="N633">
        <v>493277</v>
      </c>
      <c r="O633">
        <f t="shared" si="89"/>
        <v>0</v>
      </c>
      <c r="P633">
        <f t="shared" si="83"/>
        <v>1</v>
      </c>
      <c r="Q633">
        <f t="shared" si="84"/>
        <v>0</v>
      </c>
      <c r="R633">
        <f t="shared" si="85"/>
        <v>0</v>
      </c>
      <c r="S633">
        <f t="shared" si="86"/>
        <v>0</v>
      </c>
    </row>
    <row r="634" spans="1:19" ht="16">
      <c r="A634" s="1">
        <v>2002</v>
      </c>
      <c r="B634" t="s">
        <v>2267</v>
      </c>
      <c r="C634" t="s">
        <v>58</v>
      </c>
      <c r="D634" t="s">
        <v>17</v>
      </c>
      <c r="F634">
        <f t="shared" si="81"/>
        <v>0</v>
      </c>
      <c r="G634">
        <f t="shared" si="82"/>
        <v>0</v>
      </c>
      <c r="H634">
        <v>56895840</v>
      </c>
      <c r="L634">
        <f t="shared" si="87"/>
        <v>17.856732785703279</v>
      </c>
      <c r="M634">
        <f t="shared" si="88"/>
        <v>17.118682089057273</v>
      </c>
      <c r="N634">
        <v>27198764</v>
      </c>
      <c r="O634">
        <f t="shared" si="89"/>
        <v>1</v>
      </c>
      <c r="P634">
        <f t="shared" si="83"/>
        <v>0</v>
      </c>
      <c r="Q634">
        <f t="shared" si="84"/>
        <v>0</v>
      </c>
      <c r="R634">
        <f t="shared" si="85"/>
        <v>0</v>
      </c>
      <c r="S634">
        <f t="shared" si="86"/>
        <v>0</v>
      </c>
    </row>
    <row r="635" spans="1:19" ht="16">
      <c r="A635" s="1">
        <v>2005</v>
      </c>
      <c r="B635" t="s">
        <v>1639</v>
      </c>
      <c r="C635" t="s">
        <v>22</v>
      </c>
      <c r="D635" t="s">
        <v>23</v>
      </c>
      <c r="F635">
        <f t="shared" si="81"/>
        <v>1</v>
      </c>
      <c r="G635">
        <f t="shared" si="82"/>
        <v>65616822</v>
      </c>
      <c r="H635">
        <v>57209924</v>
      </c>
      <c r="L635">
        <f t="shared" si="87"/>
        <v>17.862237937804746</v>
      </c>
      <c r="M635">
        <f t="shared" si="88"/>
        <v>17.999342653967844</v>
      </c>
      <c r="N635">
        <v>65616822</v>
      </c>
      <c r="O635">
        <f t="shared" si="89"/>
        <v>0</v>
      </c>
      <c r="P635">
        <f t="shared" si="83"/>
        <v>0</v>
      </c>
      <c r="Q635">
        <f t="shared" si="84"/>
        <v>0</v>
      </c>
      <c r="R635">
        <f t="shared" si="85"/>
        <v>0</v>
      </c>
      <c r="S635">
        <f t="shared" si="86"/>
        <v>1</v>
      </c>
    </row>
    <row r="636" spans="1:19" ht="16">
      <c r="A636" s="1">
        <v>2006</v>
      </c>
      <c r="B636" t="s">
        <v>1587</v>
      </c>
      <c r="C636" t="s">
        <v>31</v>
      </c>
      <c r="D636" t="s">
        <v>17</v>
      </c>
      <c r="F636">
        <f t="shared" si="81"/>
        <v>0</v>
      </c>
      <c r="G636">
        <f t="shared" si="82"/>
        <v>0</v>
      </c>
      <c r="H636">
        <v>57340095</v>
      </c>
      <c r="L636">
        <f t="shared" si="87"/>
        <v>17.864510675202219</v>
      </c>
      <c r="M636">
        <f t="shared" si="88"/>
        <v>17.766962639452029</v>
      </c>
      <c r="N636">
        <v>52010836</v>
      </c>
      <c r="O636">
        <f t="shared" si="89"/>
        <v>0</v>
      </c>
      <c r="P636">
        <f t="shared" si="83"/>
        <v>0</v>
      </c>
      <c r="Q636">
        <f t="shared" si="84"/>
        <v>1</v>
      </c>
      <c r="R636">
        <f t="shared" si="85"/>
        <v>0</v>
      </c>
      <c r="S636">
        <f t="shared" si="86"/>
        <v>0</v>
      </c>
    </row>
    <row r="637" spans="1:19" ht="16">
      <c r="A637" s="1">
        <v>2006</v>
      </c>
      <c r="B637" t="s">
        <v>1547</v>
      </c>
      <c r="C637" t="s">
        <v>22</v>
      </c>
      <c r="D637" t="s">
        <v>23</v>
      </c>
      <c r="F637">
        <f t="shared" si="81"/>
        <v>1</v>
      </c>
      <c r="G637">
        <f t="shared" si="82"/>
        <v>31784400</v>
      </c>
      <c r="H637">
        <v>57503632</v>
      </c>
      <c r="L637">
        <f t="shared" si="87"/>
        <v>17.867358668990132</v>
      </c>
      <c r="M637">
        <f t="shared" si="88"/>
        <v>17.274486161345784</v>
      </c>
      <c r="N637">
        <v>31784400</v>
      </c>
      <c r="O637">
        <f t="shared" si="89"/>
        <v>0</v>
      </c>
      <c r="P637">
        <f t="shared" si="83"/>
        <v>0</v>
      </c>
      <c r="Q637">
        <f t="shared" si="84"/>
        <v>0</v>
      </c>
      <c r="R637">
        <f t="shared" si="85"/>
        <v>0</v>
      </c>
      <c r="S637">
        <f t="shared" si="86"/>
        <v>1</v>
      </c>
    </row>
    <row r="638" spans="1:19" ht="16">
      <c r="A638" s="1">
        <v>1998</v>
      </c>
      <c r="B638" t="s">
        <v>2736</v>
      </c>
      <c r="C638" t="s">
        <v>64</v>
      </c>
      <c r="D638" t="s">
        <v>17</v>
      </c>
      <c r="F638">
        <f t="shared" si="81"/>
        <v>0</v>
      </c>
      <c r="G638">
        <f t="shared" si="82"/>
        <v>0</v>
      </c>
      <c r="H638">
        <v>57570196</v>
      </c>
      <c r="L638">
        <f t="shared" si="87"/>
        <v>17.868515561197178</v>
      </c>
      <c r="M638">
        <f t="shared" si="88"/>
        <v>16.880628259278254</v>
      </c>
      <c r="N638">
        <v>21436985</v>
      </c>
      <c r="O638">
        <f t="shared" si="89"/>
        <v>0</v>
      </c>
      <c r="P638">
        <f t="shared" si="83"/>
        <v>0</v>
      </c>
      <c r="Q638">
        <f t="shared" si="84"/>
        <v>0</v>
      </c>
      <c r="R638">
        <f t="shared" si="85"/>
        <v>1</v>
      </c>
      <c r="S638">
        <f t="shared" si="86"/>
        <v>0</v>
      </c>
    </row>
    <row r="639" spans="1:19" ht="16">
      <c r="A639" s="1">
        <v>1995</v>
      </c>
      <c r="B639" t="s">
        <v>2989</v>
      </c>
      <c r="C639" t="s">
        <v>22</v>
      </c>
      <c r="D639" t="s">
        <v>23</v>
      </c>
      <c r="F639">
        <f t="shared" si="81"/>
        <v>1</v>
      </c>
      <c r="G639">
        <f t="shared" si="82"/>
        <v>61151178</v>
      </c>
      <c r="H639">
        <v>57712577</v>
      </c>
      <c r="L639">
        <f t="shared" si="87"/>
        <v>17.870985679996188</v>
      </c>
      <c r="M639">
        <f t="shared" si="88"/>
        <v>17.928859684016565</v>
      </c>
      <c r="N639">
        <v>61151178</v>
      </c>
      <c r="O639">
        <f t="shared" si="89"/>
        <v>0</v>
      </c>
      <c r="P639">
        <f t="shared" si="83"/>
        <v>0</v>
      </c>
      <c r="Q639">
        <f t="shared" si="84"/>
        <v>0</v>
      </c>
      <c r="R639">
        <f t="shared" si="85"/>
        <v>0</v>
      </c>
      <c r="S639">
        <f t="shared" si="86"/>
        <v>1</v>
      </c>
    </row>
    <row r="640" spans="1:19" ht="16">
      <c r="A640" s="1">
        <v>2001</v>
      </c>
      <c r="B640" t="s">
        <v>2388</v>
      </c>
      <c r="C640" t="s">
        <v>58</v>
      </c>
      <c r="D640" t="s">
        <v>17</v>
      </c>
      <c r="F640">
        <f t="shared" si="81"/>
        <v>0</v>
      </c>
      <c r="G640">
        <f t="shared" si="82"/>
        <v>0</v>
      </c>
      <c r="H640">
        <v>57773198</v>
      </c>
      <c r="L640">
        <f t="shared" si="87"/>
        <v>17.872035523677244</v>
      </c>
      <c r="M640">
        <f t="shared" si="88"/>
        <v>17.981810629834829</v>
      </c>
      <c r="N640">
        <v>64476452</v>
      </c>
      <c r="O640">
        <f t="shared" si="89"/>
        <v>1</v>
      </c>
      <c r="P640">
        <f t="shared" si="83"/>
        <v>0</v>
      </c>
      <c r="Q640">
        <f t="shared" si="84"/>
        <v>0</v>
      </c>
      <c r="R640">
        <f t="shared" si="85"/>
        <v>0</v>
      </c>
      <c r="S640">
        <f t="shared" si="86"/>
        <v>0</v>
      </c>
    </row>
    <row r="641" spans="1:19" ht="16">
      <c r="A641" s="1">
        <v>2002</v>
      </c>
      <c r="B641" t="s">
        <v>2265</v>
      </c>
      <c r="C641" t="s">
        <v>22</v>
      </c>
      <c r="D641" t="s">
        <v>23</v>
      </c>
      <c r="F641">
        <f t="shared" si="81"/>
        <v>1</v>
      </c>
      <c r="G641">
        <f t="shared" si="82"/>
        <v>55692706</v>
      </c>
      <c r="H641">
        <v>57808305</v>
      </c>
      <c r="L641">
        <f t="shared" si="87"/>
        <v>17.872643008441994</v>
      </c>
      <c r="M641">
        <f t="shared" si="88"/>
        <v>17.83535974479658</v>
      </c>
      <c r="N641">
        <v>55692706</v>
      </c>
      <c r="O641">
        <f t="shared" si="89"/>
        <v>0</v>
      </c>
      <c r="P641">
        <f t="shared" si="83"/>
        <v>0</v>
      </c>
      <c r="Q641">
        <f t="shared" si="84"/>
        <v>0</v>
      </c>
      <c r="R641">
        <f t="shared" si="85"/>
        <v>0</v>
      </c>
      <c r="S641">
        <f t="shared" si="86"/>
        <v>1</v>
      </c>
    </row>
    <row r="642" spans="1:19" ht="16">
      <c r="A642" s="1">
        <v>2009</v>
      </c>
      <c r="B642" t="s">
        <v>1007</v>
      </c>
      <c r="C642" t="s">
        <v>31</v>
      </c>
      <c r="D642" t="s">
        <v>17</v>
      </c>
      <c r="F642">
        <f t="shared" ref="F642:F705" si="90">IF(D642="PASS",1,0)</f>
        <v>0</v>
      </c>
      <c r="G642">
        <f t="shared" ref="G642:G705" si="91">F642*N642</f>
        <v>0</v>
      </c>
      <c r="H642">
        <v>58096258</v>
      </c>
      <c r="L642">
        <f t="shared" si="87"/>
        <v>17.877611813551759</v>
      </c>
      <c r="M642">
        <f t="shared" si="88"/>
        <v>18.279791238116392</v>
      </c>
      <c r="N642">
        <v>86858528</v>
      </c>
      <c r="O642">
        <f t="shared" si="89"/>
        <v>0</v>
      </c>
      <c r="P642">
        <f t="shared" ref="P642:P705" si="92">IF(C642="notalk",1,0)</f>
        <v>0</v>
      </c>
      <c r="Q642">
        <f t="shared" ref="Q642:Q705" si="93">IF(C642="men",1,0)</f>
        <v>1</v>
      </c>
      <c r="R642">
        <f t="shared" ref="R642:R705" si="94">IF(C642="dubious",1,0)</f>
        <v>0</v>
      </c>
      <c r="S642">
        <f t="shared" ref="S642:S705" si="95">IF(C642="ok",1,0)</f>
        <v>0</v>
      </c>
    </row>
    <row r="643" spans="1:19" ht="16">
      <c r="A643" s="1">
        <v>2013</v>
      </c>
      <c r="B643" t="s">
        <v>181</v>
      </c>
      <c r="C643" t="s">
        <v>64</v>
      </c>
      <c r="D643" t="s">
        <v>17</v>
      </c>
      <c r="F643">
        <f t="shared" si="90"/>
        <v>0</v>
      </c>
      <c r="G643">
        <f t="shared" si="91"/>
        <v>0</v>
      </c>
      <c r="H643">
        <v>58188384</v>
      </c>
      <c r="L643">
        <f t="shared" ref="L643:L706" si="96">LN(H643)</f>
        <v>17.87919630515254</v>
      </c>
      <c r="M643">
        <f t="shared" ref="M643:M706" si="97">LN(N643)</f>
        <v>17.72753356339242</v>
      </c>
      <c r="N643">
        <v>50000000</v>
      </c>
      <c r="O643">
        <f t="shared" ref="O643:O706" si="98">IF(C643="nowomen",1,0)</f>
        <v>0</v>
      </c>
      <c r="P643">
        <f t="shared" si="92"/>
        <v>0</v>
      </c>
      <c r="Q643">
        <f t="shared" si="93"/>
        <v>0</v>
      </c>
      <c r="R643">
        <f t="shared" si="94"/>
        <v>1</v>
      </c>
      <c r="S643">
        <f t="shared" si="95"/>
        <v>0</v>
      </c>
    </row>
    <row r="644" spans="1:19" ht="16">
      <c r="A644" s="1">
        <v>2005</v>
      </c>
      <c r="B644" t="s">
        <v>1679</v>
      </c>
      <c r="C644" t="s">
        <v>16</v>
      </c>
      <c r="D644" t="s">
        <v>17</v>
      </c>
      <c r="F644">
        <f t="shared" si="90"/>
        <v>0</v>
      </c>
      <c r="G644">
        <f t="shared" si="91"/>
        <v>0</v>
      </c>
      <c r="H644">
        <v>58503506</v>
      </c>
      <c r="L644">
        <f t="shared" si="96"/>
        <v>17.884597242030189</v>
      </c>
      <c r="M644">
        <f t="shared" si="97"/>
        <v>17.753209594707069</v>
      </c>
      <c r="N644">
        <v>51300425</v>
      </c>
      <c r="O644">
        <f t="shared" si="98"/>
        <v>0</v>
      </c>
      <c r="P644">
        <f t="shared" si="92"/>
        <v>1</v>
      </c>
      <c r="Q644">
        <f t="shared" si="93"/>
        <v>0</v>
      </c>
      <c r="R644">
        <f t="shared" si="94"/>
        <v>0</v>
      </c>
      <c r="S644">
        <f t="shared" si="95"/>
        <v>0</v>
      </c>
    </row>
    <row r="645" spans="1:19" ht="16">
      <c r="A645" s="1">
        <v>2010</v>
      </c>
      <c r="B645" t="s">
        <v>808</v>
      </c>
      <c r="C645" t="s">
        <v>22</v>
      </c>
      <c r="D645" t="s">
        <v>23</v>
      </c>
      <c r="F645">
        <f t="shared" si="90"/>
        <v>1</v>
      </c>
      <c r="G645">
        <f t="shared" si="91"/>
        <v>20296405</v>
      </c>
      <c r="H645">
        <v>58705899</v>
      </c>
      <c r="L645">
        <f t="shared" si="96"/>
        <v>17.888050773786617</v>
      </c>
      <c r="M645">
        <f t="shared" si="97"/>
        <v>16.825954334733034</v>
      </c>
      <c r="N645">
        <v>20296405</v>
      </c>
      <c r="O645">
        <f t="shared" si="98"/>
        <v>0</v>
      </c>
      <c r="P645">
        <f t="shared" si="92"/>
        <v>0</v>
      </c>
      <c r="Q645">
        <f t="shared" si="93"/>
        <v>0</v>
      </c>
      <c r="R645">
        <f t="shared" si="94"/>
        <v>0</v>
      </c>
      <c r="S645">
        <f t="shared" si="95"/>
        <v>1</v>
      </c>
    </row>
    <row r="646" spans="1:19" ht="16">
      <c r="A646" s="1">
        <v>2012</v>
      </c>
      <c r="B646" t="s">
        <v>3598</v>
      </c>
      <c r="C646" t="s">
        <v>16</v>
      </c>
      <c r="D646" t="s">
        <v>17</v>
      </c>
      <c r="F646">
        <f t="shared" si="90"/>
        <v>0</v>
      </c>
      <c r="G646">
        <f t="shared" si="91"/>
        <v>0</v>
      </c>
      <c r="H646">
        <v>58908258</v>
      </c>
      <c r="L646">
        <f t="shared" si="96"/>
        <v>17.891491842529334</v>
      </c>
      <c r="M646">
        <f t="shared" si="97"/>
        <v>18.042170609316422</v>
      </c>
      <c r="N646">
        <v>68488103</v>
      </c>
      <c r="O646">
        <f t="shared" si="98"/>
        <v>0</v>
      </c>
      <c r="P646">
        <f t="shared" si="92"/>
        <v>1</v>
      </c>
      <c r="Q646">
        <f t="shared" si="93"/>
        <v>0</v>
      </c>
      <c r="R646">
        <f t="shared" si="94"/>
        <v>0</v>
      </c>
      <c r="S646">
        <f t="shared" si="95"/>
        <v>0</v>
      </c>
    </row>
    <row r="647" spans="1:19" ht="16">
      <c r="A647" s="1">
        <v>2013</v>
      </c>
      <c r="B647" t="s">
        <v>159</v>
      </c>
      <c r="C647" t="s">
        <v>22</v>
      </c>
      <c r="D647" t="s">
        <v>23</v>
      </c>
      <c r="F647">
        <f t="shared" si="90"/>
        <v>1</v>
      </c>
      <c r="G647">
        <f t="shared" si="91"/>
        <v>13000000</v>
      </c>
      <c r="H647">
        <v>58938768</v>
      </c>
      <c r="L647">
        <f t="shared" si="96"/>
        <v>17.892009632442534</v>
      </c>
      <c r="M647">
        <f t="shared" si="97"/>
        <v>16.38045991542581</v>
      </c>
      <c r="N647">
        <v>13000000</v>
      </c>
      <c r="O647">
        <f t="shared" si="98"/>
        <v>0</v>
      </c>
      <c r="P647">
        <f t="shared" si="92"/>
        <v>0</v>
      </c>
      <c r="Q647">
        <f t="shared" si="93"/>
        <v>0</v>
      </c>
      <c r="R647">
        <f t="shared" si="94"/>
        <v>0</v>
      </c>
      <c r="S647">
        <f t="shared" si="95"/>
        <v>1</v>
      </c>
    </row>
    <row r="648" spans="1:19" ht="16">
      <c r="A648" s="1">
        <v>2005</v>
      </c>
      <c r="B648" t="s">
        <v>1681</v>
      </c>
      <c r="C648" t="s">
        <v>22</v>
      </c>
      <c r="D648" t="s">
        <v>23</v>
      </c>
      <c r="F648">
        <f t="shared" si="90"/>
        <v>1</v>
      </c>
      <c r="G648">
        <f t="shared" si="91"/>
        <v>71581988</v>
      </c>
      <c r="H648">
        <v>59023039</v>
      </c>
      <c r="L648">
        <f t="shared" si="96"/>
        <v>17.893438417173442</v>
      </c>
      <c r="M648">
        <f t="shared" si="97"/>
        <v>18.08635403603747</v>
      </c>
      <c r="N648">
        <v>71581988</v>
      </c>
      <c r="O648">
        <f t="shared" si="98"/>
        <v>0</v>
      </c>
      <c r="P648">
        <f t="shared" si="92"/>
        <v>0</v>
      </c>
      <c r="Q648">
        <f t="shared" si="93"/>
        <v>0</v>
      </c>
      <c r="R648">
        <f t="shared" si="94"/>
        <v>0</v>
      </c>
      <c r="S648">
        <f t="shared" si="95"/>
        <v>1</v>
      </c>
    </row>
    <row r="649" spans="1:19" ht="16">
      <c r="A649" s="1">
        <v>1984</v>
      </c>
      <c r="B649" t="s">
        <v>3349</v>
      </c>
      <c r="C649" t="s">
        <v>64</v>
      </c>
      <c r="D649" t="s">
        <v>17</v>
      </c>
      <c r="F649">
        <f t="shared" si="90"/>
        <v>0</v>
      </c>
      <c r="G649">
        <f t="shared" si="91"/>
        <v>0</v>
      </c>
      <c r="H649">
        <v>59174122</v>
      </c>
      <c r="L649">
        <f t="shared" si="96"/>
        <v>17.895994875907395</v>
      </c>
      <c r="M649">
        <f t="shared" si="97"/>
        <v>17.513002616891576</v>
      </c>
      <c r="N649">
        <v>40345992</v>
      </c>
      <c r="O649">
        <f t="shared" si="98"/>
        <v>0</v>
      </c>
      <c r="P649">
        <f t="shared" si="92"/>
        <v>0</v>
      </c>
      <c r="Q649">
        <f t="shared" si="93"/>
        <v>0</v>
      </c>
      <c r="R649">
        <f t="shared" si="94"/>
        <v>1</v>
      </c>
      <c r="S649">
        <f t="shared" si="95"/>
        <v>0</v>
      </c>
    </row>
    <row r="650" spans="1:19" ht="16">
      <c r="A650" s="1">
        <v>1991</v>
      </c>
      <c r="B650" t="s">
        <v>3166</v>
      </c>
      <c r="C650" t="s">
        <v>16</v>
      </c>
      <c r="D650" t="s">
        <v>17</v>
      </c>
      <c r="F650">
        <f t="shared" si="90"/>
        <v>0</v>
      </c>
      <c r="G650">
        <f t="shared" si="91"/>
        <v>0</v>
      </c>
      <c r="H650">
        <v>59415931</v>
      </c>
      <c r="L650">
        <f t="shared" si="96"/>
        <v>17.900072947027244</v>
      </c>
      <c r="M650">
        <f t="shared" si="97"/>
        <v>16.991552574304169</v>
      </c>
      <c r="N650">
        <v>23951765</v>
      </c>
      <c r="O650">
        <f t="shared" si="98"/>
        <v>0</v>
      </c>
      <c r="P650">
        <f t="shared" si="92"/>
        <v>1</v>
      </c>
      <c r="Q650">
        <f t="shared" si="93"/>
        <v>0</v>
      </c>
      <c r="R650">
        <f t="shared" si="94"/>
        <v>0</v>
      </c>
      <c r="S650">
        <f t="shared" si="95"/>
        <v>0</v>
      </c>
    </row>
    <row r="651" spans="1:19" ht="16">
      <c r="A651" s="1">
        <v>2005</v>
      </c>
      <c r="B651" t="s">
        <v>1661</v>
      </c>
      <c r="C651" t="s">
        <v>64</v>
      </c>
      <c r="D651" t="s">
        <v>17</v>
      </c>
      <c r="F651">
        <f t="shared" si="90"/>
        <v>0</v>
      </c>
      <c r="G651">
        <f t="shared" si="91"/>
        <v>0</v>
      </c>
      <c r="H651">
        <v>59561080</v>
      </c>
      <c r="L651">
        <f t="shared" si="96"/>
        <v>17.902512898590832</v>
      </c>
      <c r="M651">
        <f t="shared" si="97"/>
        <v>15.937919630853537</v>
      </c>
      <c r="N651">
        <v>8351232</v>
      </c>
      <c r="O651">
        <f t="shared" si="98"/>
        <v>0</v>
      </c>
      <c r="P651">
        <f t="shared" si="92"/>
        <v>0</v>
      </c>
      <c r="Q651">
        <f t="shared" si="93"/>
        <v>0</v>
      </c>
      <c r="R651">
        <f t="shared" si="94"/>
        <v>1</v>
      </c>
      <c r="S651">
        <f t="shared" si="95"/>
        <v>0</v>
      </c>
    </row>
    <row r="652" spans="1:19" ht="16">
      <c r="A652" s="1">
        <v>2010</v>
      </c>
      <c r="B652" t="s">
        <v>665</v>
      </c>
      <c r="C652" t="s">
        <v>16</v>
      </c>
      <c r="D652" t="s">
        <v>17</v>
      </c>
      <c r="F652">
        <f t="shared" si="90"/>
        <v>0</v>
      </c>
      <c r="G652">
        <f t="shared" si="91"/>
        <v>0</v>
      </c>
      <c r="H652">
        <v>59724746</v>
      </c>
      <c r="L652">
        <f t="shared" si="96"/>
        <v>17.905256998341653</v>
      </c>
      <c r="M652">
        <f t="shared" si="97"/>
        <v>17.492433264215968</v>
      </c>
      <c r="N652">
        <v>39524578</v>
      </c>
      <c r="O652">
        <f t="shared" si="98"/>
        <v>0</v>
      </c>
      <c r="P652">
        <f t="shared" si="92"/>
        <v>1</v>
      </c>
      <c r="Q652">
        <f t="shared" si="93"/>
        <v>0</v>
      </c>
      <c r="R652">
        <f t="shared" si="94"/>
        <v>0</v>
      </c>
      <c r="S652">
        <f t="shared" si="95"/>
        <v>0</v>
      </c>
    </row>
    <row r="653" spans="1:19" ht="16">
      <c r="A653" s="1">
        <v>2011</v>
      </c>
      <c r="B653" t="s">
        <v>492</v>
      </c>
      <c r="C653" t="s">
        <v>58</v>
      </c>
      <c r="D653" t="s">
        <v>17</v>
      </c>
      <c r="F653">
        <f t="shared" si="90"/>
        <v>0</v>
      </c>
      <c r="G653">
        <f t="shared" si="91"/>
        <v>0</v>
      </c>
      <c r="H653">
        <v>59839216</v>
      </c>
      <c r="L653">
        <f t="shared" si="96"/>
        <v>17.907171789940392</v>
      </c>
      <c r="M653">
        <f t="shared" si="97"/>
        <v>18.099074429912317</v>
      </c>
      <c r="N653">
        <v>72498355</v>
      </c>
      <c r="O653">
        <f t="shared" si="98"/>
        <v>1</v>
      </c>
      <c r="P653">
        <f t="shared" si="92"/>
        <v>0</v>
      </c>
      <c r="Q653">
        <f t="shared" si="93"/>
        <v>0</v>
      </c>
      <c r="R653">
        <f t="shared" si="94"/>
        <v>0</v>
      </c>
      <c r="S653">
        <f t="shared" si="95"/>
        <v>0</v>
      </c>
    </row>
    <row r="654" spans="1:19" ht="16">
      <c r="A654" s="1">
        <v>2013</v>
      </c>
      <c r="B654" t="s">
        <v>149</v>
      </c>
      <c r="C654" t="s">
        <v>22</v>
      </c>
      <c r="D654" t="s">
        <v>23</v>
      </c>
      <c r="F654">
        <f t="shared" si="90"/>
        <v>1</v>
      </c>
      <c r="G654">
        <f t="shared" si="91"/>
        <v>30000000</v>
      </c>
      <c r="H654">
        <v>60288363</v>
      </c>
      <c r="L654">
        <f t="shared" si="96"/>
        <v>17.914649657998773</v>
      </c>
      <c r="M654">
        <f t="shared" si="97"/>
        <v>17.216707939626428</v>
      </c>
      <c r="N654">
        <v>30000000</v>
      </c>
      <c r="O654">
        <f t="shared" si="98"/>
        <v>0</v>
      </c>
      <c r="P654">
        <f t="shared" si="92"/>
        <v>0</v>
      </c>
      <c r="Q654">
        <f t="shared" si="93"/>
        <v>0</v>
      </c>
      <c r="R654">
        <f t="shared" si="94"/>
        <v>0</v>
      </c>
      <c r="S654">
        <f t="shared" si="95"/>
        <v>1</v>
      </c>
    </row>
    <row r="655" spans="1:19" ht="16">
      <c r="A655" s="1">
        <v>2000</v>
      </c>
      <c r="B655" t="s">
        <v>2501</v>
      </c>
      <c r="C655" t="s">
        <v>64</v>
      </c>
      <c r="D655" t="s">
        <v>17</v>
      </c>
      <c r="F655">
        <f t="shared" si="90"/>
        <v>0</v>
      </c>
      <c r="G655">
        <f t="shared" si="91"/>
        <v>0</v>
      </c>
      <c r="H655">
        <v>60295888</v>
      </c>
      <c r="L655">
        <f t="shared" si="96"/>
        <v>17.914774467000733</v>
      </c>
      <c r="M655">
        <f t="shared" si="97"/>
        <v>16.42035229645084</v>
      </c>
      <c r="N655">
        <v>13529084</v>
      </c>
      <c r="O655">
        <f t="shared" si="98"/>
        <v>0</v>
      </c>
      <c r="P655">
        <f t="shared" si="92"/>
        <v>0</v>
      </c>
      <c r="Q655">
        <f t="shared" si="93"/>
        <v>0</v>
      </c>
      <c r="R655">
        <f t="shared" si="94"/>
        <v>1</v>
      </c>
      <c r="S655">
        <f t="shared" si="95"/>
        <v>0</v>
      </c>
    </row>
    <row r="656" spans="1:19" ht="16">
      <c r="A656" s="1">
        <v>2010</v>
      </c>
      <c r="B656" t="s">
        <v>770</v>
      </c>
      <c r="C656" t="s">
        <v>22</v>
      </c>
      <c r="D656" t="s">
        <v>23</v>
      </c>
      <c r="F656">
        <f t="shared" si="90"/>
        <v>1</v>
      </c>
      <c r="G656">
        <f t="shared" si="91"/>
        <v>17091709</v>
      </c>
      <c r="H656">
        <v>60361637</v>
      </c>
      <c r="L656">
        <f t="shared" si="96"/>
        <v>17.915864312105839</v>
      </c>
      <c r="M656">
        <f t="shared" si="97"/>
        <v>16.654104050092108</v>
      </c>
      <c r="N656">
        <v>17091709</v>
      </c>
      <c r="O656">
        <f t="shared" si="98"/>
        <v>0</v>
      </c>
      <c r="P656">
        <f t="shared" si="92"/>
        <v>0</v>
      </c>
      <c r="Q656">
        <f t="shared" si="93"/>
        <v>0</v>
      </c>
      <c r="R656">
        <f t="shared" si="94"/>
        <v>0</v>
      </c>
      <c r="S656">
        <f t="shared" si="95"/>
        <v>1</v>
      </c>
    </row>
    <row r="657" spans="1:19" ht="16">
      <c r="A657" s="1">
        <v>2007</v>
      </c>
      <c r="B657" t="s">
        <v>1436</v>
      </c>
      <c r="C657" t="s">
        <v>22</v>
      </c>
      <c r="D657" t="s">
        <v>23</v>
      </c>
      <c r="F657">
        <f t="shared" si="90"/>
        <v>1</v>
      </c>
      <c r="G657">
        <f t="shared" si="91"/>
        <v>17976696</v>
      </c>
      <c r="H657">
        <v>60418363</v>
      </c>
      <c r="L657">
        <f t="shared" si="96"/>
        <v>17.916803639878168</v>
      </c>
      <c r="M657">
        <f t="shared" si="97"/>
        <v>16.704586810388822</v>
      </c>
      <c r="N657">
        <v>17976696</v>
      </c>
      <c r="O657">
        <f t="shared" si="98"/>
        <v>0</v>
      </c>
      <c r="P657">
        <f t="shared" si="92"/>
        <v>0</v>
      </c>
      <c r="Q657">
        <f t="shared" si="93"/>
        <v>0</v>
      </c>
      <c r="R657">
        <f t="shared" si="94"/>
        <v>0</v>
      </c>
      <c r="S657">
        <f t="shared" si="95"/>
        <v>1</v>
      </c>
    </row>
    <row r="658" spans="1:19" ht="16">
      <c r="A658" s="1">
        <v>2008</v>
      </c>
      <c r="B658" t="s">
        <v>1153</v>
      </c>
      <c r="C658" t="s">
        <v>22</v>
      </c>
      <c r="D658" t="s">
        <v>23</v>
      </c>
      <c r="F658">
        <f t="shared" si="90"/>
        <v>1</v>
      </c>
      <c r="G658">
        <f t="shared" si="91"/>
        <v>7575794</v>
      </c>
      <c r="H658">
        <v>60458935</v>
      </c>
      <c r="L658">
        <f t="shared" si="96"/>
        <v>17.917474932208407</v>
      </c>
      <c r="M658">
        <f t="shared" si="97"/>
        <v>15.840468722348481</v>
      </c>
      <c r="N658">
        <v>7575794</v>
      </c>
      <c r="O658">
        <f t="shared" si="98"/>
        <v>0</v>
      </c>
      <c r="P658">
        <f t="shared" si="92"/>
        <v>0</v>
      </c>
      <c r="Q658">
        <f t="shared" si="93"/>
        <v>0</v>
      </c>
      <c r="R658">
        <f t="shared" si="94"/>
        <v>0</v>
      </c>
      <c r="S658">
        <f t="shared" si="95"/>
        <v>1</v>
      </c>
    </row>
    <row r="659" spans="1:19" ht="16">
      <c r="A659" s="1">
        <v>2003</v>
      </c>
      <c r="B659" t="s">
        <v>2077</v>
      </c>
      <c r="C659" t="s">
        <v>16</v>
      </c>
      <c r="D659" t="s">
        <v>17</v>
      </c>
      <c r="F659">
        <f t="shared" si="90"/>
        <v>0</v>
      </c>
      <c r="G659">
        <f t="shared" si="91"/>
        <v>0</v>
      </c>
      <c r="H659">
        <v>60648814</v>
      </c>
      <c r="L659">
        <f t="shared" si="96"/>
        <v>17.920610638340381</v>
      </c>
      <c r="M659">
        <f t="shared" si="97"/>
        <v>17.452638955038587</v>
      </c>
      <c r="N659">
        <v>37982609</v>
      </c>
      <c r="O659">
        <f t="shared" si="98"/>
        <v>0</v>
      </c>
      <c r="P659">
        <f t="shared" si="92"/>
        <v>1</v>
      </c>
      <c r="Q659">
        <f t="shared" si="93"/>
        <v>0</v>
      </c>
      <c r="R659">
        <f t="shared" si="94"/>
        <v>0</v>
      </c>
      <c r="S659">
        <f t="shared" si="95"/>
        <v>0</v>
      </c>
    </row>
    <row r="660" spans="1:19" ht="16">
      <c r="A660" s="1">
        <v>2013</v>
      </c>
      <c r="B660" t="s">
        <v>103</v>
      </c>
      <c r="C660" t="s">
        <v>22</v>
      </c>
      <c r="D660" t="s">
        <v>23</v>
      </c>
      <c r="F660">
        <f t="shared" si="90"/>
        <v>1</v>
      </c>
      <c r="G660">
        <f t="shared" si="91"/>
        <v>28000000</v>
      </c>
      <c r="H660">
        <v>60839197</v>
      </c>
      <c r="L660">
        <f t="shared" si="96"/>
        <v>17.923744826714682</v>
      </c>
      <c r="M660">
        <f t="shared" si="97"/>
        <v>17.14771506813948</v>
      </c>
      <c r="N660">
        <v>28000000</v>
      </c>
      <c r="O660">
        <f t="shared" si="98"/>
        <v>0</v>
      </c>
      <c r="P660">
        <f t="shared" si="92"/>
        <v>0</v>
      </c>
      <c r="Q660">
        <f t="shared" si="93"/>
        <v>0</v>
      </c>
      <c r="R660">
        <f t="shared" si="94"/>
        <v>0</v>
      </c>
      <c r="S660">
        <f t="shared" si="95"/>
        <v>1</v>
      </c>
    </row>
    <row r="661" spans="1:19" ht="16">
      <c r="A661" s="1">
        <v>1990</v>
      </c>
      <c r="B661" t="s">
        <v>3599</v>
      </c>
      <c r="C661" t="s">
        <v>22</v>
      </c>
      <c r="D661" t="s">
        <v>23</v>
      </c>
      <c r="F661">
        <f t="shared" si="90"/>
        <v>1</v>
      </c>
      <c r="G661">
        <f t="shared" si="91"/>
        <v>23178680</v>
      </c>
      <c r="H661">
        <v>60918157</v>
      </c>
      <c r="L661">
        <f t="shared" si="96"/>
        <v>17.925041832743066</v>
      </c>
      <c r="M661">
        <f t="shared" si="97"/>
        <v>16.958743448611621</v>
      </c>
      <c r="N661">
        <v>23178680</v>
      </c>
      <c r="O661">
        <f t="shared" si="98"/>
        <v>0</v>
      </c>
      <c r="P661">
        <f t="shared" si="92"/>
        <v>0</v>
      </c>
      <c r="Q661">
        <f t="shared" si="93"/>
        <v>0</v>
      </c>
      <c r="R661">
        <f t="shared" si="94"/>
        <v>0</v>
      </c>
      <c r="S661">
        <f t="shared" si="95"/>
        <v>1</v>
      </c>
    </row>
    <row r="662" spans="1:19" ht="16">
      <c r="A662" s="1">
        <v>1996</v>
      </c>
      <c r="B662" t="s">
        <v>2932</v>
      </c>
      <c r="C662" t="s">
        <v>22</v>
      </c>
      <c r="D662" t="s">
        <v>23</v>
      </c>
      <c r="F662">
        <f t="shared" si="90"/>
        <v>1</v>
      </c>
      <c r="G662">
        <f t="shared" si="91"/>
        <v>62376927</v>
      </c>
      <c r="H662">
        <v>61288998</v>
      </c>
      <c r="L662">
        <f t="shared" si="96"/>
        <v>17.931110906821178</v>
      </c>
      <c r="M662">
        <f t="shared" si="97"/>
        <v>17.948706005346327</v>
      </c>
      <c r="N662">
        <v>62376927</v>
      </c>
      <c r="O662">
        <f t="shared" si="98"/>
        <v>0</v>
      </c>
      <c r="P662">
        <f t="shared" si="92"/>
        <v>0</v>
      </c>
      <c r="Q662">
        <f t="shared" si="93"/>
        <v>0</v>
      </c>
      <c r="R662">
        <f t="shared" si="94"/>
        <v>0</v>
      </c>
      <c r="S662">
        <f t="shared" si="95"/>
        <v>1</v>
      </c>
    </row>
    <row r="663" spans="1:19" ht="16">
      <c r="A663" s="1">
        <v>2004</v>
      </c>
      <c r="B663" t="s">
        <v>1948</v>
      </c>
      <c r="C663" t="s">
        <v>22</v>
      </c>
      <c r="D663" t="s">
        <v>23</v>
      </c>
      <c r="F663">
        <f t="shared" si="90"/>
        <v>1</v>
      </c>
      <c r="G663">
        <f t="shared" si="91"/>
        <v>86323501</v>
      </c>
      <c r="H663">
        <v>61327735</v>
      </c>
      <c r="L663">
        <f t="shared" si="96"/>
        <v>17.931742745565224</v>
      </c>
      <c r="M663">
        <f t="shared" si="97"/>
        <v>18.27361243647908</v>
      </c>
      <c r="N663">
        <v>86323501</v>
      </c>
      <c r="O663">
        <f t="shared" si="98"/>
        <v>0</v>
      </c>
      <c r="P663">
        <f t="shared" si="92"/>
        <v>0</v>
      </c>
      <c r="Q663">
        <f t="shared" si="93"/>
        <v>0</v>
      </c>
      <c r="R663">
        <f t="shared" si="94"/>
        <v>0</v>
      </c>
      <c r="S663">
        <f t="shared" si="95"/>
        <v>1</v>
      </c>
    </row>
    <row r="664" spans="1:19" ht="16">
      <c r="A664" s="1">
        <v>1999</v>
      </c>
      <c r="B664" t="s">
        <v>2563</v>
      </c>
      <c r="C664" t="s">
        <v>64</v>
      </c>
      <c r="D664" t="s">
        <v>17</v>
      </c>
      <c r="F664">
        <f t="shared" si="90"/>
        <v>0</v>
      </c>
      <c r="G664">
        <f t="shared" si="91"/>
        <v>0</v>
      </c>
      <c r="H664">
        <v>61460819</v>
      </c>
      <c r="L664">
        <f t="shared" si="96"/>
        <v>17.933910440318144</v>
      </c>
      <c r="M664">
        <f t="shared" si="97"/>
        <v>16.453468712279065</v>
      </c>
      <c r="N664">
        <v>13984620</v>
      </c>
      <c r="O664">
        <f t="shared" si="98"/>
        <v>0</v>
      </c>
      <c r="P664">
        <f t="shared" si="92"/>
        <v>0</v>
      </c>
      <c r="Q664">
        <f t="shared" si="93"/>
        <v>0</v>
      </c>
      <c r="R664">
        <f t="shared" si="94"/>
        <v>1</v>
      </c>
      <c r="S664">
        <f t="shared" si="95"/>
        <v>0</v>
      </c>
    </row>
    <row r="665" spans="1:19" ht="16">
      <c r="A665" s="1">
        <v>1984</v>
      </c>
      <c r="B665" t="s">
        <v>2441</v>
      </c>
      <c r="C665" t="s">
        <v>64</v>
      </c>
      <c r="D665" t="s">
        <v>17</v>
      </c>
      <c r="F665">
        <f t="shared" si="90"/>
        <v>0</v>
      </c>
      <c r="G665">
        <f t="shared" si="91"/>
        <v>0</v>
      </c>
      <c r="H665">
        <v>61521969</v>
      </c>
      <c r="L665">
        <f t="shared" si="96"/>
        <v>17.93490488850124</v>
      </c>
      <c r="M665">
        <f t="shared" si="97"/>
        <v>18.429293348765732</v>
      </c>
      <c r="N665">
        <v>100864980</v>
      </c>
      <c r="O665">
        <f t="shared" si="98"/>
        <v>0</v>
      </c>
      <c r="P665">
        <f t="shared" si="92"/>
        <v>0</v>
      </c>
      <c r="Q665">
        <f t="shared" si="93"/>
        <v>0</v>
      </c>
      <c r="R665">
        <f t="shared" si="94"/>
        <v>1</v>
      </c>
      <c r="S665">
        <f t="shared" si="95"/>
        <v>0</v>
      </c>
    </row>
    <row r="666" spans="1:19" ht="16">
      <c r="A666" s="1">
        <v>2007</v>
      </c>
      <c r="B666" t="s">
        <v>1438</v>
      </c>
      <c r="C666" t="s">
        <v>22</v>
      </c>
      <c r="D666" t="s">
        <v>23</v>
      </c>
      <c r="F666">
        <f t="shared" si="90"/>
        <v>1</v>
      </c>
      <c r="G666">
        <f t="shared" si="91"/>
        <v>14606065</v>
      </c>
      <c r="H666">
        <v>61544892</v>
      </c>
      <c r="L666">
        <f t="shared" si="96"/>
        <v>17.935277417711443</v>
      </c>
      <c r="M666">
        <f t="shared" si="97"/>
        <v>16.496947411378226</v>
      </c>
      <c r="N666">
        <v>14606065</v>
      </c>
      <c r="O666">
        <f t="shared" si="98"/>
        <v>0</v>
      </c>
      <c r="P666">
        <f t="shared" si="92"/>
        <v>0</v>
      </c>
      <c r="Q666">
        <f t="shared" si="93"/>
        <v>0</v>
      </c>
      <c r="R666">
        <f t="shared" si="94"/>
        <v>0</v>
      </c>
      <c r="S666">
        <f t="shared" si="95"/>
        <v>1</v>
      </c>
    </row>
    <row r="667" spans="1:19" ht="16">
      <c r="A667" s="1">
        <v>2008</v>
      </c>
      <c r="B667" t="s">
        <v>1266</v>
      </c>
      <c r="C667" t="s">
        <v>22</v>
      </c>
      <c r="D667" t="s">
        <v>23</v>
      </c>
      <c r="F667">
        <f t="shared" si="90"/>
        <v>1</v>
      </c>
      <c r="G667">
        <f t="shared" si="91"/>
        <v>12987076</v>
      </c>
      <c r="H667">
        <v>61600619</v>
      </c>
      <c r="L667">
        <f t="shared" si="96"/>
        <v>17.93618247715456</v>
      </c>
      <c r="M667">
        <f t="shared" si="97"/>
        <v>16.379465267080956</v>
      </c>
      <c r="N667">
        <v>12987076</v>
      </c>
      <c r="O667">
        <f t="shared" si="98"/>
        <v>0</v>
      </c>
      <c r="P667">
        <f t="shared" si="92"/>
        <v>0</v>
      </c>
      <c r="Q667">
        <f t="shared" si="93"/>
        <v>0</v>
      </c>
      <c r="R667">
        <f t="shared" si="94"/>
        <v>0</v>
      </c>
      <c r="S667">
        <f t="shared" si="95"/>
        <v>1</v>
      </c>
    </row>
    <row r="668" spans="1:19" ht="16">
      <c r="A668" s="1">
        <v>2000</v>
      </c>
      <c r="B668" t="s">
        <v>2438</v>
      </c>
      <c r="C668" t="s">
        <v>22</v>
      </c>
      <c r="D668" t="s">
        <v>23</v>
      </c>
      <c r="F668">
        <f t="shared" si="90"/>
        <v>1</v>
      </c>
      <c r="G668">
        <f t="shared" si="91"/>
        <v>16911355</v>
      </c>
      <c r="H668">
        <v>61635111</v>
      </c>
      <c r="L668">
        <f t="shared" si="96"/>
        <v>17.936742249890933</v>
      </c>
      <c r="M668">
        <f t="shared" si="97"/>
        <v>16.643495847765049</v>
      </c>
      <c r="N668">
        <v>16911355</v>
      </c>
      <c r="O668">
        <f t="shared" si="98"/>
        <v>0</v>
      </c>
      <c r="P668">
        <f t="shared" si="92"/>
        <v>0</v>
      </c>
      <c r="Q668">
        <f t="shared" si="93"/>
        <v>0</v>
      </c>
      <c r="R668">
        <f t="shared" si="94"/>
        <v>0</v>
      </c>
      <c r="S668">
        <f t="shared" si="95"/>
        <v>1</v>
      </c>
    </row>
    <row r="669" spans="1:19" ht="16">
      <c r="A669" s="1">
        <v>2008</v>
      </c>
      <c r="B669" t="s">
        <v>1224</v>
      </c>
      <c r="C669" t="s">
        <v>22</v>
      </c>
      <c r="D669" t="s">
        <v>23</v>
      </c>
      <c r="F669">
        <f t="shared" si="90"/>
        <v>1</v>
      </c>
      <c r="G669">
        <f t="shared" si="91"/>
        <v>19480614</v>
      </c>
      <c r="H669">
        <v>61807319</v>
      </c>
      <c r="L669">
        <f t="shared" si="96"/>
        <v>17.939532345836302</v>
      </c>
      <c r="M669">
        <f t="shared" si="97"/>
        <v>16.78493037518912</v>
      </c>
      <c r="N669">
        <v>19480614</v>
      </c>
      <c r="O669">
        <f t="shared" si="98"/>
        <v>0</v>
      </c>
      <c r="P669">
        <f t="shared" si="92"/>
        <v>0</v>
      </c>
      <c r="Q669">
        <f t="shared" si="93"/>
        <v>0</v>
      </c>
      <c r="R669">
        <f t="shared" si="94"/>
        <v>0</v>
      </c>
      <c r="S669">
        <f t="shared" si="95"/>
        <v>1</v>
      </c>
    </row>
    <row r="670" spans="1:19" ht="16">
      <c r="A670" s="1">
        <v>2004</v>
      </c>
      <c r="B670" t="s">
        <v>1954</v>
      </c>
      <c r="C670" t="s">
        <v>31</v>
      </c>
      <c r="D670" t="s">
        <v>17</v>
      </c>
      <c r="F670">
        <f t="shared" si="90"/>
        <v>0</v>
      </c>
      <c r="G670">
        <f t="shared" si="91"/>
        <v>0</v>
      </c>
      <c r="H670">
        <v>61998567</v>
      </c>
      <c r="L670">
        <f t="shared" si="96"/>
        <v>17.942621829839034</v>
      </c>
      <c r="M670">
        <f t="shared" si="97"/>
        <v>17.020849491152372</v>
      </c>
      <c r="N670">
        <v>24663858</v>
      </c>
      <c r="O670">
        <f t="shared" si="98"/>
        <v>0</v>
      </c>
      <c r="P670">
        <f t="shared" si="92"/>
        <v>0</v>
      </c>
      <c r="Q670">
        <f t="shared" si="93"/>
        <v>1</v>
      </c>
      <c r="R670">
        <f t="shared" si="94"/>
        <v>0</v>
      </c>
      <c r="S670">
        <f t="shared" si="95"/>
        <v>0</v>
      </c>
    </row>
    <row r="671" spans="1:19" ht="16">
      <c r="A671" s="1">
        <v>2008</v>
      </c>
      <c r="B671" t="s">
        <v>1212</v>
      </c>
      <c r="C671" t="s">
        <v>16</v>
      </c>
      <c r="D671" t="s">
        <v>17</v>
      </c>
      <c r="F671">
        <f t="shared" si="90"/>
        <v>0</v>
      </c>
      <c r="G671">
        <f t="shared" si="91"/>
        <v>0</v>
      </c>
      <c r="H671">
        <v>62006112</v>
      </c>
      <c r="L671">
        <f t="shared" si="96"/>
        <v>17.942743518795776</v>
      </c>
      <c r="M671">
        <f t="shared" si="97"/>
        <v>16.890290860047095</v>
      </c>
      <c r="N671">
        <v>21645126</v>
      </c>
      <c r="O671">
        <f t="shared" si="98"/>
        <v>0</v>
      </c>
      <c r="P671">
        <f t="shared" si="92"/>
        <v>1</v>
      </c>
      <c r="Q671">
        <f t="shared" si="93"/>
        <v>0</v>
      </c>
      <c r="R671">
        <f t="shared" si="94"/>
        <v>0</v>
      </c>
      <c r="S671">
        <f t="shared" si="95"/>
        <v>0</v>
      </c>
    </row>
    <row r="672" spans="1:19" ht="16">
      <c r="A672" s="1">
        <v>2013</v>
      </c>
      <c r="B672" t="s">
        <v>157</v>
      </c>
      <c r="C672" t="s">
        <v>22</v>
      </c>
      <c r="D672" t="s">
        <v>23</v>
      </c>
      <c r="F672">
        <f t="shared" si="90"/>
        <v>1</v>
      </c>
      <c r="G672">
        <f t="shared" si="91"/>
        <v>19000000</v>
      </c>
      <c r="H672">
        <v>62045525</v>
      </c>
      <c r="L672">
        <f t="shared" si="96"/>
        <v>17.943378947755509</v>
      </c>
      <c r="M672">
        <f t="shared" si="97"/>
        <v>16.759949537130716</v>
      </c>
      <c r="N672">
        <v>19000000</v>
      </c>
      <c r="O672">
        <f t="shared" si="98"/>
        <v>0</v>
      </c>
      <c r="P672">
        <f t="shared" si="92"/>
        <v>0</v>
      </c>
      <c r="Q672">
        <f t="shared" si="93"/>
        <v>0</v>
      </c>
      <c r="R672">
        <f t="shared" si="94"/>
        <v>0</v>
      </c>
      <c r="S672">
        <f t="shared" si="95"/>
        <v>1</v>
      </c>
    </row>
    <row r="673" spans="1:19" ht="16">
      <c r="A673" s="1">
        <v>2007</v>
      </c>
      <c r="B673" t="s">
        <v>1460</v>
      </c>
      <c r="C673" t="s">
        <v>58</v>
      </c>
      <c r="D673" t="s">
        <v>17</v>
      </c>
      <c r="F673">
        <f t="shared" si="90"/>
        <v>0</v>
      </c>
      <c r="G673">
        <f t="shared" si="91"/>
        <v>0</v>
      </c>
      <c r="H673">
        <v>62140782</v>
      </c>
      <c r="L673">
        <f t="shared" si="96"/>
        <v>17.944913046336634</v>
      </c>
      <c r="M673">
        <f t="shared" si="97"/>
        <v>17.264202598324246</v>
      </c>
      <c r="N673">
        <v>31459218</v>
      </c>
      <c r="O673">
        <f t="shared" si="98"/>
        <v>1</v>
      </c>
      <c r="P673">
        <f t="shared" si="92"/>
        <v>0</v>
      </c>
      <c r="Q673">
        <f t="shared" si="93"/>
        <v>0</v>
      </c>
      <c r="R673">
        <f t="shared" si="94"/>
        <v>0</v>
      </c>
      <c r="S673">
        <f t="shared" si="95"/>
        <v>0</v>
      </c>
    </row>
    <row r="674" spans="1:19" ht="16">
      <c r="A674" s="1">
        <v>2007</v>
      </c>
      <c r="B674" t="s">
        <v>1356</v>
      </c>
      <c r="C674" t="s">
        <v>22</v>
      </c>
      <c r="D674" t="s">
        <v>23</v>
      </c>
      <c r="F674">
        <f t="shared" si="90"/>
        <v>1</v>
      </c>
      <c r="G674">
        <f t="shared" si="91"/>
        <v>56177174</v>
      </c>
      <c r="H674">
        <v>62207616</v>
      </c>
      <c r="L674">
        <f t="shared" si="96"/>
        <v>17.945987993943689</v>
      </c>
      <c r="M674">
        <f t="shared" si="97"/>
        <v>17.844021075776364</v>
      </c>
      <c r="N674">
        <v>56177174</v>
      </c>
      <c r="O674">
        <f t="shared" si="98"/>
        <v>0</v>
      </c>
      <c r="P674">
        <f t="shared" si="92"/>
        <v>0</v>
      </c>
      <c r="Q674">
        <f t="shared" si="93"/>
        <v>0</v>
      </c>
      <c r="R674">
        <f t="shared" si="94"/>
        <v>0</v>
      </c>
      <c r="S674">
        <f t="shared" si="95"/>
        <v>1</v>
      </c>
    </row>
    <row r="675" spans="1:19" ht="16">
      <c r="A675" s="1">
        <v>2008</v>
      </c>
      <c r="B675" t="s">
        <v>1165</v>
      </c>
      <c r="C675" t="s">
        <v>58</v>
      </c>
      <c r="D675" t="s">
        <v>17</v>
      </c>
      <c r="F675">
        <f t="shared" si="90"/>
        <v>0</v>
      </c>
      <c r="G675">
        <f t="shared" si="91"/>
        <v>0</v>
      </c>
      <c r="H675">
        <v>62280329</v>
      </c>
      <c r="L675">
        <f t="shared" si="96"/>
        <v>17.947156187510853</v>
      </c>
      <c r="M675">
        <f t="shared" si="97"/>
        <v>17.113434429841217</v>
      </c>
      <c r="N675">
        <v>27056408</v>
      </c>
      <c r="O675">
        <f t="shared" si="98"/>
        <v>1</v>
      </c>
      <c r="P675">
        <f t="shared" si="92"/>
        <v>0</v>
      </c>
      <c r="Q675">
        <f t="shared" si="93"/>
        <v>0</v>
      </c>
      <c r="R675">
        <f t="shared" si="94"/>
        <v>0</v>
      </c>
      <c r="S675">
        <f t="shared" si="95"/>
        <v>0</v>
      </c>
    </row>
    <row r="676" spans="1:19" ht="16">
      <c r="A676" s="1">
        <v>1997</v>
      </c>
      <c r="B676" t="s">
        <v>2778</v>
      </c>
      <c r="C676" t="s">
        <v>64</v>
      </c>
      <c r="D676" t="s">
        <v>17</v>
      </c>
      <c r="F676">
        <f t="shared" si="90"/>
        <v>0</v>
      </c>
      <c r="G676">
        <f t="shared" si="91"/>
        <v>0</v>
      </c>
      <c r="H676">
        <v>62565379</v>
      </c>
      <c r="L676">
        <f t="shared" si="96"/>
        <v>17.951722631962937</v>
      </c>
      <c r="M676">
        <f t="shared" si="97"/>
        <v>16.89597783620399</v>
      </c>
      <c r="N676">
        <v>21768572</v>
      </c>
      <c r="O676">
        <f t="shared" si="98"/>
        <v>0</v>
      </c>
      <c r="P676">
        <f t="shared" si="92"/>
        <v>0</v>
      </c>
      <c r="Q676">
        <f t="shared" si="93"/>
        <v>0</v>
      </c>
      <c r="R676">
        <f t="shared" si="94"/>
        <v>1</v>
      </c>
      <c r="S676">
        <f t="shared" si="95"/>
        <v>0</v>
      </c>
    </row>
    <row r="677" spans="1:19" ht="16">
      <c r="A677" s="1">
        <v>2013</v>
      </c>
      <c r="B677" t="s">
        <v>141</v>
      </c>
      <c r="C677" t="s">
        <v>58</v>
      </c>
      <c r="D677" t="s">
        <v>17</v>
      </c>
      <c r="F677">
        <f t="shared" si="90"/>
        <v>0</v>
      </c>
      <c r="G677">
        <f t="shared" si="91"/>
        <v>0</v>
      </c>
      <c r="H677">
        <v>62616646</v>
      </c>
      <c r="L677">
        <f t="shared" si="96"/>
        <v>17.952541711265514</v>
      </c>
      <c r="M677">
        <f t="shared" si="97"/>
        <v>17.216707939626428</v>
      </c>
      <c r="N677">
        <v>30000000</v>
      </c>
      <c r="O677">
        <f t="shared" si="98"/>
        <v>1</v>
      </c>
      <c r="P677">
        <f t="shared" si="92"/>
        <v>0</v>
      </c>
      <c r="Q677">
        <f t="shared" si="93"/>
        <v>0</v>
      </c>
      <c r="R677">
        <f t="shared" si="94"/>
        <v>0</v>
      </c>
      <c r="S677">
        <f t="shared" si="95"/>
        <v>0</v>
      </c>
    </row>
    <row r="678" spans="1:19" ht="16">
      <c r="A678" s="1">
        <v>2008</v>
      </c>
      <c r="B678" t="s">
        <v>1194</v>
      </c>
      <c r="C678" t="s">
        <v>22</v>
      </c>
      <c r="D678" t="s">
        <v>23</v>
      </c>
      <c r="F678">
        <f t="shared" si="90"/>
        <v>1</v>
      </c>
      <c r="G678">
        <f t="shared" si="91"/>
        <v>64935379</v>
      </c>
      <c r="H678">
        <v>62826552</v>
      </c>
      <c r="L678">
        <f t="shared" si="96"/>
        <v>17.955888344630385</v>
      </c>
      <c r="M678">
        <f t="shared" si="97"/>
        <v>17.988903164115133</v>
      </c>
      <c r="N678">
        <v>64935379</v>
      </c>
      <c r="O678">
        <f t="shared" si="98"/>
        <v>0</v>
      </c>
      <c r="P678">
        <f t="shared" si="92"/>
        <v>0</v>
      </c>
      <c r="Q678">
        <f t="shared" si="93"/>
        <v>0</v>
      </c>
      <c r="R678">
        <f t="shared" si="94"/>
        <v>0</v>
      </c>
      <c r="S678">
        <f t="shared" si="95"/>
        <v>1</v>
      </c>
    </row>
    <row r="679" spans="1:19" ht="16">
      <c r="A679" s="1">
        <v>1987</v>
      </c>
      <c r="B679" t="s">
        <v>3294</v>
      </c>
      <c r="C679" t="s">
        <v>31</v>
      </c>
      <c r="D679" t="s">
        <v>17</v>
      </c>
      <c r="F679">
        <f t="shared" si="90"/>
        <v>0</v>
      </c>
      <c r="G679">
        <f t="shared" si="91"/>
        <v>0</v>
      </c>
      <c r="H679">
        <v>63269112</v>
      </c>
      <c r="L679">
        <f t="shared" si="96"/>
        <v>17.962907805936855</v>
      </c>
      <c r="M679">
        <f t="shared" si="97"/>
        <v>17.241594387088146</v>
      </c>
      <c r="N679">
        <v>30755961</v>
      </c>
      <c r="O679">
        <f t="shared" si="98"/>
        <v>0</v>
      </c>
      <c r="P679">
        <f t="shared" si="92"/>
        <v>0</v>
      </c>
      <c r="Q679">
        <f t="shared" si="93"/>
        <v>1</v>
      </c>
      <c r="R679">
        <f t="shared" si="94"/>
        <v>0</v>
      </c>
      <c r="S679">
        <f t="shared" si="95"/>
        <v>0</v>
      </c>
    </row>
    <row r="680" spans="1:19" ht="16">
      <c r="A680" s="1">
        <v>2007</v>
      </c>
      <c r="B680" t="s">
        <v>1382</v>
      </c>
      <c r="C680" t="s">
        <v>16</v>
      </c>
      <c r="D680" t="s">
        <v>17</v>
      </c>
      <c r="F680">
        <f t="shared" si="90"/>
        <v>0</v>
      </c>
      <c r="G680">
        <f t="shared" si="91"/>
        <v>0</v>
      </c>
      <c r="H680">
        <v>63362472</v>
      </c>
      <c r="L680">
        <f t="shared" si="96"/>
        <v>17.964382319860889</v>
      </c>
      <c r="M680">
        <f t="shared" si="97"/>
        <v>16.927730361703034</v>
      </c>
      <c r="N680">
        <v>22470870</v>
      </c>
      <c r="O680">
        <f t="shared" si="98"/>
        <v>0</v>
      </c>
      <c r="P680">
        <f t="shared" si="92"/>
        <v>1</v>
      </c>
      <c r="Q680">
        <f t="shared" si="93"/>
        <v>0</v>
      </c>
      <c r="R680">
        <f t="shared" si="94"/>
        <v>0</v>
      </c>
      <c r="S680">
        <f t="shared" si="95"/>
        <v>0</v>
      </c>
    </row>
    <row r="681" spans="1:19" ht="16">
      <c r="A681" s="1">
        <v>1995</v>
      </c>
      <c r="B681" t="s">
        <v>307</v>
      </c>
      <c r="C681" t="s">
        <v>22</v>
      </c>
      <c r="D681" t="s">
        <v>23</v>
      </c>
      <c r="F681">
        <f t="shared" si="90"/>
        <v>1</v>
      </c>
      <c r="G681">
        <f t="shared" si="91"/>
        <v>50449722</v>
      </c>
      <c r="H681">
        <v>63437029</v>
      </c>
      <c r="L681">
        <f t="shared" si="96"/>
        <v>17.965558302542277</v>
      </c>
      <c r="M681">
        <f t="shared" si="97"/>
        <v>17.736487794342366</v>
      </c>
      <c r="N681">
        <v>50449722</v>
      </c>
      <c r="O681">
        <f t="shared" si="98"/>
        <v>0</v>
      </c>
      <c r="P681">
        <f t="shared" si="92"/>
        <v>0</v>
      </c>
      <c r="Q681">
        <f t="shared" si="93"/>
        <v>0</v>
      </c>
      <c r="R681">
        <f t="shared" si="94"/>
        <v>0</v>
      </c>
      <c r="S681">
        <f t="shared" si="95"/>
        <v>1</v>
      </c>
    </row>
    <row r="682" spans="1:19" ht="16">
      <c r="A682" s="1">
        <v>1993</v>
      </c>
      <c r="B682" t="s">
        <v>3079</v>
      </c>
      <c r="C682" t="s">
        <v>22</v>
      </c>
      <c r="D682" t="s">
        <v>23</v>
      </c>
      <c r="F682">
        <f t="shared" si="90"/>
        <v>1</v>
      </c>
      <c r="G682">
        <f t="shared" si="91"/>
        <v>45148849</v>
      </c>
      <c r="H682">
        <v>63467174</v>
      </c>
      <c r="L682">
        <f t="shared" si="96"/>
        <v>17.966033385318958</v>
      </c>
      <c r="M682">
        <f t="shared" si="97"/>
        <v>17.625475344700551</v>
      </c>
      <c r="N682">
        <v>45148849</v>
      </c>
      <c r="O682">
        <f t="shared" si="98"/>
        <v>0</v>
      </c>
      <c r="P682">
        <f t="shared" si="92"/>
        <v>0</v>
      </c>
      <c r="Q682">
        <f t="shared" si="93"/>
        <v>0</v>
      </c>
      <c r="R682">
        <f t="shared" si="94"/>
        <v>0</v>
      </c>
      <c r="S682">
        <f t="shared" si="95"/>
        <v>1</v>
      </c>
    </row>
    <row r="683" spans="1:19" ht="16">
      <c r="A683" s="1">
        <v>2006</v>
      </c>
      <c r="B683" t="s">
        <v>3600</v>
      </c>
      <c r="C683" t="s">
        <v>31</v>
      </c>
      <c r="D683" t="s">
        <v>17</v>
      </c>
      <c r="F683">
        <f t="shared" si="90"/>
        <v>0</v>
      </c>
      <c r="G683">
        <f t="shared" si="91"/>
        <v>0</v>
      </c>
      <c r="H683">
        <v>63891969</v>
      </c>
      <c r="L683">
        <f t="shared" si="96"/>
        <v>17.972704230698103</v>
      </c>
      <c r="M683">
        <f t="shared" si="97"/>
        <v>17.179175978395261</v>
      </c>
      <c r="N683">
        <v>28894909</v>
      </c>
      <c r="O683">
        <f t="shared" si="98"/>
        <v>0</v>
      </c>
      <c r="P683">
        <f t="shared" si="92"/>
        <v>0</v>
      </c>
      <c r="Q683">
        <f t="shared" si="93"/>
        <v>1</v>
      </c>
      <c r="R683">
        <f t="shared" si="94"/>
        <v>0</v>
      </c>
      <c r="S683">
        <f t="shared" si="95"/>
        <v>0</v>
      </c>
    </row>
    <row r="684" spans="1:19" ht="16">
      <c r="A684" s="1">
        <v>2000</v>
      </c>
      <c r="B684" t="s">
        <v>2411</v>
      </c>
      <c r="C684" t="s">
        <v>22</v>
      </c>
      <c r="D684" t="s">
        <v>23</v>
      </c>
      <c r="F684">
        <f t="shared" si="90"/>
        <v>1</v>
      </c>
      <c r="G684">
        <f t="shared" si="91"/>
        <v>81174503</v>
      </c>
      <c r="H684">
        <v>64088881</v>
      </c>
      <c r="L684">
        <f t="shared" si="96"/>
        <v>17.975781443505859</v>
      </c>
      <c r="M684">
        <f t="shared" si="97"/>
        <v>18.212111753359757</v>
      </c>
      <c r="N684">
        <v>81174503</v>
      </c>
      <c r="O684">
        <f t="shared" si="98"/>
        <v>0</v>
      </c>
      <c r="P684">
        <f t="shared" si="92"/>
        <v>0</v>
      </c>
      <c r="Q684">
        <f t="shared" si="93"/>
        <v>0</v>
      </c>
      <c r="R684">
        <f t="shared" si="94"/>
        <v>0</v>
      </c>
      <c r="S684">
        <f t="shared" si="95"/>
        <v>1</v>
      </c>
    </row>
    <row r="685" spans="1:19" ht="16">
      <c r="A685" s="1">
        <v>2010</v>
      </c>
      <c r="B685" t="s">
        <v>749</v>
      </c>
      <c r="C685" t="s">
        <v>22</v>
      </c>
      <c r="D685" t="s">
        <v>23</v>
      </c>
      <c r="F685">
        <f t="shared" si="90"/>
        <v>1</v>
      </c>
      <c r="G685">
        <f t="shared" si="91"/>
        <v>42729274</v>
      </c>
      <c r="H685">
        <v>64137680</v>
      </c>
      <c r="L685">
        <f t="shared" si="96"/>
        <v>17.976542580698894</v>
      </c>
      <c r="M685">
        <f t="shared" si="97"/>
        <v>17.570394817071001</v>
      </c>
      <c r="N685">
        <v>42729274</v>
      </c>
      <c r="O685">
        <f t="shared" si="98"/>
        <v>0</v>
      </c>
      <c r="P685">
        <f t="shared" si="92"/>
        <v>0</v>
      </c>
      <c r="Q685">
        <f t="shared" si="93"/>
        <v>0</v>
      </c>
      <c r="R685">
        <f t="shared" si="94"/>
        <v>0</v>
      </c>
      <c r="S685">
        <f t="shared" si="95"/>
        <v>1</v>
      </c>
    </row>
    <row r="686" spans="1:19" ht="16">
      <c r="A686" s="1">
        <v>2006</v>
      </c>
      <c r="B686" t="s">
        <v>1533</v>
      </c>
      <c r="C686" t="s">
        <v>16</v>
      </c>
      <c r="D686" t="s">
        <v>17</v>
      </c>
      <c r="F686">
        <f t="shared" si="90"/>
        <v>0</v>
      </c>
      <c r="G686">
        <f t="shared" si="91"/>
        <v>0</v>
      </c>
      <c r="H686">
        <v>64141457</v>
      </c>
      <c r="L686">
        <f t="shared" si="96"/>
        <v>17.976601467905173</v>
      </c>
      <c r="M686">
        <f t="shared" si="97"/>
        <v>17.256136996459276</v>
      </c>
      <c r="N686">
        <v>31206501</v>
      </c>
      <c r="O686">
        <f t="shared" si="98"/>
        <v>0</v>
      </c>
      <c r="P686">
        <f t="shared" si="92"/>
        <v>1</v>
      </c>
      <c r="Q686">
        <f t="shared" si="93"/>
        <v>0</v>
      </c>
      <c r="R686">
        <f t="shared" si="94"/>
        <v>0</v>
      </c>
      <c r="S686">
        <f t="shared" si="95"/>
        <v>0</v>
      </c>
    </row>
    <row r="687" spans="1:19" ht="16">
      <c r="A687" s="1">
        <v>1991</v>
      </c>
      <c r="B687" t="s">
        <v>3650</v>
      </c>
      <c r="C687" t="s">
        <v>16</v>
      </c>
      <c r="D687" t="s">
        <v>17</v>
      </c>
      <c r="F687">
        <f t="shared" si="90"/>
        <v>0</v>
      </c>
      <c r="G687">
        <f t="shared" si="91"/>
        <v>0</v>
      </c>
      <c r="H687">
        <v>64220970</v>
      </c>
      <c r="L687">
        <f t="shared" si="96"/>
        <v>17.977840350840442</v>
      </c>
      <c r="M687">
        <f t="shared" si="97"/>
        <v>17.348227514067844</v>
      </c>
      <c r="N687">
        <v>34216807</v>
      </c>
      <c r="O687">
        <f t="shared" si="98"/>
        <v>0</v>
      </c>
      <c r="P687">
        <f t="shared" si="92"/>
        <v>1</v>
      </c>
      <c r="Q687">
        <f t="shared" si="93"/>
        <v>0</v>
      </c>
      <c r="R687">
        <f t="shared" si="94"/>
        <v>0</v>
      </c>
      <c r="S687">
        <f t="shared" si="95"/>
        <v>0</v>
      </c>
    </row>
    <row r="688" spans="1:19" ht="16">
      <c r="A688" s="1">
        <v>1999</v>
      </c>
      <c r="B688" t="s">
        <v>2575</v>
      </c>
      <c r="C688" t="s">
        <v>31</v>
      </c>
      <c r="D688" t="s">
        <v>17</v>
      </c>
      <c r="F688">
        <f t="shared" si="90"/>
        <v>0</v>
      </c>
      <c r="G688">
        <f t="shared" si="91"/>
        <v>0</v>
      </c>
      <c r="H688">
        <v>64486776</v>
      </c>
      <c r="L688">
        <f t="shared" si="96"/>
        <v>17.981970737490045</v>
      </c>
      <c r="M688">
        <f t="shared" si="97"/>
        <v>18.062906639014589</v>
      </c>
      <c r="N688">
        <v>69923101</v>
      </c>
      <c r="O688">
        <f t="shared" si="98"/>
        <v>0</v>
      </c>
      <c r="P688">
        <f t="shared" si="92"/>
        <v>0</v>
      </c>
      <c r="Q688">
        <f t="shared" si="93"/>
        <v>1</v>
      </c>
      <c r="R688">
        <f t="shared" si="94"/>
        <v>0</v>
      </c>
      <c r="S688">
        <f t="shared" si="95"/>
        <v>0</v>
      </c>
    </row>
    <row r="689" spans="1:19" ht="16">
      <c r="A689" s="1">
        <v>2010</v>
      </c>
      <c r="B689" t="s">
        <v>780</v>
      </c>
      <c r="C689" t="s">
        <v>22</v>
      </c>
      <c r="D689" t="s">
        <v>23</v>
      </c>
      <c r="F689">
        <f t="shared" si="90"/>
        <v>1</v>
      </c>
      <c r="G689">
        <f t="shared" si="91"/>
        <v>37388114</v>
      </c>
      <c r="H689">
        <v>64495830</v>
      </c>
      <c r="L689">
        <f t="shared" si="96"/>
        <v>17.982111128513235</v>
      </c>
      <c r="M689">
        <f t="shared" si="97"/>
        <v>17.436863404386628</v>
      </c>
      <c r="N689">
        <v>37388114</v>
      </c>
      <c r="O689">
        <f t="shared" si="98"/>
        <v>0</v>
      </c>
      <c r="P689">
        <f t="shared" si="92"/>
        <v>0</v>
      </c>
      <c r="Q689">
        <f t="shared" si="93"/>
        <v>0</v>
      </c>
      <c r="R689">
        <f t="shared" si="94"/>
        <v>0</v>
      </c>
      <c r="S689">
        <f t="shared" si="95"/>
        <v>1</v>
      </c>
    </row>
    <row r="690" spans="1:19" ht="16">
      <c r="A690" s="1">
        <v>2011</v>
      </c>
      <c r="B690" t="s">
        <v>606</v>
      </c>
      <c r="C690" t="s">
        <v>58</v>
      </c>
      <c r="D690" t="s">
        <v>17</v>
      </c>
      <c r="F690">
        <f t="shared" si="90"/>
        <v>0</v>
      </c>
      <c r="G690">
        <f t="shared" si="91"/>
        <v>0</v>
      </c>
      <c r="H690">
        <v>64529403</v>
      </c>
      <c r="L690">
        <f t="shared" si="96"/>
        <v>17.982631538358302</v>
      </c>
      <c r="M690">
        <f t="shared" si="97"/>
        <v>17.405927263145788</v>
      </c>
      <c r="N690">
        <v>36249178</v>
      </c>
      <c r="O690">
        <f t="shared" si="98"/>
        <v>1</v>
      </c>
      <c r="P690">
        <f t="shared" si="92"/>
        <v>0</v>
      </c>
      <c r="Q690">
        <f t="shared" si="93"/>
        <v>0</v>
      </c>
      <c r="R690">
        <f t="shared" si="94"/>
        <v>0</v>
      </c>
      <c r="S690">
        <f t="shared" si="95"/>
        <v>0</v>
      </c>
    </row>
    <row r="691" spans="1:19" ht="16">
      <c r="A691" s="1">
        <v>1981</v>
      </c>
      <c r="B691" t="s">
        <v>3414</v>
      </c>
      <c r="C691" t="s">
        <v>58</v>
      </c>
      <c r="D691" t="s">
        <v>17</v>
      </c>
      <c r="F691">
        <f t="shared" si="90"/>
        <v>0</v>
      </c>
      <c r="G691">
        <f t="shared" si="91"/>
        <v>0</v>
      </c>
      <c r="H691">
        <v>64674049</v>
      </c>
      <c r="L691">
        <f t="shared" si="96"/>
        <v>17.984870581637573</v>
      </c>
      <c r="M691">
        <f t="shared" si="97"/>
        <v>16.548013798245989</v>
      </c>
      <c r="N691">
        <v>15371317</v>
      </c>
      <c r="O691">
        <f t="shared" si="98"/>
        <v>1</v>
      </c>
      <c r="P691">
        <f t="shared" si="92"/>
        <v>0</v>
      </c>
      <c r="Q691">
        <f t="shared" si="93"/>
        <v>0</v>
      </c>
      <c r="R691">
        <f t="shared" si="94"/>
        <v>0</v>
      </c>
      <c r="S691">
        <f t="shared" si="95"/>
        <v>0</v>
      </c>
    </row>
    <row r="692" spans="1:19" ht="16">
      <c r="A692" s="1">
        <v>2003</v>
      </c>
      <c r="B692" t="s">
        <v>2035</v>
      </c>
      <c r="C692" t="s">
        <v>16</v>
      </c>
      <c r="D692" t="s">
        <v>17</v>
      </c>
      <c r="F692">
        <f t="shared" si="90"/>
        <v>0</v>
      </c>
      <c r="G692">
        <f t="shared" si="91"/>
        <v>0</v>
      </c>
      <c r="H692">
        <v>64706900</v>
      </c>
      <c r="L692">
        <f t="shared" si="96"/>
        <v>17.985378399843576</v>
      </c>
      <c r="M692">
        <f t="shared" si="97"/>
        <v>18.368929681647174</v>
      </c>
      <c r="N692">
        <v>94956522</v>
      </c>
      <c r="O692">
        <f t="shared" si="98"/>
        <v>0</v>
      </c>
      <c r="P692">
        <f t="shared" si="92"/>
        <v>1</v>
      </c>
      <c r="Q692">
        <f t="shared" si="93"/>
        <v>0</v>
      </c>
      <c r="R692">
        <f t="shared" si="94"/>
        <v>0</v>
      </c>
      <c r="S692">
        <f t="shared" si="95"/>
        <v>0</v>
      </c>
    </row>
    <row r="693" spans="1:19" ht="16">
      <c r="A693" s="1">
        <v>1971</v>
      </c>
      <c r="B693" t="s">
        <v>558</v>
      </c>
      <c r="C693" t="s">
        <v>16</v>
      </c>
      <c r="D693" t="s">
        <v>17</v>
      </c>
      <c r="F693">
        <f t="shared" si="90"/>
        <v>0</v>
      </c>
      <c r="G693">
        <f t="shared" si="91"/>
        <v>0</v>
      </c>
      <c r="H693">
        <v>64760273</v>
      </c>
      <c r="L693">
        <f t="shared" si="96"/>
        <v>17.986202902329985</v>
      </c>
      <c r="M693">
        <f t="shared" si="97"/>
        <v>18.784371014840929</v>
      </c>
      <c r="N693">
        <v>143862856</v>
      </c>
      <c r="O693">
        <f t="shared" si="98"/>
        <v>0</v>
      </c>
      <c r="P693">
        <f t="shared" si="92"/>
        <v>1</v>
      </c>
      <c r="Q693">
        <f t="shared" si="93"/>
        <v>0</v>
      </c>
      <c r="R693">
        <f t="shared" si="94"/>
        <v>0</v>
      </c>
      <c r="S693">
        <f t="shared" si="95"/>
        <v>0</v>
      </c>
    </row>
    <row r="694" spans="1:19" ht="16">
      <c r="A694" s="1">
        <v>2006</v>
      </c>
      <c r="B694" t="s">
        <v>3601</v>
      </c>
      <c r="C694" t="s">
        <v>64</v>
      </c>
      <c r="D694" t="s">
        <v>17</v>
      </c>
      <c r="F694">
        <f t="shared" si="90"/>
        <v>0</v>
      </c>
      <c r="G694">
        <f t="shared" si="91"/>
        <v>0</v>
      </c>
      <c r="H694">
        <v>64779219</v>
      </c>
      <c r="L694">
        <f t="shared" si="96"/>
        <v>17.986495415444598</v>
      </c>
      <c r="M694">
        <f t="shared" si="97"/>
        <v>16.793513491475952</v>
      </c>
      <c r="N694">
        <v>19648538</v>
      </c>
      <c r="O694">
        <f t="shared" si="98"/>
        <v>0</v>
      </c>
      <c r="P694">
        <f t="shared" si="92"/>
        <v>0</v>
      </c>
      <c r="Q694">
        <f t="shared" si="93"/>
        <v>0</v>
      </c>
      <c r="R694">
        <f t="shared" si="94"/>
        <v>1</v>
      </c>
      <c r="S694">
        <f t="shared" si="95"/>
        <v>0</v>
      </c>
    </row>
    <row r="695" spans="1:19" ht="16">
      <c r="A695" s="1">
        <v>2000</v>
      </c>
      <c r="B695" t="s">
        <v>2451</v>
      </c>
      <c r="C695" t="s">
        <v>31</v>
      </c>
      <c r="D695" t="s">
        <v>17</v>
      </c>
      <c r="F695">
        <f t="shared" si="90"/>
        <v>0</v>
      </c>
      <c r="G695">
        <f t="shared" si="91"/>
        <v>0</v>
      </c>
      <c r="H695">
        <v>64779503</v>
      </c>
      <c r="L695">
        <f t="shared" si="96"/>
        <v>17.986499799557002</v>
      </c>
      <c r="M695">
        <f t="shared" si="97"/>
        <v>17.113499477010787</v>
      </c>
      <c r="N695">
        <v>27058168</v>
      </c>
      <c r="O695">
        <f t="shared" si="98"/>
        <v>0</v>
      </c>
      <c r="P695">
        <f t="shared" si="92"/>
        <v>0</v>
      </c>
      <c r="Q695">
        <f t="shared" si="93"/>
        <v>1</v>
      </c>
      <c r="R695">
        <f t="shared" si="94"/>
        <v>0</v>
      </c>
      <c r="S695">
        <f t="shared" si="95"/>
        <v>0</v>
      </c>
    </row>
    <row r="696" spans="1:19" ht="16">
      <c r="A696" s="1">
        <v>2010</v>
      </c>
      <c r="B696" t="s">
        <v>634</v>
      </c>
      <c r="C696" t="s">
        <v>64</v>
      </c>
      <c r="D696" t="s">
        <v>17</v>
      </c>
      <c r="F696">
        <f t="shared" si="90"/>
        <v>0</v>
      </c>
      <c r="G696">
        <f t="shared" si="91"/>
        <v>0</v>
      </c>
      <c r="H696">
        <v>64879307</v>
      </c>
      <c r="L696">
        <f t="shared" si="96"/>
        <v>17.988039286456679</v>
      </c>
      <c r="M696">
        <f t="shared" si="97"/>
        <v>16.771887105251125</v>
      </c>
      <c r="N696">
        <v>19228173</v>
      </c>
      <c r="O696">
        <f t="shared" si="98"/>
        <v>0</v>
      </c>
      <c r="P696">
        <f t="shared" si="92"/>
        <v>0</v>
      </c>
      <c r="Q696">
        <f t="shared" si="93"/>
        <v>0</v>
      </c>
      <c r="R696">
        <f t="shared" si="94"/>
        <v>1</v>
      </c>
      <c r="S696">
        <f t="shared" si="95"/>
        <v>0</v>
      </c>
    </row>
    <row r="697" spans="1:19" ht="16">
      <c r="A697" s="1">
        <v>2012</v>
      </c>
      <c r="B697" t="s">
        <v>281</v>
      </c>
      <c r="C697" t="s">
        <v>22</v>
      </c>
      <c r="D697" t="s">
        <v>23</v>
      </c>
      <c r="F697">
        <f t="shared" si="90"/>
        <v>1</v>
      </c>
      <c r="G697">
        <f t="shared" si="91"/>
        <v>16234217</v>
      </c>
      <c r="H697">
        <v>64949517</v>
      </c>
      <c r="L697">
        <f t="shared" si="96"/>
        <v>17.989120864563624</v>
      </c>
      <c r="M697">
        <f t="shared" si="97"/>
        <v>16.602631733221436</v>
      </c>
      <c r="N697">
        <v>16234217</v>
      </c>
      <c r="O697">
        <f t="shared" si="98"/>
        <v>0</v>
      </c>
      <c r="P697">
        <f t="shared" si="92"/>
        <v>0</v>
      </c>
      <c r="Q697">
        <f t="shared" si="93"/>
        <v>0</v>
      </c>
      <c r="R697">
        <f t="shared" si="94"/>
        <v>0</v>
      </c>
      <c r="S697">
        <f t="shared" si="95"/>
        <v>1</v>
      </c>
    </row>
    <row r="698" spans="1:19" ht="16">
      <c r="A698" s="1">
        <v>1982</v>
      </c>
      <c r="B698" t="s">
        <v>3409</v>
      </c>
      <c r="C698" t="s">
        <v>58</v>
      </c>
      <c r="D698" t="s">
        <v>17</v>
      </c>
      <c r="F698">
        <f t="shared" si="90"/>
        <v>0</v>
      </c>
      <c r="G698">
        <f t="shared" si="91"/>
        <v>0</v>
      </c>
      <c r="H698">
        <v>64961738</v>
      </c>
      <c r="L698">
        <f t="shared" si="96"/>
        <v>17.989309008385899</v>
      </c>
      <c r="M698">
        <f t="shared" si="97"/>
        <v>17.529705747560353</v>
      </c>
      <c r="N698">
        <v>41025556</v>
      </c>
      <c r="O698">
        <f t="shared" si="98"/>
        <v>1</v>
      </c>
      <c r="P698">
        <f t="shared" si="92"/>
        <v>0</v>
      </c>
      <c r="Q698">
        <f t="shared" si="93"/>
        <v>0</v>
      </c>
      <c r="R698">
        <f t="shared" si="94"/>
        <v>0</v>
      </c>
      <c r="S698">
        <f t="shared" si="95"/>
        <v>0</v>
      </c>
    </row>
    <row r="699" spans="1:19" ht="16">
      <c r="A699" s="1">
        <v>2011</v>
      </c>
      <c r="B699" t="s">
        <v>576</v>
      </c>
      <c r="C699" t="s">
        <v>22</v>
      </c>
      <c r="D699" t="s">
        <v>23</v>
      </c>
      <c r="F699">
        <f t="shared" si="90"/>
        <v>1</v>
      </c>
      <c r="G699">
        <f t="shared" si="91"/>
        <v>36042039</v>
      </c>
      <c r="H699">
        <v>65074228</v>
      </c>
      <c r="L699">
        <f t="shared" si="96"/>
        <v>17.991039145539805</v>
      </c>
      <c r="M699">
        <f t="shared" si="97"/>
        <v>17.400196565130685</v>
      </c>
      <c r="N699">
        <v>36042039</v>
      </c>
      <c r="O699">
        <f t="shared" si="98"/>
        <v>0</v>
      </c>
      <c r="P699">
        <f t="shared" si="92"/>
        <v>0</v>
      </c>
      <c r="Q699">
        <f t="shared" si="93"/>
        <v>0</v>
      </c>
      <c r="R699">
        <f t="shared" si="94"/>
        <v>0</v>
      </c>
      <c r="S699">
        <f t="shared" si="95"/>
        <v>1</v>
      </c>
    </row>
    <row r="700" spans="1:19" ht="16">
      <c r="A700" s="1">
        <v>2005</v>
      </c>
      <c r="B700" t="s">
        <v>1687</v>
      </c>
      <c r="C700" t="s">
        <v>16</v>
      </c>
      <c r="D700" t="s">
        <v>17</v>
      </c>
      <c r="F700">
        <f t="shared" si="90"/>
        <v>0</v>
      </c>
      <c r="G700">
        <f t="shared" si="91"/>
        <v>0</v>
      </c>
      <c r="H700">
        <v>65154327</v>
      </c>
      <c r="L700">
        <f t="shared" si="96"/>
        <v>17.992269275292848</v>
      </c>
      <c r="M700">
        <f t="shared" si="97"/>
        <v>18.240504711873303</v>
      </c>
      <c r="N700">
        <v>83512319</v>
      </c>
      <c r="O700">
        <f t="shared" si="98"/>
        <v>0</v>
      </c>
      <c r="P700">
        <f t="shared" si="92"/>
        <v>1</v>
      </c>
      <c r="Q700">
        <f t="shared" si="93"/>
        <v>0</v>
      </c>
      <c r="R700">
        <f t="shared" si="94"/>
        <v>0</v>
      </c>
      <c r="S700">
        <f t="shared" si="95"/>
        <v>0</v>
      </c>
    </row>
    <row r="701" spans="1:19" ht="16">
      <c r="A701" s="1">
        <v>1982</v>
      </c>
      <c r="B701" t="s">
        <v>3394</v>
      </c>
      <c r="C701" t="s">
        <v>31</v>
      </c>
      <c r="D701" t="s">
        <v>17</v>
      </c>
      <c r="F701">
        <f t="shared" si="90"/>
        <v>0</v>
      </c>
      <c r="G701">
        <f t="shared" si="91"/>
        <v>0</v>
      </c>
      <c r="H701">
        <v>65382380</v>
      </c>
      <c r="L701">
        <f t="shared" si="96"/>
        <v>17.995763361167374</v>
      </c>
      <c r="M701">
        <f t="shared" si="97"/>
        <v>16.200569800280412</v>
      </c>
      <c r="N701">
        <v>10859706</v>
      </c>
      <c r="O701">
        <f t="shared" si="98"/>
        <v>0</v>
      </c>
      <c r="P701">
        <f t="shared" si="92"/>
        <v>0</v>
      </c>
      <c r="Q701">
        <f t="shared" si="93"/>
        <v>1</v>
      </c>
      <c r="R701">
        <f t="shared" si="94"/>
        <v>0</v>
      </c>
      <c r="S701">
        <f t="shared" si="95"/>
        <v>0</v>
      </c>
    </row>
    <row r="702" spans="1:19" ht="16">
      <c r="A702" s="1">
        <v>1981</v>
      </c>
      <c r="B702" t="s">
        <v>3418</v>
      </c>
      <c r="C702" t="s">
        <v>22</v>
      </c>
      <c r="D702" t="s">
        <v>23</v>
      </c>
      <c r="F702">
        <f t="shared" si="90"/>
        <v>1</v>
      </c>
      <c r="G702">
        <f t="shared" si="91"/>
        <v>6404716</v>
      </c>
      <c r="H702">
        <v>65414737</v>
      </c>
      <c r="L702">
        <f t="shared" si="96"/>
        <v>17.996258127434434</v>
      </c>
      <c r="M702">
        <f t="shared" si="97"/>
        <v>15.672545151970814</v>
      </c>
      <c r="N702">
        <v>6404716</v>
      </c>
      <c r="O702">
        <f t="shared" si="98"/>
        <v>0</v>
      </c>
      <c r="P702">
        <f t="shared" si="92"/>
        <v>0</v>
      </c>
      <c r="Q702">
        <f t="shared" si="93"/>
        <v>0</v>
      </c>
      <c r="R702">
        <f t="shared" si="94"/>
        <v>0</v>
      </c>
      <c r="S702">
        <f t="shared" si="95"/>
        <v>1</v>
      </c>
    </row>
    <row r="703" spans="1:19" ht="16">
      <c r="A703" s="1">
        <v>2011</v>
      </c>
      <c r="B703" t="s">
        <v>448</v>
      </c>
      <c r="C703" t="s">
        <v>22</v>
      </c>
      <c r="D703" t="s">
        <v>23</v>
      </c>
      <c r="F703">
        <f t="shared" si="90"/>
        <v>1</v>
      </c>
      <c r="G703">
        <f t="shared" si="91"/>
        <v>24856579</v>
      </c>
      <c r="H703">
        <v>65676025</v>
      </c>
      <c r="L703">
        <f t="shared" si="96"/>
        <v>18.000244500570538</v>
      </c>
      <c r="M703">
        <f t="shared" si="97"/>
        <v>17.028633023958161</v>
      </c>
      <c r="N703">
        <v>24856579</v>
      </c>
      <c r="O703">
        <f t="shared" si="98"/>
        <v>0</v>
      </c>
      <c r="P703">
        <f t="shared" si="92"/>
        <v>0</v>
      </c>
      <c r="Q703">
        <f t="shared" si="93"/>
        <v>0</v>
      </c>
      <c r="R703">
        <f t="shared" si="94"/>
        <v>0</v>
      </c>
      <c r="S703">
        <f t="shared" si="95"/>
        <v>1</v>
      </c>
    </row>
    <row r="704" spans="1:19" ht="16">
      <c r="A704" s="1">
        <v>1998</v>
      </c>
      <c r="B704" t="s">
        <v>2734</v>
      </c>
      <c r="C704" t="s">
        <v>16</v>
      </c>
      <c r="D704" t="s">
        <v>17</v>
      </c>
      <c r="F704">
        <f t="shared" si="90"/>
        <v>0</v>
      </c>
      <c r="G704">
        <f t="shared" si="91"/>
        <v>0</v>
      </c>
      <c r="H704">
        <v>66011004</v>
      </c>
      <c r="L704">
        <f t="shared" si="96"/>
        <v>18.00533201336598</v>
      </c>
      <c r="M704">
        <f t="shared" si="97"/>
        <v>16.880628259278254</v>
      </c>
      <c r="N704">
        <v>21436985</v>
      </c>
      <c r="O704">
        <f t="shared" si="98"/>
        <v>0</v>
      </c>
      <c r="P704">
        <f t="shared" si="92"/>
        <v>1</v>
      </c>
      <c r="Q704">
        <f t="shared" si="93"/>
        <v>0</v>
      </c>
      <c r="R704">
        <f t="shared" si="94"/>
        <v>0</v>
      </c>
      <c r="S704">
        <f t="shared" si="95"/>
        <v>0</v>
      </c>
    </row>
    <row r="705" spans="1:19" ht="16">
      <c r="A705" s="1">
        <v>2009</v>
      </c>
      <c r="B705" t="s">
        <v>884</v>
      </c>
      <c r="C705" t="s">
        <v>16</v>
      </c>
      <c r="D705" t="s">
        <v>17</v>
      </c>
      <c r="F705">
        <f t="shared" si="90"/>
        <v>0</v>
      </c>
      <c r="G705">
        <f t="shared" si="91"/>
        <v>0</v>
      </c>
      <c r="H705">
        <v>66015966</v>
      </c>
      <c r="L705">
        <f t="shared" si="96"/>
        <v>18.005407179826321</v>
      </c>
      <c r="M705">
        <f t="shared" si="97"/>
        <v>15.912667623984774</v>
      </c>
      <c r="N705">
        <v>8142987</v>
      </c>
      <c r="O705">
        <f t="shared" si="98"/>
        <v>0</v>
      </c>
      <c r="P705">
        <f t="shared" si="92"/>
        <v>1</v>
      </c>
      <c r="Q705">
        <f t="shared" si="93"/>
        <v>0</v>
      </c>
      <c r="R705">
        <f t="shared" si="94"/>
        <v>0</v>
      </c>
      <c r="S705">
        <f t="shared" si="95"/>
        <v>0</v>
      </c>
    </row>
    <row r="706" spans="1:19" ht="16">
      <c r="A706" s="1">
        <v>1987</v>
      </c>
      <c r="B706" t="s">
        <v>3292</v>
      </c>
      <c r="C706" t="s">
        <v>16</v>
      </c>
      <c r="D706" t="s">
        <v>17</v>
      </c>
      <c r="F706">
        <f t="shared" ref="F706:F769" si="99">IF(D706="PASS",1,0)</f>
        <v>0</v>
      </c>
      <c r="G706">
        <f t="shared" ref="G706:G769" si="100">F706*N706</f>
        <v>0</v>
      </c>
      <c r="H706">
        <v>66069067</v>
      </c>
      <c r="L706">
        <f t="shared" si="96"/>
        <v>18.006211222519951</v>
      </c>
      <c r="M706">
        <f t="shared" si="97"/>
        <v>16.673610355219974</v>
      </c>
      <c r="N706">
        <v>17428378</v>
      </c>
      <c r="O706">
        <f t="shared" si="98"/>
        <v>0</v>
      </c>
      <c r="P706">
        <f t="shared" ref="P706:P769" si="101">IF(C706="notalk",1,0)</f>
        <v>1</v>
      </c>
      <c r="Q706">
        <f t="shared" ref="Q706:Q769" si="102">IF(C706="men",1,0)</f>
        <v>0</v>
      </c>
      <c r="R706">
        <f t="shared" ref="R706:R769" si="103">IF(C706="dubious",1,0)</f>
        <v>0</v>
      </c>
      <c r="S706">
        <f t="shared" ref="S706:S769" si="104">IF(C706="ok",1,0)</f>
        <v>0</v>
      </c>
    </row>
    <row r="707" spans="1:19" ht="16">
      <c r="A707" s="1">
        <v>1980</v>
      </c>
      <c r="B707" t="s">
        <v>3444</v>
      </c>
      <c r="C707" t="s">
        <v>16</v>
      </c>
      <c r="D707" t="s">
        <v>17</v>
      </c>
      <c r="F707">
        <f t="shared" si="99"/>
        <v>0</v>
      </c>
      <c r="G707">
        <f t="shared" si="100"/>
        <v>0</v>
      </c>
      <c r="H707">
        <v>66113787</v>
      </c>
      <c r="L707">
        <f t="shared" ref="L707:L770" si="105">LN(H707)</f>
        <v>18.006887860984822</v>
      </c>
      <c r="M707">
        <f t="shared" ref="M707:M770" si="106">LN(N707)</f>
        <v>17.74536998446159</v>
      </c>
      <c r="N707">
        <v>50899822</v>
      </c>
      <c r="O707">
        <f t="shared" ref="O707:O770" si="107">IF(C707="nowomen",1,0)</f>
        <v>0</v>
      </c>
      <c r="P707">
        <f t="shared" si="101"/>
        <v>1</v>
      </c>
      <c r="Q707">
        <f t="shared" si="102"/>
        <v>0</v>
      </c>
      <c r="R707">
        <f t="shared" si="103"/>
        <v>0</v>
      </c>
      <c r="S707">
        <f t="shared" si="104"/>
        <v>0</v>
      </c>
    </row>
    <row r="708" spans="1:19" ht="16">
      <c r="A708" s="1">
        <v>2013</v>
      </c>
      <c r="B708" t="s">
        <v>71</v>
      </c>
      <c r="C708" t="s">
        <v>22</v>
      </c>
      <c r="D708" t="s">
        <v>23</v>
      </c>
      <c r="F708">
        <f t="shared" si="99"/>
        <v>1</v>
      </c>
      <c r="G708">
        <f t="shared" si="100"/>
        <v>40000000</v>
      </c>
      <c r="H708">
        <v>66454811</v>
      </c>
      <c r="L708">
        <f t="shared" si="105"/>
        <v>18.012032740803733</v>
      </c>
      <c r="M708">
        <f t="shared" si="106"/>
        <v>17.504390012078211</v>
      </c>
      <c r="N708">
        <v>40000000</v>
      </c>
      <c r="O708">
        <f t="shared" si="107"/>
        <v>0</v>
      </c>
      <c r="P708">
        <f t="shared" si="101"/>
        <v>0</v>
      </c>
      <c r="Q708">
        <f t="shared" si="102"/>
        <v>0</v>
      </c>
      <c r="R708">
        <f t="shared" si="103"/>
        <v>0</v>
      </c>
      <c r="S708">
        <f t="shared" si="104"/>
        <v>1</v>
      </c>
    </row>
    <row r="709" spans="1:19" ht="16">
      <c r="A709" s="1">
        <v>2002</v>
      </c>
      <c r="B709" t="s">
        <v>2148</v>
      </c>
      <c r="C709" t="s">
        <v>22</v>
      </c>
      <c r="D709" t="s">
        <v>23</v>
      </c>
      <c r="F709">
        <f t="shared" si="99"/>
        <v>1</v>
      </c>
      <c r="G709">
        <f t="shared" si="100"/>
        <v>38855376</v>
      </c>
      <c r="H709">
        <v>66855105</v>
      </c>
      <c r="L709">
        <f t="shared" si="105"/>
        <v>18.018038223592828</v>
      </c>
      <c r="M709">
        <f t="shared" si="106"/>
        <v>17.475357003582904</v>
      </c>
      <c r="N709">
        <v>38855376</v>
      </c>
      <c r="O709">
        <f t="shared" si="107"/>
        <v>0</v>
      </c>
      <c r="P709">
        <f t="shared" si="101"/>
        <v>0</v>
      </c>
      <c r="Q709">
        <f t="shared" si="102"/>
        <v>0</v>
      </c>
      <c r="R709">
        <f t="shared" si="103"/>
        <v>0</v>
      </c>
      <c r="S709">
        <f t="shared" si="104"/>
        <v>1</v>
      </c>
    </row>
    <row r="710" spans="1:19" ht="16">
      <c r="A710" s="1">
        <v>2009</v>
      </c>
      <c r="B710" t="s">
        <v>1009</v>
      </c>
      <c r="C710" t="s">
        <v>16</v>
      </c>
      <c r="D710" t="s">
        <v>17</v>
      </c>
      <c r="F710">
        <f t="shared" si="99"/>
        <v>0</v>
      </c>
      <c r="G710">
        <f t="shared" si="100"/>
        <v>0</v>
      </c>
      <c r="H710">
        <v>66905911</v>
      </c>
      <c r="L710">
        <f t="shared" si="105"/>
        <v>18.018797876950174</v>
      </c>
      <c r="M710">
        <f t="shared" si="106"/>
        <v>17.809787608870657</v>
      </c>
      <c r="N710">
        <v>54286580</v>
      </c>
      <c r="O710">
        <f t="shared" si="107"/>
        <v>0</v>
      </c>
      <c r="P710">
        <f t="shared" si="101"/>
        <v>1</v>
      </c>
      <c r="Q710">
        <f t="shared" si="102"/>
        <v>0</v>
      </c>
      <c r="R710">
        <f t="shared" si="103"/>
        <v>0</v>
      </c>
      <c r="S710">
        <f t="shared" si="104"/>
        <v>0</v>
      </c>
    </row>
    <row r="711" spans="1:19" ht="16">
      <c r="A711" s="1">
        <v>2004</v>
      </c>
      <c r="B711" t="s">
        <v>1950</v>
      </c>
      <c r="C711" t="s">
        <v>22</v>
      </c>
      <c r="D711" t="s">
        <v>23</v>
      </c>
      <c r="F711">
        <f t="shared" si="99"/>
        <v>1</v>
      </c>
      <c r="G711">
        <f t="shared" si="100"/>
        <v>92489466</v>
      </c>
      <c r="H711">
        <v>67017030</v>
      </c>
      <c r="L711">
        <f t="shared" si="105"/>
        <v>18.020457324161683</v>
      </c>
      <c r="M711">
        <f t="shared" si="106"/>
        <v>18.342605314916629</v>
      </c>
      <c r="N711">
        <v>92489466</v>
      </c>
      <c r="O711">
        <f t="shared" si="107"/>
        <v>0</v>
      </c>
      <c r="P711">
        <f t="shared" si="101"/>
        <v>0</v>
      </c>
      <c r="Q711">
        <f t="shared" si="102"/>
        <v>0</v>
      </c>
      <c r="R711">
        <f t="shared" si="103"/>
        <v>0</v>
      </c>
      <c r="S711">
        <f t="shared" si="104"/>
        <v>1</v>
      </c>
    </row>
    <row r="712" spans="1:19" ht="16">
      <c r="A712" s="1">
        <v>2006</v>
      </c>
      <c r="B712" t="s">
        <v>181</v>
      </c>
      <c r="C712" t="s">
        <v>22</v>
      </c>
      <c r="D712" t="s">
        <v>23</v>
      </c>
      <c r="F712">
        <f t="shared" si="99"/>
        <v>1</v>
      </c>
      <c r="G712">
        <f t="shared" si="100"/>
        <v>57789817</v>
      </c>
      <c r="H712">
        <v>67253922</v>
      </c>
      <c r="L712">
        <f t="shared" si="105"/>
        <v>18.023985894448298</v>
      </c>
      <c r="M712">
        <f t="shared" si="106"/>
        <v>17.872323141651119</v>
      </c>
      <c r="N712">
        <v>57789817</v>
      </c>
      <c r="O712">
        <f t="shared" si="107"/>
        <v>0</v>
      </c>
      <c r="P712">
        <f t="shared" si="101"/>
        <v>0</v>
      </c>
      <c r="Q712">
        <f t="shared" si="102"/>
        <v>0</v>
      </c>
      <c r="R712">
        <f t="shared" si="103"/>
        <v>0</v>
      </c>
      <c r="S712">
        <f t="shared" si="104"/>
        <v>1</v>
      </c>
    </row>
    <row r="713" spans="1:19" ht="16">
      <c r="A713" s="1">
        <v>2005</v>
      </c>
      <c r="B713" t="s">
        <v>1695</v>
      </c>
      <c r="C713" t="s">
        <v>16</v>
      </c>
      <c r="D713" t="s">
        <v>17</v>
      </c>
      <c r="F713">
        <f t="shared" si="99"/>
        <v>0</v>
      </c>
      <c r="G713">
        <f t="shared" si="100"/>
        <v>0</v>
      </c>
      <c r="H713">
        <v>67510048</v>
      </c>
      <c r="L713">
        <f t="shared" si="105"/>
        <v>18.027787004023576</v>
      </c>
      <c r="M713">
        <f t="shared" si="106"/>
        <v>15.937919630853537</v>
      </c>
      <c r="N713">
        <v>8351232</v>
      </c>
      <c r="O713">
        <f t="shared" si="107"/>
        <v>0</v>
      </c>
      <c r="P713">
        <f t="shared" si="101"/>
        <v>1</v>
      </c>
      <c r="Q713">
        <f t="shared" si="102"/>
        <v>0</v>
      </c>
      <c r="R713">
        <f t="shared" si="103"/>
        <v>0</v>
      </c>
      <c r="S713">
        <f t="shared" si="104"/>
        <v>0</v>
      </c>
    </row>
    <row r="714" spans="1:19" ht="16">
      <c r="A714" s="1">
        <v>2010</v>
      </c>
      <c r="B714" t="s">
        <v>715</v>
      </c>
      <c r="C714" t="s">
        <v>16</v>
      </c>
      <c r="D714" t="s">
        <v>17</v>
      </c>
      <c r="F714">
        <f t="shared" si="99"/>
        <v>0</v>
      </c>
      <c r="G714">
        <f t="shared" si="100"/>
        <v>0</v>
      </c>
      <c r="H714">
        <v>67522890</v>
      </c>
      <c r="L714">
        <f t="shared" si="105"/>
        <v>18.027977209468691</v>
      </c>
      <c r="M714">
        <f t="shared" si="106"/>
        <v>17.465034285811068</v>
      </c>
      <c r="N714">
        <v>38456346</v>
      </c>
      <c r="O714">
        <f t="shared" si="107"/>
        <v>0</v>
      </c>
      <c r="P714">
        <f t="shared" si="101"/>
        <v>1</v>
      </c>
      <c r="Q714">
        <f t="shared" si="102"/>
        <v>0</v>
      </c>
      <c r="R714">
        <f t="shared" si="103"/>
        <v>0</v>
      </c>
      <c r="S714">
        <f t="shared" si="104"/>
        <v>0</v>
      </c>
    </row>
    <row r="715" spans="1:19" ht="16">
      <c r="A715" s="1">
        <v>2011</v>
      </c>
      <c r="B715" t="s">
        <v>456</v>
      </c>
      <c r="C715" t="s">
        <v>22</v>
      </c>
      <c r="D715" t="s">
        <v>23</v>
      </c>
      <c r="F715">
        <f t="shared" si="99"/>
        <v>1</v>
      </c>
      <c r="G715">
        <f t="shared" si="100"/>
        <v>31070724</v>
      </c>
      <c r="H715">
        <v>67675862</v>
      </c>
      <c r="L715">
        <f t="shared" si="105"/>
        <v>18.030240130731137</v>
      </c>
      <c r="M715">
        <f t="shared" si="106"/>
        <v>17.251776583318531</v>
      </c>
      <c r="N715">
        <v>31070724</v>
      </c>
      <c r="O715">
        <f t="shared" si="107"/>
        <v>0</v>
      </c>
      <c r="P715">
        <f t="shared" si="101"/>
        <v>0</v>
      </c>
      <c r="Q715">
        <f t="shared" si="102"/>
        <v>0</v>
      </c>
      <c r="R715">
        <f t="shared" si="103"/>
        <v>0</v>
      </c>
      <c r="S715">
        <f t="shared" si="104"/>
        <v>1</v>
      </c>
    </row>
    <row r="716" spans="1:19" ht="16">
      <c r="A716" s="1">
        <v>2010</v>
      </c>
      <c r="B716" t="s">
        <v>677</v>
      </c>
      <c r="C716" t="s">
        <v>22</v>
      </c>
      <c r="D716" t="s">
        <v>23</v>
      </c>
      <c r="F716">
        <f t="shared" si="99"/>
        <v>1</v>
      </c>
      <c r="G716">
        <f t="shared" si="100"/>
        <v>10682318</v>
      </c>
      <c r="H716">
        <v>67676882</v>
      </c>
      <c r="L716">
        <f t="shared" si="105"/>
        <v>18.030255202461046</v>
      </c>
      <c r="M716">
        <f t="shared" si="106"/>
        <v>16.18410040914479</v>
      </c>
      <c r="N716">
        <v>10682318</v>
      </c>
      <c r="O716">
        <f t="shared" si="107"/>
        <v>0</v>
      </c>
      <c r="P716">
        <f t="shared" si="101"/>
        <v>0</v>
      </c>
      <c r="Q716">
        <f t="shared" si="102"/>
        <v>0</v>
      </c>
      <c r="R716">
        <f t="shared" si="103"/>
        <v>0</v>
      </c>
      <c r="S716">
        <f t="shared" si="104"/>
        <v>1</v>
      </c>
    </row>
    <row r="717" spans="1:19" ht="16">
      <c r="A717" s="1">
        <v>1999</v>
      </c>
      <c r="B717" t="s">
        <v>2585</v>
      </c>
      <c r="C717" t="s">
        <v>16</v>
      </c>
      <c r="D717" t="s">
        <v>17</v>
      </c>
      <c r="F717">
        <f t="shared" si="99"/>
        <v>0</v>
      </c>
      <c r="G717">
        <f t="shared" si="100"/>
        <v>0</v>
      </c>
      <c r="H717">
        <v>67751013</v>
      </c>
      <c r="L717">
        <f t="shared" si="105"/>
        <v>18.031349969641823</v>
      </c>
      <c r="M717">
        <f t="shared" si="106"/>
        <v>17.761801551255495</v>
      </c>
      <c r="N717">
        <v>51743095</v>
      </c>
      <c r="O717">
        <f t="shared" si="107"/>
        <v>0</v>
      </c>
      <c r="P717">
        <f t="shared" si="101"/>
        <v>1</v>
      </c>
      <c r="Q717">
        <f t="shared" si="102"/>
        <v>0</v>
      </c>
      <c r="R717">
        <f t="shared" si="103"/>
        <v>0</v>
      </c>
      <c r="S717">
        <f t="shared" si="104"/>
        <v>0</v>
      </c>
    </row>
    <row r="718" spans="1:19" ht="16">
      <c r="A718" s="1">
        <v>2005</v>
      </c>
      <c r="B718" t="s">
        <v>1792</v>
      </c>
      <c r="C718" t="s">
        <v>22</v>
      </c>
      <c r="D718" t="s">
        <v>23</v>
      </c>
      <c r="F718">
        <f t="shared" si="99"/>
        <v>1</v>
      </c>
      <c r="G718">
        <f t="shared" si="100"/>
        <v>8351232</v>
      </c>
      <c r="H718">
        <v>68038213</v>
      </c>
      <c r="L718">
        <f t="shared" si="105"/>
        <v>18.035580061184657</v>
      </c>
      <c r="M718">
        <f t="shared" si="106"/>
        <v>15.937919630853537</v>
      </c>
      <c r="N718">
        <v>8351232</v>
      </c>
      <c r="O718">
        <f t="shared" si="107"/>
        <v>0</v>
      </c>
      <c r="P718">
        <f t="shared" si="101"/>
        <v>0</v>
      </c>
      <c r="Q718">
        <f t="shared" si="102"/>
        <v>0</v>
      </c>
      <c r="R718">
        <f t="shared" si="103"/>
        <v>0</v>
      </c>
      <c r="S718">
        <f t="shared" si="104"/>
        <v>1</v>
      </c>
    </row>
    <row r="719" spans="1:19" ht="16">
      <c r="A719" s="1">
        <v>2012</v>
      </c>
      <c r="B719" t="s">
        <v>366</v>
      </c>
      <c r="C719" t="s">
        <v>31</v>
      </c>
      <c r="D719" t="s">
        <v>17</v>
      </c>
      <c r="F719">
        <f t="shared" si="99"/>
        <v>0</v>
      </c>
      <c r="G719">
        <f t="shared" si="100"/>
        <v>0</v>
      </c>
      <c r="H719">
        <v>68338951</v>
      </c>
      <c r="L719">
        <f t="shared" si="105"/>
        <v>18.039990454811633</v>
      </c>
      <c r="M719">
        <f t="shared" si="106"/>
        <v>17.837376197334095</v>
      </c>
      <c r="N719">
        <v>55805121</v>
      </c>
      <c r="O719">
        <f t="shared" si="107"/>
        <v>0</v>
      </c>
      <c r="P719">
        <f t="shared" si="101"/>
        <v>0</v>
      </c>
      <c r="Q719">
        <f t="shared" si="102"/>
        <v>1</v>
      </c>
      <c r="R719">
        <f t="shared" si="103"/>
        <v>0</v>
      </c>
      <c r="S719">
        <f t="shared" si="104"/>
        <v>0</v>
      </c>
    </row>
    <row r="720" spans="1:19" ht="16">
      <c r="A720" s="1">
        <v>1988</v>
      </c>
      <c r="B720" t="s">
        <v>3238</v>
      </c>
      <c r="C720" t="s">
        <v>22</v>
      </c>
      <c r="D720" t="s">
        <v>23</v>
      </c>
      <c r="F720">
        <f t="shared" si="99"/>
        <v>1</v>
      </c>
      <c r="G720">
        <f t="shared" si="100"/>
        <v>27575058</v>
      </c>
      <c r="H720">
        <v>68346751</v>
      </c>
      <c r="L720">
        <f t="shared" si="105"/>
        <v>18.040104585256799</v>
      </c>
      <c r="M720">
        <f t="shared" si="106"/>
        <v>17.132422226456114</v>
      </c>
      <c r="N720">
        <v>27575058</v>
      </c>
      <c r="O720">
        <f t="shared" si="107"/>
        <v>0</v>
      </c>
      <c r="P720">
        <f t="shared" si="101"/>
        <v>0</v>
      </c>
      <c r="Q720">
        <f t="shared" si="102"/>
        <v>0</v>
      </c>
      <c r="R720">
        <f t="shared" si="103"/>
        <v>0</v>
      </c>
      <c r="S720">
        <f t="shared" si="104"/>
        <v>1</v>
      </c>
    </row>
    <row r="721" spans="1:19" ht="16">
      <c r="A721" s="1">
        <v>2013</v>
      </c>
      <c r="B721" t="s">
        <v>50</v>
      </c>
      <c r="C721" t="s">
        <v>22</v>
      </c>
      <c r="D721" t="s">
        <v>23</v>
      </c>
      <c r="F721">
        <f t="shared" si="99"/>
        <v>1</v>
      </c>
      <c r="G721">
        <f t="shared" si="100"/>
        <v>18000000</v>
      </c>
      <c r="H721">
        <v>68447831</v>
      </c>
      <c r="L721">
        <f t="shared" si="105"/>
        <v>18.041582421833638</v>
      </c>
      <c r="M721">
        <f t="shared" si="106"/>
        <v>16.705882315860439</v>
      </c>
      <c r="N721">
        <v>18000000</v>
      </c>
      <c r="O721">
        <f t="shared" si="107"/>
        <v>0</v>
      </c>
      <c r="P721">
        <f t="shared" si="101"/>
        <v>0</v>
      </c>
      <c r="Q721">
        <f t="shared" si="102"/>
        <v>0</v>
      </c>
      <c r="R721">
        <f t="shared" si="103"/>
        <v>0</v>
      </c>
      <c r="S721">
        <f t="shared" si="104"/>
        <v>1</v>
      </c>
    </row>
    <row r="722" spans="1:19" ht="16">
      <c r="A722" s="1">
        <v>1989</v>
      </c>
      <c r="B722" t="s">
        <v>3217</v>
      </c>
      <c r="C722" t="s">
        <v>31</v>
      </c>
      <c r="D722" t="s">
        <v>17</v>
      </c>
      <c r="F722">
        <f t="shared" si="99"/>
        <v>0</v>
      </c>
      <c r="G722">
        <f t="shared" si="100"/>
        <v>0</v>
      </c>
      <c r="H722">
        <v>69059227</v>
      </c>
      <c r="L722">
        <f t="shared" si="105"/>
        <v>18.050475056698112</v>
      </c>
      <c r="M722">
        <f t="shared" si="106"/>
        <v>14.628885339350489</v>
      </c>
      <c r="N722">
        <v>2255507</v>
      </c>
      <c r="O722">
        <f t="shared" si="107"/>
        <v>0</v>
      </c>
      <c r="P722">
        <f t="shared" si="101"/>
        <v>0</v>
      </c>
      <c r="Q722">
        <f t="shared" si="102"/>
        <v>1</v>
      </c>
      <c r="R722">
        <f t="shared" si="103"/>
        <v>0</v>
      </c>
      <c r="S722">
        <f t="shared" si="104"/>
        <v>0</v>
      </c>
    </row>
    <row r="723" spans="1:19" ht="16">
      <c r="A723" s="1">
        <v>1998</v>
      </c>
      <c r="B723" t="s">
        <v>336</v>
      </c>
      <c r="C723" t="s">
        <v>22</v>
      </c>
      <c r="D723" t="s">
        <v>23</v>
      </c>
      <c r="F723">
        <f t="shared" si="99"/>
        <v>1</v>
      </c>
      <c r="G723">
        <f t="shared" si="100"/>
        <v>85747939</v>
      </c>
      <c r="H723">
        <v>69434988</v>
      </c>
      <c r="L723">
        <f t="shared" si="105"/>
        <v>18.055901448292097</v>
      </c>
      <c r="M723">
        <f t="shared" si="106"/>
        <v>18.266922608736056</v>
      </c>
      <c r="N723">
        <v>85747939</v>
      </c>
      <c r="O723">
        <f t="shared" si="107"/>
        <v>0</v>
      </c>
      <c r="P723">
        <f t="shared" si="101"/>
        <v>0</v>
      </c>
      <c r="Q723">
        <f t="shared" si="102"/>
        <v>0</v>
      </c>
      <c r="R723">
        <f t="shared" si="103"/>
        <v>0</v>
      </c>
      <c r="S723">
        <f t="shared" si="104"/>
        <v>1</v>
      </c>
    </row>
    <row r="724" spans="1:19" ht="16">
      <c r="A724" s="1">
        <v>2008</v>
      </c>
      <c r="B724" t="s">
        <v>1127</v>
      </c>
      <c r="C724" t="s">
        <v>22</v>
      </c>
      <c r="D724" t="s">
        <v>23</v>
      </c>
      <c r="F724">
        <f t="shared" si="99"/>
        <v>1</v>
      </c>
      <c r="G724">
        <f t="shared" si="100"/>
        <v>32467689</v>
      </c>
      <c r="H724">
        <v>69688090</v>
      </c>
      <c r="L724">
        <f t="shared" si="105"/>
        <v>18.059539985950586</v>
      </c>
      <c r="M724">
        <f t="shared" si="106"/>
        <v>17.295755968155259</v>
      </c>
      <c r="N724">
        <v>32467689</v>
      </c>
      <c r="O724">
        <f t="shared" si="107"/>
        <v>0</v>
      </c>
      <c r="P724">
        <f t="shared" si="101"/>
        <v>0</v>
      </c>
      <c r="Q724">
        <f t="shared" si="102"/>
        <v>0</v>
      </c>
      <c r="R724">
        <f t="shared" si="103"/>
        <v>0</v>
      </c>
      <c r="S724">
        <f t="shared" si="104"/>
        <v>1</v>
      </c>
    </row>
    <row r="725" spans="1:19" ht="16">
      <c r="A725" s="1">
        <v>2005</v>
      </c>
      <c r="B725" t="s">
        <v>1834</v>
      </c>
      <c r="C725" t="s">
        <v>58</v>
      </c>
      <c r="D725" t="s">
        <v>17</v>
      </c>
      <c r="F725">
        <f t="shared" si="99"/>
        <v>0</v>
      </c>
      <c r="G725">
        <f t="shared" si="100"/>
        <v>0</v>
      </c>
      <c r="H725">
        <v>69846769</v>
      </c>
      <c r="L725">
        <f t="shared" si="105"/>
        <v>18.061814386333971</v>
      </c>
      <c r="M725">
        <f t="shared" si="106"/>
        <v>18.166396735114088</v>
      </c>
      <c r="N725">
        <v>77547153</v>
      </c>
      <c r="O725">
        <f t="shared" si="107"/>
        <v>1</v>
      </c>
      <c r="P725">
        <f t="shared" si="101"/>
        <v>0</v>
      </c>
      <c r="Q725">
        <f t="shared" si="102"/>
        <v>0</v>
      </c>
      <c r="R725">
        <f t="shared" si="103"/>
        <v>0</v>
      </c>
      <c r="S725">
        <f t="shared" si="104"/>
        <v>0</v>
      </c>
    </row>
    <row r="726" spans="1:19" ht="16">
      <c r="A726" s="1">
        <v>2009</v>
      </c>
      <c r="B726" t="s">
        <v>1061</v>
      </c>
      <c r="C726" t="s">
        <v>16</v>
      </c>
      <c r="D726" t="s">
        <v>17</v>
      </c>
      <c r="F726">
        <f t="shared" si="99"/>
        <v>0</v>
      </c>
      <c r="G726">
        <f t="shared" si="100"/>
        <v>0</v>
      </c>
      <c r="H726">
        <v>69869659</v>
      </c>
      <c r="L726">
        <f t="shared" si="105"/>
        <v>18.062142050024381</v>
      </c>
      <c r="M726">
        <f t="shared" si="106"/>
        <v>17.298961985104665</v>
      </c>
      <c r="N726">
        <v>32571948</v>
      </c>
      <c r="O726">
        <f t="shared" si="107"/>
        <v>0</v>
      </c>
      <c r="P726">
        <f t="shared" si="101"/>
        <v>1</v>
      </c>
      <c r="Q726">
        <f t="shared" si="102"/>
        <v>0</v>
      </c>
      <c r="R726">
        <f t="shared" si="103"/>
        <v>0</v>
      </c>
      <c r="S726">
        <f t="shared" si="104"/>
        <v>0</v>
      </c>
    </row>
    <row r="727" spans="1:19" ht="16">
      <c r="A727" s="1">
        <v>1997</v>
      </c>
      <c r="B727" t="s">
        <v>2800</v>
      </c>
      <c r="C727" t="s">
        <v>22</v>
      </c>
      <c r="D727" t="s">
        <v>23</v>
      </c>
      <c r="F727">
        <f t="shared" si="99"/>
        <v>1</v>
      </c>
      <c r="G727">
        <f t="shared" si="100"/>
        <v>72561906</v>
      </c>
      <c r="H727">
        <v>69904916</v>
      </c>
      <c r="L727">
        <f t="shared" si="105"/>
        <v>18.062646533772554</v>
      </c>
      <c r="M727">
        <f t="shared" si="106"/>
        <v>18.099950631342367</v>
      </c>
      <c r="N727">
        <v>72561906</v>
      </c>
      <c r="O727">
        <f t="shared" si="107"/>
        <v>0</v>
      </c>
      <c r="P727">
        <f t="shared" si="101"/>
        <v>0</v>
      </c>
      <c r="Q727">
        <f t="shared" si="102"/>
        <v>0</v>
      </c>
      <c r="R727">
        <f t="shared" si="103"/>
        <v>0</v>
      </c>
      <c r="S727">
        <f t="shared" si="104"/>
        <v>1</v>
      </c>
    </row>
    <row r="728" spans="1:19" ht="16">
      <c r="A728" s="1">
        <v>2010</v>
      </c>
      <c r="B728" t="s">
        <v>816</v>
      </c>
      <c r="C728" t="s">
        <v>31</v>
      </c>
      <c r="D728" t="s">
        <v>17</v>
      </c>
      <c r="F728">
        <f t="shared" si="99"/>
        <v>0</v>
      </c>
      <c r="G728">
        <f t="shared" si="100"/>
        <v>0</v>
      </c>
      <c r="H728">
        <v>70003894</v>
      </c>
      <c r="L728">
        <f t="shared" si="105"/>
        <v>18.064061427037849</v>
      </c>
      <c r="M728">
        <f t="shared" si="106"/>
        <v>17.688177847526681</v>
      </c>
      <c r="N728">
        <v>48070433</v>
      </c>
      <c r="O728">
        <f t="shared" si="107"/>
        <v>0</v>
      </c>
      <c r="P728">
        <f t="shared" si="101"/>
        <v>0</v>
      </c>
      <c r="Q728">
        <f t="shared" si="102"/>
        <v>1</v>
      </c>
      <c r="R728">
        <f t="shared" si="103"/>
        <v>0</v>
      </c>
      <c r="S728">
        <f t="shared" si="104"/>
        <v>0</v>
      </c>
    </row>
    <row r="729" spans="1:19" ht="16">
      <c r="A729" s="1">
        <v>1997</v>
      </c>
      <c r="B729" t="s">
        <v>2847</v>
      </c>
      <c r="C729" t="s">
        <v>16</v>
      </c>
      <c r="D729" t="s">
        <v>17</v>
      </c>
      <c r="F729">
        <f t="shared" si="99"/>
        <v>0</v>
      </c>
      <c r="G729">
        <f t="shared" si="100"/>
        <v>0</v>
      </c>
      <c r="H729">
        <v>70044851</v>
      </c>
      <c r="L729">
        <f t="shared" si="105"/>
        <v>18.064646323406148</v>
      </c>
      <c r="M729">
        <f t="shared" si="106"/>
        <v>18.099950631342367</v>
      </c>
      <c r="N729">
        <v>72561906</v>
      </c>
      <c r="O729">
        <f t="shared" si="107"/>
        <v>0</v>
      </c>
      <c r="P729">
        <f t="shared" si="101"/>
        <v>1</v>
      </c>
      <c r="Q729">
        <f t="shared" si="102"/>
        <v>0</v>
      </c>
      <c r="R729">
        <f t="shared" si="103"/>
        <v>0</v>
      </c>
      <c r="S729">
        <f t="shared" si="104"/>
        <v>0</v>
      </c>
    </row>
    <row r="730" spans="1:19" ht="16">
      <c r="A730" s="1">
        <v>1998</v>
      </c>
      <c r="B730" t="s">
        <v>2742</v>
      </c>
      <c r="C730" t="s">
        <v>16</v>
      </c>
      <c r="D730" t="s">
        <v>17</v>
      </c>
      <c r="F730">
        <f t="shared" si="99"/>
        <v>0</v>
      </c>
      <c r="G730">
        <f t="shared" si="100"/>
        <v>0</v>
      </c>
      <c r="H730">
        <v>70178637</v>
      </c>
      <c r="L730">
        <f t="shared" si="105"/>
        <v>18.06655450644314</v>
      </c>
      <c r="M730">
        <f t="shared" si="106"/>
        <v>18.084601054274518</v>
      </c>
      <c r="N730">
        <v>71456616</v>
      </c>
      <c r="O730">
        <f t="shared" si="107"/>
        <v>0</v>
      </c>
      <c r="P730">
        <f t="shared" si="101"/>
        <v>1</v>
      </c>
      <c r="Q730">
        <f t="shared" si="102"/>
        <v>0</v>
      </c>
      <c r="R730">
        <f t="shared" si="103"/>
        <v>0</v>
      </c>
      <c r="S730">
        <f t="shared" si="104"/>
        <v>0</v>
      </c>
    </row>
    <row r="731" spans="1:19" ht="16">
      <c r="A731" s="1">
        <v>2006</v>
      </c>
      <c r="B731" t="s">
        <v>1537</v>
      </c>
      <c r="C731" t="s">
        <v>22</v>
      </c>
      <c r="D731" t="s">
        <v>23</v>
      </c>
      <c r="F731">
        <f t="shared" si="99"/>
        <v>1</v>
      </c>
      <c r="G731">
        <f t="shared" si="100"/>
        <v>46231854</v>
      </c>
      <c r="H731">
        <v>70344622</v>
      </c>
      <c r="L731">
        <f t="shared" si="105"/>
        <v>18.068916892262774</v>
      </c>
      <c r="M731">
        <f t="shared" si="106"/>
        <v>17.649179598988955</v>
      </c>
      <c r="N731">
        <v>46231854</v>
      </c>
      <c r="O731">
        <f t="shared" si="107"/>
        <v>0</v>
      </c>
      <c r="P731">
        <f t="shared" si="101"/>
        <v>0</v>
      </c>
      <c r="Q731">
        <f t="shared" si="102"/>
        <v>0</v>
      </c>
      <c r="R731">
        <f t="shared" si="103"/>
        <v>0</v>
      </c>
      <c r="S731">
        <f t="shared" si="104"/>
        <v>1</v>
      </c>
    </row>
    <row r="732" spans="1:19" ht="16">
      <c r="A732" s="1">
        <v>2013</v>
      </c>
      <c r="B732" t="s">
        <v>163</v>
      </c>
      <c r="C732" t="s">
        <v>22</v>
      </c>
      <c r="D732" t="s">
        <v>23</v>
      </c>
      <c r="F732">
        <f t="shared" si="99"/>
        <v>1</v>
      </c>
      <c r="G732">
        <f t="shared" si="100"/>
        <v>25000000</v>
      </c>
      <c r="H732">
        <v>70373715</v>
      </c>
      <c r="L732">
        <f t="shared" si="105"/>
        <v>18.069330384932382</v>
      </c>
      <c r="M732">
        <f t="shared" si="106"/>
        <v>17.034386382832476</v>
      </c>
      <c r="N732">
        <v>25000000</v>
      </c>
      <c r="O732">
        <f t="shared" si="107"/>
        <v>0</v>
      </c>
      <c r="P732">
        <f t="shared" si="101"/>
        <v>0</v>
      </c>
      <c r="Q732">
        <f t="shared" si="102"/>
        <v>0</v>
      </c>
      <c r="R732">
        <f t="shared" si="103"/>
        <v>0</v>
      </c>
      <c r="S732">
        <f t="shared" si="104"/>
        <v>1</v>
      </c>
    </row>
    <row r="733" spans="1:19" ht="16">
      <c r="A733" s="1">
        <v>1971</v>
      </c>
      <c r="B733" t="s">
        <v>3559</v>
      </c>
      <c r="C733" t="s">
        <v>16</v>
      </c>
      <c r="D733" t="s">
        <v>17</v>
      </c>
      <c r="F733">
        <f t="shared" si="99"/>
        <v>0</v>
      </c>
      <c r="G733">
        <f t="shared" si="100"/>
        <v>0</v>
      </c>
      <c r="H733">
        <v>70780525</v>
      </c>
      <c r="L733">
        <f t="shared" si="105"/>
        <v>18.075094450203618</v>
      </c>
      <c r="M733">
        <f t="shared" si="106"/>
        <v>16.48178594965114</v>
      </c>
      <c r="N733">
        <v>14386286</v>
      </c>
      <c r="O733">
        <f t="shared" si="107"/>
        <v>0</v>
      </c>
      <c r="P733">
        <f t="shared" si="101"/>
        <v>1</v>
      </c>
      <c r="Q733">
        <f t="shared" si="102"/>
        <v>0</v>
      </c>
      <c r="R733">
        <f t="shared" si="103"/>
        <v>0</v>
      </c>
      <c r="S733">
        <f t="shared" si="104"/>
        <v>0</v>
      </c>
    </row>
    <row r="734" spans="1:19" ht="16">
      <c r="A734" s="1">
        <v>2003</v>
      </c>
      <c r="B734" t="s">
        <v>2013</v>
      </c>
      <c r="C734" t="s">
        <v>16</v>
      </c>
      <c r="D734" t="s">
        <v>17</v>
      </c>
      <c r="F734">
        <f t="shared" si="99"/>
        <v>0</v>
      </c>
      <c r="G734">
        <f t="shared" si="100"/>
        <v>0</v>
      </c>
      <c r="H734">
        <v>71451544</v>
      </c>
      <c r="L734">
        <f t="shared" si="105"/>
        <v>18.084530071623814</v>
      </c>
      <c r="M734">
        <f t="shared" si="106"/>
        <v>17.270317392979063</v>
      </c>
      <c r="N734">
        <v>31652174</v>
      </c>
      <c r="O734">
        <f t="shared" si="107"/>
        <v>0</v>
      </c>
      <c r="P734">
        <f t="shared" si="101"/>
        <v>1</v>
      </c>
      <c r="Q734">
        <f t="shared" si="102"/>
        <v>0</v>
      </c>
      <c r="R734">
        <f t="shared" si="103"/>
        <v>0</v>
      </c>
      <c r="S734">
        <f t="shared" si="104"/>
        <v>0</v>
      </c>
    </row>
    <row r="735" spans="1:19" ht="16">
      <c r="A735" s="1">
        <v>2005</v>
      </c>
      <c r="B735" t="s">
        <v>1770</v>
      </c>
      <c r="C735" t="s">
        <v>16</v>
      </c>
      <c r="D735" t="s">
        <v>17</v>
      </c>
      <c r="F735">
        <f t="shared" si="99"/>
        <v>0</v>
      </c>
      <c r="G735">
        <f t="shared" si="100"/>
        <v>0</v>
      </c>
      <c r="H735">
        <v>71484662</v>
      </c>
      <c r="L735">
        <f t="shared" si="105"/>
        <v>18.084993467169554</v>
      </c>
      <c r="M735">
        <f t="shared" si="106"/>
        <v>18.597179657009463</v>
      </c>
      <c r="N735">
        <v>119303313</v>
      </c>
      <c r="O735">
        <f t="shared" si="107"/>
        <v>0</v>
      </c>
      <c r="P735">
        <f t="shared" si="101"/>
        <v>1</v>
      </c>
      <c r="Q735">
        <f t="shared" si="102"/>
        <v>0</v>
      </c>
      <c r="R735">
        <f t="shared" si="103"/>
        <v>0</v>
      </c>
      <c r="S735">
        <f t="shared" si="104"/>
        <v>0</v>
      </c>
    </row>
    <row r="736" spans="1:19" ht="16">
      <c r="A736" s="1">
        <v>2008</v>
      </c>
      <c r="B736" t="s">
        <v>1254</v>
      </c>
      <c r="C736" t="s">
        <v>22</v>
      </c>
      <c r="D736" t="s">
        <v>23</v>
      </c>
      <c r="F736">
        <f t="shared" si="99"/>
        <v>1</v>
      </c>
      <c r="G736">
        <f t="shared" si="100"/>
        <v>21645126</v>
      </c>
      <c r="H736">
        <v>71583685</v>
      </c>
      <c r="L736">
        <f t="shared" si="105"/>
        <v>18.086377742837634</v>
      </c>
      <c r="M736">
        <f t="shared" si="106"/>
        <v>16.890290860047095</v>
      </c>
      <c r="N736">
        <v>21645126</v>
      </c>
      <c r="O736">
        <f t="shared" si="107"/>
        <v>0</v>
      </c>
      <c r="P736">
        <f t="shared" si="101"/>
        <v>0</v>
      </c>
      <c r="Q736">
        <f t="shared" si="102"/>
        <v>0</v>
      </c>
      <c r="R736">
        <f t="shared" si="103"/>
        <v>0</v>
      </c>
      <c r="S736">
        <f t="shared" si="104"/>
        <v>1</v>
      </c>
    </row>
    <row r="737" spans="1:19" ht="16">
      <c r="A737" s="1">
        <v>2006</v>
      </c>
      <c r="B737" t="s">
        <v>1575</v>
      </c>
      <c r="C737" t="s">
        <v>22</v>
      </c>
      <c r="D737" t="s">
        <v>23</v>
      </c>
      <c r="F737">
        <f t="shared" si="99"/>
        <v>1</v>
      </c>
      <c r="G737">
        <f t="shared" si="100"/>
        <v>38141279</v>
      </c>
      <c r="H737">
        <v>71683430</v>
      </c>
      <c r="L737">
        <f t="shared" si="105"/>
        <v>18.087770177048601</v>
      </c>
      <c r="M737">
        <f t="shared" si="106"/>
        <v>17.456807691921426</v>
      </c>
      <c r="N737">
        <v>38141279</v>
      </c>
      <c r="O737">
        <f t="shared" si="107"/>
        <v>0</v>
      </c>
      <c r="P737">
        <f t="shared" si="101"/>
        <v>0</v>
      </c>
      <c r="Q737">
        <f t="shared" si="102"/>
        <v>0</v>
      </c>
      <c r="R737">
        <f t="shared" si="103"/>
        <v>0</v>
      </c>
      <c r="S737">
        <f t="shared" si="104"/>
        <v>1</v>
      </c>
    </row>
    <row r="738" spans="1:19" ht="16">
      <c r="A738" s="1">
        <v>1998</v>
      </c>
      <c r="B738" t="s">
        <v>2727</v>
      </c>
      <c r="C738" t="s">
        <v>16</v>
      </c>
      <c r="D738" t="s">
        <v>17</v>
      </c>
      <c r="F738">
        <f t="shared" si="99"/>
        <v>0</v>
      </c>
      <c r="G738">
        <f t="shared" si="100"/>
        <v>0</v>
      </c>
      <c r="H738">
        <v>71697130</v>
      </c>
      <c r="L738">
        <f t="shared" si="105"/>
        <v>18.087961276874708</v>
      </c>
      <c r="M738">
        <f t="shared" si="106"/>
        <v>18.463037486544064</v>
      </c>
      <c r="N738">
        <v>104326659</v>
      </c>
      <c r="O738">
        <f t="shared" si="107"/>
        <v>0</v>
      </c>
      <c r="P738">
        <f t="shared" si="101"/>
        <v>1</v>
      </c>
      <c r="Q738">
        <f t="shared" si="102"/>
        <v>0</v>
      </c>
      <c r="R738">
        <f t="shared" si="103"/>
        <v>0</v>
      </c>
      <c r="S738">
        <f t="shared" si="104"/>
        <v>0</v>
      </c>
    </row>
    <row r="739" spans="1:19" ht="16">
      <c r="A739" s="1">
        <v>2012</v>
      </c>
      <c r="B739" t="s">
        <v>230</v>
      </c>
      <c r="C739" t="s">
        <v>31</v>
      </c>
      <c r="D739" t="s">
        <v>17</v>
      </c>
      <c r="F739">
        <f t="shared" si="99"/>
        <v>0</v>
      </c>
      <c r="G739">
        <f t="shared" si="100"/>
        <v>0</v>
      </c>
      <c r="H739">
        <v>71771007</v>
      </c>
      <c r="L739">
        <f t="shared" si="105"/>
        <v>18.088991150239966</v>
      </c>
      <c r="M739">
        <f t="shared" si="106"/>
        <v>17.721863317892037</v>
      </c>
      <c r="N739">
        <v>49717290</v>
      </c>
      <c r="O739">
        <f t="shared" si="107"/>
        <v>0</v>
      </c>
      <c r="P739">
        <f t="shared" si="101"/>
        <v>0</v>
      </c>
      <c r="Q739">
        <f t="shared" si="102"/>
        <v>1</v>
      </c>
      <c r="R739">
        <f t="shared" si="103"/>
        <v>0</v>
      </c>
      <c r="S739">
        <f t="shared" si="104"/>
        <v>0</v>
      </c>
    </row>
    <row r="740" spans="1:19" ht="16">
      <c r="A740" s="1">
        <v>2010</v>
      </c>
      <c r="B740" t="s">
        <v>833</v>
      </c>
      <c r="C740" t="s">
        <v>22</v>
      </c>
      <c r="D740" t="s">
        <v>23</v>
      </c>
      <c r="F740">
        <f t="shared" si="99"/>
        <v>1</v>
      </c>
      <c r="G740">
        <f t="shared" si="100"/>
        <v>32046955</v>
      </c>
      <c r="H740">
        <v>71844911</v>
      </c>
      <c r="L740">
        <f t="shared" si="105"/>
        <v>18.090020339866751</v>
      </c>
      <c r="M740">
        <f t="shared" si="106"/>
        <v>17.282712729017113</v>
      </c>
      <c r="N740">
        <v>32046955</v>
      </c>
      <c r="O740">
        <f t="shared" si="107"/>
        <v>0</v>
      </c>
      <c r="P740">
        <f t="shared" si="101"/>
        <v>0</v>
      </c>
      <c r="Q740">
        <f t="shared" si="102"/>
        <v>0</v>
      </c>
      <c r="R740">
        <f t="shared" si="103"/>
        <v>0</v>
      </c>
      <c r="S740">
        <f t="shared" si="104"/>
        <v>1</v>
      </c>
    </row>
    <row r="741" spans="1:19" ht="16">
      <c r="A741" s="1">
        <v>2000</v>
      </c>
      <c r="B741" t="s">
        <v>2468</v>
      </c>
      <c r="C741" t="s">
        <v>22</v>
      </c>
      <c r="D741" t="s">
        <v>23</v>
      </c>
      <c r="F741">
        <f t="shared" si="99"/>
        <v>1</v>
      </c>
      <c r="G741">
        <f t="shared" si="100"/>
        <v>31116893</v>
      </c>
      <c r="H741">
        <v>71950493</v>
      </c>
      <c r="L741">
        <f t="shared" si="105"/>
        <v>18.091488843254719</v>
      </c>
      <c r="M741">
        <f t="shared" si="106"/>
        <v>17.253261412958569</v>
      </c>
      <c r="N741">
        <v>31116893</v>
      </c>
      <c r="O741">
        <f t="shared" si="107"/>
        <v>0</v>
      </c>
      <c r="P741">
        <f t="shared" si="101"/>
        <v>0</v>
      </c>
      <c r="Q741">
        <f t="shared" si="102"/>
        <v>0</v>
      </c>
      <c r="R741">
        <f t="shared" si="103"/>
        <v>0</v>
      </c>
      <c r="S741">
        <f t="shared" si="104"/>
        <v>1</v>
      </c>
    </row>
    <row r="742" spans="1:19" ht="16">
      <c r="A742" s="1">
        <v>2002</v>
      </c>
      <c r="B742" t="s">
        <v>2169</v>
      </c>
      <c r="C742" t="s">
        <v>31</v>
      </c>
      <c r="D742" t="s">
        <v>17</v>
      </c>
      <c r="F742">
        <f t="shared" si="99"/>
        <v>0</v>
      </c>
      <c r="G742">
        <f t="shared" si="100"/>
        <v>0</v>
      </c>
      <c r="H742">
        <v>72155308</v>
      </c>
      <c r="L742">
        <f t="shared" si="105"/>
        <v>18.094331409431661</v>
      </c>
      <c r="M742">
        <f t="shared" si="106"/>
        <v>16.559066310313444</v>
      </c>
      <c r="N742">
        <v>15542151</v>
      </c>
      <c r="O742">
        <f t="shared" si="107"/>
        <v>0</v>
      </c>
      <c r="P742">
        <f t="shared" si="101"/>
        <v>0</v>
      </c>
      <c r="Q742">
        <f t="shared" si="102"/>
        <v>1</v>
      </c>
      <c r="R742">
        <f t="shared" si="103"/>
        <v>0</v>
      </c>
      <c r="S742">
        <f t="shared" si="104"/>
        <v>0</v>
      </c>
    </row>
    <row r="743" spans="1:19" ht="16">
      <c r="A743" s="1">
        <v>2007</v>
      </c>
      <c r="B743" t="s">
        <v>1324</v>
      </c>
      <c r="C743" t="s">
        <v>22</v>
      </c>
      <c r="D743" t="s">
        <v>23</v>
      </c>
      <c r="F743">
        <f t="shared" si="99"/>
        <v>1</v>
      </c>
      <c r="G743">
        <f t="shared" si="100"/>
        <v>16853152</v>
      </c>
      <c r="H743">
        <v>72168247</v>
      </c>
      <c r="L743">
        <f t="shared" si="105"/>
        <v>18.094510714882315</v>
      </c>
      <c r="M743">
        <f t="shared" si="106"/>
        <v>16.64004825958321</v>
      </c>
      <c r="N743">
        <v>16853152</v>
      </c>
      <c r="O743">
        <f t="shared" si="107"/>
        <v>0</v>
      </c>
      <c r="P743">
        <f t="shared" si="101"/>
        <v>0</v>
      </c>
      <c r="Q743">
        <f t="shared" si="102"/>
        <v>0</v>
      </c>
      <c r="R743">
        <f t="shared" si="103"/>
        <v>0</v>
      </c>
      <c r="S743">
        <f t="shared" si="104"/>
        <v>1</v>
      </c>
    </row>
    <row r="744" spans="1:19" ht="16">
      <c r="A744" s="1">
        <v>1998</v>
      </c>
      <c r="B744" t="s">
        <v>2654</v>
      </c>
      <c r="C744" t="s">
        <v>16</v>
      </c>
      <c r="D744" t="s">
        <v>17</v>
      </c>
      <c r="F744">
        <f t="shared" si="99"/>
        <v>0</v>
      </c>
      <c r="G744">
        <f t="shared" si="100"/>
        <v>0</v>
      </c>
      <c r="H744">
        <v>72445844</v>
      </c>
      <c r="L744">
        <f t="shared" si="105"/>
        <v>18.098349861386502</v>
      </c>
      <c r="M744">
        <f t="shared" si="106"/>
        <v>17.391453873714575</v>
      </c>
      <c r="N744">
        <v>35728308</v>
      </c>
      <c r="O744">
        <f t="shared" si="107"/>
        <v>0</v>
      </c>
      <c r="P744">
        <f t="shared" si="101"/>
        <v>1</v>
      </c>
      <c r="Q744">
        <f t="shared" si="102"/>
        <v>0</v>
      </c>
      <c r="R744">
        <f t="shared" si="103"/>
        <v>0</v>
      </c>
      <c r="S744">
        <f t="shared" si="104"/>
        <v>0</v>
      </c>
    </row>
    <row r="745" spans="1:19" ht="16">
      <c r="A745" s="1">
        <v>1997</v>
      </c>
      <c r="B745" t="s">
        <v>2796</v>
      </c>
      <c r="C745" t="s">
        <v>22</v>
      </c>
      <c r="D745" t="s">
        <v>23</v>
      </c>
      <c r="F745">
        <f t="shared" si="99"/>
        <v>1</v>
      </c>
      <c r="G745">
        <f t="shared" si="100"/>
        <v>58049525</v>
      </c>
      <c r="H745">
        <v>72665044</v>
      </c>
      <c r="L745">
        <f t="shared" si="105"/>
        <v>18.1013710015607</v>
      </c>
      <c r="M745">
        <f t="shared" si="106"/>
        <v>17.876807083473491</v>
      </c>
      <c r="N745">
        <v>58049525</v>
      </c>
      <c r="O745">
        <f t="shared" si="107"/>
        <v>0</v>
      </c>
      <c r="P745">
        <f t="shared" si="101"/>
        <v>0</v>
      </c>
      <c r="Q745">
        <f t="shared" si="102"/>
        <v>0</v>
      </c>
      <c r="R745">
        <f t="shared" si="103"/>
        <v>0</v>
      </c>
      <c r="S745">
        <f t="shared" si="104"/>
        <v>1</v>
      </c>
    </row>
    <row r="746" spans="1:19" ht="16">
      <c r="A746" s="1">
        <v>1999</v>
      </c>
      <c r="B746" t="s">
        <v>3651</v>
      </c>
      <c r="C746" t="s">
        <v>64</v>
      </c>
      <c r="D746" t="s">
        <v>17</v>
      </c>
      <c r="F746">
        <f t="shared" si="99"/>
        <v>0</v>
      </c>
      <c r="G746">
        <f t="shared" si="100"/>
        <v>0</v>
      </c>
      <c r="H746">
        <v>72772612</v>
      </c>
      <c r="L746">
        <f t="shared" si="105"/>
        <v>18.102850233591425</v>
      </c>
      <c r="M746">
        <f t="shared" si="106"/>
        <v>17.195406091059454</v>
      </c>
      <c r="N746">
        <v>29367703</v>
      </c>
      <c r="O746">
        <f t="shared" si="107"/>
        <v>0</v>
      </c>
      <c r="P746">
        <f t="shared" si="101"/>
        <v>0</v>
      </c>
      <c r="Q746">
        <f t="shared" si="102"/>
        <v>0</v>
      </c>
      <c r="R746">
        <f t="shared" si="103"/>
        <v>1</v>
      </c>
      <c r="S746">
        <f t="shared" si="104"/>
        <v>0</v>
      </c>
    </row>
    <row r="747" spans="1:19" ht="16">
      <c r="A747" s="1">
        <v>2002</v>
      </c>
      <c r="B747" t="s">
        <v>2163</v>
      </c>
      <c r="C747" t="s">
        <v>16</v>
      </c>
      <c r="D747" t="s">
        <v>17</v>
      </c>
      <c r="F747">
        <f t="shared" si="99"/>
        <v>0</v>
      </c>
      <c r="G747">
        <f t="shared" si="100"/>
        <v>0</v>
      </c>
      <c r="H747">
        <v>73045727</v>
      </c>
      <c r="L747">
        <f t="shared" si="105"/>
        <v>18.106596200268065</v>
      </c>
      <c r="M747">
        <f t="shared" si="106"/>
        <v>17.06989189547474</v>
      </c>
      <c r="N747">
        <v>25903584</v>
      </c>
      <c r="O747">
        <f t="shared" si="107"/>
        <v>0</v>
      </c>
      <c r="P747">
        <f t="shared" si="101"/>
        <v>1</v>
      </c>
      <c r="Q747">
        <f t="shared" si="102"/>
        <v>0</v>
      </c>
      <c r="R747">
        <f t="shared" si="103"/>
        <v>0</v>
      </c>
      <c r="S747">
        <f t="shared" si="104"/>
        <v>0</v>
      </c>
    </row>
    <row r="748" spans="1:19" ht="16">
      <c r="A748" s="1">
        <v>2009</v>
      </c>
      <c r="B748" t="s">
        <v>1071</v>
      </c>
      <c r="C748" t="s">
        <v>58</v>
      </c>
      <c r="D748" t="s">
        <v>17</v>
      </c>
      <c r="F748">
        <f t="shared" si="99"/>
        <v>0</v>
      </c>
      <c r="G748">
        <f t="shared" si="100"/>
        <v>0</v>
      </c>
      <c r="H748">
        <v>73122088</v>
      </c>
      <c r="L748">
        <f t="shared" si="105"/>
        <v>18.107641040501147</v>
      </c>
      <c r="M748">
        <f t="shared" si="106"/>
        <v>17.075818418439823</v>
      </c>
      <c r="N748">
        <v>26057558</v>
      </c>
      <c r="O748">
        <f t="shared" si="107"/>
        <v>1</v>
      </c>
      <c r="P748">
        <f t="shared" si="101"/>
        <v>0</v>
      </c>
      <c r="Q748">
        <f t="shared" si="102"/>
        <v>0</v>
      </c>
      <c r="R748">
        <f t="shared" si="103"/>
        <v>0</v>
      </c>
      <c r="S748">
        <f t="shared" si="104"/>
        <v>0</v>
      </c>
    </row>
    <row r="749" spans="1:19" ht="16">
      <c r="A749" s="1">
        <v>2011</v>
      </c>
      <c r="B749" t="s">
        <v>574</v>
      </c>
      <c r="C749" t="s">
        <v>64</v>
      </c>
      <c r="D749" t="s">
        <v>17</v>
      </c>
      <c r="F749">
        <f t="shared" si="99"/>
        <v>0</v>
      </c>
      <c r="G749">
        <f t="shared" si="100"/>
        <v>0</v>
      </c>
      <c r="H749">
        <v>73293915</v>
      </c>
      <c r="L749">
        <f t="shared" si="105"/>
        <v>18.109988148404121</v>
      </c>
      <c r="M749">
        <f t="shared" si="106"/>
        <v>17.251776583318531</v>
      </c>
      <c r="N749">
        <v>31070724</v>
      </c>
      <c r="O749">
        <f t="shared" si="107"/>
        <v>0</v>
      </c>
      <c r="P749">
        <f t="shared" si="101"/>
        <v>0</v>
      </c>
      <c r="Q749">
        <f t="shared" si="102"/>
        <v>0</v>
      </c>
      <c r="R749">
        <f t="shared" si="103"/>
        <v>1</v>
      </c>
      <c r="S749">
        <f t="shared" si="104"/>
        <v>0</v>
      </c>
    </row>
    <row r="750" spans="1:19" ht="16">
      <c r="A750" s="1">
        <v>2003</v>
      </c>
      <c r="B750" t="s">
        <v>2064</v>
      </c>
      <c r="C750" t="s">
        <v>22</v>
      </c>
      <c r="D750" t="s">
        <v>23</v>
      </c>
      <c r="F750">
        <f t="shared" si="99"/>
        <v>1</v>
      </c>
      <c r="G750">
        <f t="shared" si="100"/>
        <v>6330435</v>
      </c>
      <c r="H750">
        <v>73437720</v>
      </c>
      <c r="L750">
        <f t="shared" si="105"/>
        <v>18.111948258042947</v>
      </c>
      <c r="M750">
        <f t="shared" si="106"/>
        <v>15.660879512138369</v>
      </c>
      <c r="N750">
        <v>6330435</v>
      </c>
      <c r="O750">
        <f t="shared" si="107"/>
        <v>0</v>
      </c>
      <c r="P750">
        <f t="shared" si="101"/>
        <v>0</v>
      </c>
      <c r="Q750">
        <f t="shared" si="102"/>
        <v>0</v>
      </c>
      <c r="R750">
        <f t="shared" si="103"/>
        <v>0</v>
      </c>
      <c r="S750">
        <f t="shared" si="104"/>
        <v>1</v>
      </c>
    </row>
    <row r="751" spans="1:19" ht="16">
      <c r="A751" s="1">
        <v>2004</v>
      </c>
      <c r="B751" t="s">
        <v>1847</v>
      </c>
      <c r="C751" t="s">
        <v>22</v>
      </c>
      <c r="D751" t="s">
        <v>23</v>
      </c>
      <c r="F751">
        <f t="shared" si="99"/>
        <v>1</v>
      </c>
      <c r="G751">
        <f t="shared" si="100"/>
        <v>67825608</v>
      </c>
      <c r="H751">
        <v>73506419</v>
      </c>
      <c r="L751">
        <f t="shared" si="105"/>
        <v>18.112883293703064</v>
      </c>
      <c r="M751">
        <f t="shared" si="106"/>
        <v>18.032450380715314</v>
      </c>
      <c r="N751">
        <v>67825608</v>
      </c>
      <c r="O751">
        <f t="shared" si="107"/>
        <v>0</v>
      </c>
      <c r="P751">
        <f t="shared" si="101"/>
        <v>0</v>
      </c>
      <c r="Q751">
        <f t="shared" si="102"/>
        <v>0</v>
      </c>
      <c r="R751">
        <f t="shared" si="103"/>
        <v>0</v>
      </c>
      <c r="S751">
        <f t="shared" si="104"/>
        <v>1</v>
      </c>
    </row>
    <row r="752" spans="1:19" ht="16">
      <c r="A752" s="1">
        <v>2010</v>
      </c>
      <c r="B752" t="s">
        <v>732</v>
      </c>
      <c r="C752" t="s">
        <v>22</v>
      </c>
      <c r="D752" t="s">
        <v>23</v>
      </c>
      <c r="F752">
        <f t="shared" si="99"/>
        <v>1</v>
      </c>
      <c r="G752">
        <f t="shared" si="100"/>
        <v>27774028</v>
      </c>
      <c r="H752">
        <v>73552139</v>
      </c>
      <c r="L752">
        <f t="shared" si="105"/>
        <v>18.113505086845809</v>
      </c>
      <c r="M752">
        <f t="shared" si="106"/>
        <v>17.13961189737806</v>
      </c>
      <c r="N752">
        <v>27774028</v>
      </c>
      <c r="O752">
        <f t="shared" si="107"/>
        <v>0</v>
      </c>
      <c r="P752">
        <f t="shared" si="101"/>
        <v>0</v>
      </c>
      <c r="Q752">
        <f t="shared" si="102"/>
        <v>0</v>
      </c>
      <c r="R752">
        <f t="shared" si="103"/>
        <v>0</v>
      </c>
      <c r="S752">
        <f t="shared" si="104"/>
        <v>1</v>
      </c>
    </row>
    <row r="753" spans="1:19" ht="16">
      <c r="A753" s="1">
        <v>2002</v>
      </c>
      <c r="B753" t="s">
        <v>2157</v>
      </c>
      <c r="C753" t="s">
        <v>22</v>
      </c>
      <c r="D753" t="s">
        <v>23</v>
      </c>
      <c r="F753">
        <f t="shared" si="99"/>
        <v>1</v>
      </c>
      <c r="G753">
        <f t="shared" si="100"/>
        <v>15542151</v>
      </c>
      <c r="H753">
        <v>73825215</v>
      </c>
      <c r="L753">
        <f t="shared" si="105"/>
        <v>18.117210897882604</v>
      </c>
      <c r="M753">
        <f t="shared" si="106"/>
        <v>16.559066310313444</v>
      </c>
      <c r="N753">
        <v>15542151</v>
      </c>
      <c r="O753">
        <f t="shared" si="107"/>
        <v>0</v>
      </c>
      <c r="P753">
        <f t="shared" si="101"/>
        <v>0</v>
      </c>
      <c r="Q753">
        <f t="shared" si="102"/>
        <v>0</v>
      </c>
      <c r="R753">
        <f t="shared" si="103"/>
        <v>0</v>
      </c>
      <c r="S753">
        <f t="shared" si="104"/>
        <v>1</v>
      </c>
    </row>
    <row r="754" spans="1:19" ht="16">
      <c r="A754" s="1">
        <v>1984</v>
      </c>
      <c r="B754" t="s">
        <v>3352</v>
      </c>
      <c r="C754" t="s">
        <v>22</v>
      </c>
      <c r="D754" t="s">
        <v>23</v>
      </c>
      <c r="F754">
        <f t="shared" si="99"/>
        <v>1</v>
      </c>
      <c r="G754">
        <f t="shared" si="100"/>
        <v>5827754</v>
      </c>
      <c r="H754">
        <v>73924796</v>
      </c>
      <c r="L754">
        <f t="shared" si="105"/>
        <v>18.118558864145406</v>
      </c>
      <c r="M754">
        <f t="shared" si="106"/>
        <v>15.578142235385775</v>
      </c>
      <c r="N754">
        <v>5827754</v>
      </c>
      <c r="O754">
        <f t="shared" si="107"/>
        <v>0</v>
      </c>
      <c r="P754">
        <f t="shared" si="101"/>
        <v>0</v>
      </c>
      <c r="Q754">
        <f t="shared" si="102"/>
        <v>0</v>
      </c>
      <c r="R754">
        <f t="shared" si="103"/>
        <v>0</v>
      </c>
      <c r="S754">
        <f t="shared" si="104"/>
        <v>1</v>
      </c>
    </row>
    <row r="755" spans="1:19" ht="16">
      <c r="A755" s="1">
        <v>2005</v>
      </c>
      <c r="B755" t="s">
        <v>1726</v>
      </c>
      <c r="C755" t="s">
        <v>31</v>
      </c>
      <c r="D755" t="s">
        <v>17</v>
      </c>
      <c r="F755">
        <f t="shared" si="99"/>
        <v>0</v>
      </c>
      <c r="G755">
        <f t="shared" si="100"/>
        <v>0</v>
      </c>
      <c r="H755">
        <v>74138215</v>
      </c>
      <c r="L755">
        <f t="shared" si="105"/>
        <v>18.121441679324732</v>
      </c>
      <c r="M755">
        <f t="shared" si="106"/>
        <v>17.729679080124459</v>
      </c>
      <c r="N755">
        <v>50107391</v>
      </c>
      <c r="O755">
        <f t="shared" si="107"/>
        <v>0</v>
      </c>
      <c r="P755">
        <f t="shared" si="101"/>
        <v>0</v>
      </c>
      <c r="Q755">
        <f t="shared" si="102"/>
        <v>1</v>
      </c>
      <c r="R755">
        <f t="shared" si="103"/>
        <v>0</v>
      </c>
      <c r="S755">
        <f t="shared" si="104"/>
        <v>0</v>
      </c>
    </row>
    <row r="756" spans="1:19" ht="16">
      <c r="A756" s="1">
        <v>2011</v>
      </c>
      <c r="B756" t="s">
        <v>425</v>
      </c>
      <c r="C756" t="s">
        <v>16</v>
      </c>
      <c r="D756" t="s">
        <v>17</v>
      </c>
      <c r="F756">
        <f t="shared" si="99"/>
        <v>0</v>
      </c>
      <c r="G756">
        <f t="shared" si="100"/>
        <v>0</v>
      </c>
      <c r="H756">
        <v>74257040</v>
      </c>
      <c r="L756">
        <f t="shared" si="105"/>
        <v>18.123043145967259</v>
      </c>
      <c r="M756">
        <f t="shared" si="106"/>
        <v>17.539458631631831</v>
      </c>
      <c r="N756">
        <v>41427631</v>
      </c>
      <c r="O756">
        <f t="shared" si="107"/>
        <v>0</v>
      </c>
      <c r="P756">
        <f t="shared" si="101"/>
        <v>1</v>
      </c>
      <c r="Q756">
        <f t="shared" si="102"/>
        <v>0</v>
      </c>
      <c r="R756">
        <f t="shared" si="103"/>
        <v>0</v>
      </c>
      <c r="S756">
        <f t="shared" si="104"/>
        <v>0</v>
      </c>
    </row>
    <row r="757" spans="1:19" ht="16">
      <c r="A757" s="1">
        <v>1997</v>
      </c>
      <c r="B757" t="s">
        <v>2828</v>
      </c>
      <c r="C757" t="s">
        <v>22</v>
      </c>
      <c r="D757" t="s">
        <v>23</v>
      </c>
      <c r="F757">
        <f t="shared" si="99"/>
        <v>1</v>
      </c>
      <c r="G757">
        <f t="shared" si="100"/>
        <v>43537144</v>
      </c>
      <c r="H757">
        <v>74488288</v>
      </c>
      <c r="L757">
        <f t="shared" si="105"/>
        <v>18.126152462937615</v>
      </c>
      <c r="M757">
        <f t="shared" si="106"/>
        <v>17.589125016763933</v>
      </c>
      <c r="N757">
        <v>43537144</v>
      </c>
      <c r="O757">
        <f t="shared" si="107"/>
        <v>0</v>
      </c>
      <c r="P757">
        <f t="shared" si="101"/>
        <v>0</v>
      </c>
      <c r="Q757">
        <f t="shared" si="102"/>
        <v>0</v>
      </c>
      <c r="R757">
        <f t="shared" si="103"/>
        <v>0</v>
      </c>
      <c r="S757">
        <f t="shared" si="104"/>
        <v>1</v>
      </c>
    </row>
    <row r="758" spans="1:19" ht="16">
      <c r="A758" s="1">
        <v>2009</v>
      </c>
      <c r="B758" t="s">
        <v>1022</v>
      </c>
      <c r="C758" t="s">
        <v>22</v>
      </c>
      <c r="D758" t="s">
        <v>23</v>
      </c>
      <c r="F758">
        <f t="shared" si="99"/>
        <v>1</v>
      </c>
      <c r="G758">
        <f t="shared" si="100"/>
        <v>10857316</v>
      </c>
      <c r="H758">
        <v>74614567</v>
      </c>
      <c r="L758">
        <f t="shared" si="105"/>
        <v>18.12784631420817</v>
      </c>
      <c r="M758">
        <f t="shared" si="106"/>
        <v>16.200349696436554</v>
      </c>
      <c r="N758">
        <v>10857316</v>
      </c>
      <c r="O758">
        <f t="shared" si="107"/>
        <v>0</v>
      </c>
      <c r="P758">
        <f t="shared" si="101"/>
        <v>0</v>
      </c>
      <c r="Q758">
        <f t="shared" si="102"/>
        <v>0</v>
      </c>
      <c r="R758">
        <f t="shared" si="103"/>
        <v>0</v>
      </c>
      <c r="S758">
        <f t="shared" si="104"/>
        <v>1</v>
      </c>
    </row>
    <row r="759" spans="1:19" ht="16">
      <c r="A759" s="1">
        <v>2010</v>
      </c>
      <c r="B759" t="s">
        <v>829</v>
      </c>
      <c r="C759" t="s">
        <v>22</v>
      </c>
      <c r="D759" t="s">
        <v>23</v>
      </c>
      <c r="F759">
        <f t="shared" si="99"/>
        <v>1</v>
      </c>
      <c r="G759">
        <f t="shared" si="100"/>
        <v>1922817</v>
      </c>
      <c r="H759">
        <v>74953449</v>
      </c>
      <c r="L759">
        <f t="shared" si="105"/>
        <v>18.132377798799013</v>
      </c>
      <c r="M759">
        <f t="shared" si="106"/>
        <v>14.469301856236003</v>
      </c>
      <c r="N759">
        <v>1922817</v>
      </c>
      <c r="O759">
        <f t="shared" si="107"/>
        <v>0</v>
      </c>
      <c r="P759">
        <f t="shared" si="101"/>
        <v>0</v>
      </c>
      <c r="Q759">
        <f t="shared" si="102"/>
        <v>0</v>
      </c>
      <c r="R759">
        <f t="shared" si="103"/>
        <v>0</v>
      </c>
      <c r="S759">
        <f t="shared" si="104"/>
        <v>1</v>
      </c>
    </row>
    <row r="760" spans="1:19" ht="16">
      <c r="A760" s="1">
        <v>1981</v>
      </c>
      <c r="B760" t="s">
        <v>3427</v>
      </c>
      <c r="C760" t="s">
        <v>16</v>
      </c>
      <c r="D760" t="s">
        <v>17</v>
      </c>
      <c r="F760">
        <f t="shared" si="99"/>
        <v>0</v>
      </c>
      <c r="G760">
        <f t="shared" si="100"/>
        <v>0</v>
      </c>
      <c r="H760">
        <v>75319455</v>
      </c>
      <c r="L760">
        <f t="shared" si="105"/>
        <v>18.137249025933102</v>
      </c>
      <c r="M760">
        <f t="shared" si="106"/>
        <v>13.775424750724985</v>
      </c>
      <c r="N760">
        <v>960707</v>
      </c>
      <c r="O760">
        <f t="shared" si="107"/>
        <v>0</v>
      </c>
      <c r="P760">
        <f t="shared" si="101"/>
        <v>1</v>
      </c>
      <c r="Q760">
        <f t="shared" si="102"/>
        <v>0</v>
      </c>
      <c r="R760">
        <f t="shared" si="103"/>
        <v>0</v>
      </c>
      <c r="S760">
        <f t="shared" si="104"/>
        <v>0</v>
      </c>
    </row>
    <row r="761" spans="1:19" ht="16">
      <c r="A761" s="1">
        <v>2010</v>
      </c>
      <c r="B761" t="s">
        <v>796</v>
      </c>
      <c r="C761" t="s">
        <v>16</v>
      </c>
      <c r="D761" t="s">
        <v>17</v>
      </c>
      <c r="F761">
        <f t="shared" si="99"/>
        <v>0</v>
      </c>
      <c r="G761">
        <f t="shared" si="100"/>
        <v>0</v>
      </c>
      <c r="H761">
        <v>75403567</v>
      </c>
      <c r="L761">
        <f t="shared" si="105"/>
        <v>18.138365139551517</v>
      </c>
      <c r="M761">
        <f t="shared" si="106"/>
        <v>17.347251259906002</v>
      </c>
      <c r="N761">
        <v>34183419</v>
      </c>
      <c r="O761">
        <f t="shared" si="107"/>
        <v>0</v>
      </c>
      <c r="P761">
        <f t="shared" si="101"/>
        <v>1</v>
      </c>
      <c r="Q761">
        <f t="shared" si="102"/>
        <v>0</v>
      </c>
      <c r="R761">
        <f t="shared" si="103"/>
        <v>0</v>
      </c>
      <c r="S761">
        <f t="shared" si="104"/>
        <v>0</v>
      </c>
    </row>
    <row r="762" spans="1:19" ht="16">
      <c r="A762" s="1">
        <v>2012</v>
      </c>
      <c r="B762" t="s">
        <v>374</v>
      </c>
      <c r="C762" t="s">
        <v>31</v>
      </c>
      <c r="D762" t="s">
        <v>17</v>
      </c>
      <c r="F762">
        <f t="shared" si="99"/>
        <v>0</v>
      </c>
      <c r="G762">
        <f t="shared" si="100"/>
        <v>0</v>
      </c>
      <c r="H762">
        <v>75452356</v>
      </c>
      <c r="L762">
        <f t="shared" si="105"/>
        <v>18.139011968668079</v>
      </c>
      <c r="M762">
        <f t="shared" si="106"/>
        <v>16.898095941817715</v>
      </c>
      <c r="N762">
        <v>21814729</v>
      </c>
      <c r="O762">
        <f t="shared" si="107"/>
        <v>0</v>
      </c>
      <c r="P762">
        <f t="shared" si="101"/>
        <v>0</v>
      </c>
      <c r="Q762">
        <f t="shared" si="102"/>
        <v>1</v>
      </c>
      <c r="R762">
        <f t="shared" si="103"/>
        <v>0</v>
      </c>
      <c r="S762">
        <f t="shared" si="104"/>
        <v>0</v>
      </c>
    </row>
    <row r="763" spans="1:19" ht="16">
      <c r="A763" s="1">
        <v>2003</v>
      </c>
      <c r="B763" t="s">
        <v>2001</v>
      </c>
      <c r="C763" t="s">
        <v>64</v>
      </c>
      <c r="D763" t="s">
        <v>17</v>
      </c>
      <c r="F763">
        <f t="shared" si="99"/>
        <v>0</v>
      </c>
      <c r="G763">
        <f t="shared" si="100"/>
        <v>0</v>
      </c>
      <c r="H763">
        <v>75544402</v>
      </c>
      <c r="L763">
        <f t="shared" si="105"/>
        <v>18.140231147312981</v>
      </c>
      <c r="M763">
        <f t="shared" si="106"/>
        <v>17.0471738337665</v>
      </c>
      <c r="N763">
        <v>25321739</v>
      </c>
      <c r="O763">
        <f t="shared" si="107"/>
        <v>0</v>
      </c>
      <c r="P763">
        <f t="shared" si="101"/>
        <v>0</v>
      </c>
      <c r="Q763">
        <f t="shared" si="102"/>
        <v>0</v>
      </c>
      <c r="R763">
        <f t="shared" si="103"/>
        <v>1</v>
      </c>
      <c r="S763">
        <f t="shared" si="104"/>
        <v>0</v>
      </c>
    </row>
    <row r="764" spans="1:19" ht="16">
      <c r="A764" s="1">
        <v>2006</v>
      </c>
      <c r="B764" t="s">
        <v>1585</v>
      </c>
      <c r="C764" t="s">
        <v>22</v>
      </c>
      <c r="D764" t="s">
        <v>23</v>
      </c>
      <c r="F764">
        <f t="shared" si="99"/>
        <v>1</v>
      </c>
      <c r="G764">
        <f t="shared" si="100"/>
        <v>34673890</v>
      </c>
      <c r="H764">
        <v>75578093</v>
      </c>
      <c r="L764">
        <f t="shared" si="105"/>
        <v>18.140677024024559</v>
      </c>
      <c r="M764">
        <f t="shared" si="106"/>
        <v>17.361497512117101</v>
      </c>
      <c r="N764">
        <v>34673890</v>
      </c>
      <c r="O764">
        <f t="shared" si="107"/>
        <v>0</v>
      </c>
      <c r="P764">
        <f t="shared" si="101"/>
        <v>0</v>
      </c>
      <c r="Q764">
        <f t="shared" si="102"/>
        <v>0</v>
      </c>
      <c r="R764">
        <f t="shared" si="103"/>
        <v>0</v>
      </c>
      <c r="S764">
        <f t="shared" si="104"/>
        <v>1</v>
      </c>
    </row>
    <row r="765" spans="1:19" ht="16">
      <c r="A765" s="1">
        <v>2000</v>
      </c>
      <c r="B765" t="s">
        <v>48</v>
      </c>
      <c r="C765" t="s">
        <v>22</v>
      </c>
      <c r="D765" t="s">
        <v>23</v>
      </c>
      <c r="F765">
        <f t="shared" si="99"/>
        <v>1</v>
      </c>
      <c r="G765">
        <f t="shared" si="100"/>
        <v>67645419</v>
      </c>
      <c r="H765">
        <v>75682603</v>
      </c>
      <c r="L765">
        <f t="shared" si="105"/>
        <v>18.142058876936705</v>
      </c>
      <c r="M765">
        <f t="shared" si="106"/>
        <v>18.029790194101974</v>
      </c>
      <c r="N765">
        <v>67645419</v>
      </c>
      <c r="O765">
        <f t="shared" si="107"/>
        <v>0</v>
      </c>
      <c r="P765">
        <f t="shared" si="101"/>
        <v>0</v>
      </c>
      <c r="Q765">
        <f t="shared" si="102"/>
        <v>0</v>
      </c>
      <c r="R765">
        <f t="shared" si="103"/>
        <v>0</v>
      </c>
      <c r="S765">
        <f t="shared" si="104"/>
        <v>1</v>
      </c>
    </row>
    <row r="766" spans="1:19" ht="16">
      <c r="A766" s="1">
        <v>2004</v>
      </c>
      <c r="B766" t="s">
        <v>1863</v>
      </c>
      <c r="C766" t="s">
        <v>22</v>
      </c>
      <c r="D766" t="s">
        <v>23</v>
      </c>
      <c r="F766">
        <f t="shared" si="99"/>
        <v>1</v>
      </c>
      <c r="G766">
        <f t="shared" si="100"/>
        <v>55493679</v>
      </c>
      <c r="H766">
        <v>75811746</v>
      </c>
      <c r="L766">
        <f t="shared" si="105"/>
        <v>18.143763799029639</v>
      </c>
      <c r="M766">
        <f t="shared" si="106"/>
        <v>17.831779680338595</v>
      </c>
      <c r="N766">
        <v>55493679</v>
      </c>
      <c r="O766">
        <f t="shared" si="107"/>
        <v>0</v>
      </c>
      <c r="P766">
        <f t="shared" si="101"/>
        <v>0</v>
      </c>
      <c r="Q766">
        <f t="shared" si="102"/>
        <v>0</v>
      </c>
      <c r="R766">
        <f t="shared" si="103"/>
        <v>0</v>
      </c>
      <c r="S766">
        <f t="shared" si="104"/>
        <v>1</v>
      </c>
    </row>
    <row r="767" spans="1:19" ht="16">
      <c r="A767" s="1">
        <v>1985</v>
      </c>
      <c r="B767" t="s">
        <v>3324</v>
      </c>
      <c r="C767" t="s">
        <v>16</v>
      </c>
      <c r="D767" t="s">
        <v>17</v>
      </c>
      <c r="F767">
        <f t="shared" si="99"/>
        <v>0</v>
      </c>
      <c r="G767">
        <f t="shared" si="100"/>
        <v>0</v>
      </c>
      <c r="H767">
        <v>75937118</v>
      </c>
      <c r="L767">
        <f t="shared" si="105"/>
        <v>18.145416161033815</v>
      </c>
      <c r="M767">
        <f t="shared" si="106"/>
        <v>16.890541785752692</v>
      </c>
      <c r="N767">
        <v>21650558</v>
      </c>
      <c r="O767">
        <f t="shared" si="107"/>
        <v>0</v>
      </c>
      <c r="P767">
        <f t="shared" si="101"/>
        <v>1</v>
      </c>
      <c r="Q767">
        <f t="shared" si="102"/>
        <v>0</v>
      </c>
      <c r="R767">
        <f t="shared" si="103"/>
        <v>0</v>
      </c>
      <c r="S767">
        <f t="shared" si="104"/>
        <v>0</v>
      </c>
    </row>
    <row r="768" spans="1:19" ht="16">
      <c r="A768" s="1">
        <v>2013</v>
      </c>
      <c r="B768" t="s">
        <v>193</v>
      </c>
      <c r="C768" t="s">
        <v>22</v>
      </c>
      <c r="D768" t="s">
        <v>23</v>
      </c>
      <c r="F768">
        <f t="shared" si="99"/>
        <v>1</v>
      </c>
      <c r="G768">
        <f t="shared" si="100"/>
        <v>60000000</v>
      </c>
      <c r="H768">
        <v>75965567</v>
      </c>
      <c r="L768">
        <f t="shared" si="105"/>
        <v>18.145790729795817</v>
      </c>
      <c r="M768">
        <f t="shared" si="106"/>
        <v>17.909855120186375</v>
      </c>
      <c r="N768">
        <v>60000000</v>
      </c>
      <c r="O768">
        <f t="shared" si="107"/>
        <v>0</v>
      </c>
      <c r="P768">
        <f t="shared" si="101"/>
        <v>0</v>
      </c>
      <c r="Q768">
        <f t="shared" si="102"/>
        <v>0</v>
      </c>
      <c r="R768">
        <f t="shared" si="103"/>
        <v>0</v>
      </c>
      <c r="S768">
        <f t="shared" si="104"/>
        <v>1</v>
      </c>
    </row>
    <row r="769" spans="1:19" ht="16">
      <c r="A769" s="1">
        <v>2008</v>
      </c>
      <c r="B769" t="s">
        <v>1270</v>
      </c>
      <c r="C769" t="s">
        <v>22</v>
      </c>
      <c r="D769" t="s">
        <v>23</v>
      </c>
      <c r="F769">
        <f t="shared" si="99"/>
        <v>1</v>
      </c>
      <c r="G769">
        <f t="shared" si="100"/>
        <v>27056408</v>
      </c>
      <c r="H769">
        <v>76014858</v>
      </c>
      <c r="L769">
        <f t="shared" si="105"/>
        <v>18.146439379142972</v>
      </c>
      <c r="M769">
        <f t="shared" si="106"/>
        <v>17.113434429841217</v>
      </c>
      <c r="N769">
        <v>27056408</v>
      </c>
      <c r="O769">
        <f t="shared" si="107"/>
        <v>0</v>
      </c>
      <c r="P769">
        <f t="shared" si="101"/>
        <v>0</v>
      </c>
      <c r="Q769">
        <f t="shared" si="102"/>
        <v>0</v>
      </c>
      <c r="R769">
        <f t="shared" si="103"/>
        <v>0</v>
      </c>
      <c r="S769">
        <f t="shared" si="104"/>
        <v>1</v>
      </c>
    </row>
    <row r="770" spans="1:19" ht="16">
      <c r="A770" s="1">
        <v>1996</v>
      </c>
      <c r="B770" t="s">
        <v>2877</v>
      </c>
      <c r="C770" t="s">
        <v>22</v>
      </c>
      <c r="D770" t="s">
        <v>23</v>
      </c>
      <c r="F770">
        <f t="shared" ref="F770:F833" si="108">IF(D770="PASS",1,0)</f>
        <v>1</v>
      </c>
      <c r="G770">
        <f t="shared" ref="G770:G833" si="109">F770*N770</f>
        <v>10396154</v>
      </c>
      <c r="H770">
        <v>76047227</v>
      </c>
      <c r="L770">
        <f t="shared" si="105"/>
        <v>18.146865113151403</v>
      </c>
      <c r="M770">
        <f t="shared" si="106"/>
        <v>16.156946488023568</v>
      </c>
      <c r="N770">
        <v>10396154</v>
      </c>
      <c r="O770">
        <f t="shared" si="107"/>
        <v>0</v>
      </c>
      <c r="P770">
        <f t="shared" ref="P770:P833" si="110">IF(C770="notalk",1,0)</f>
        <v>0</v>
      </c>
      <c r="Q770">
        <f t="shared" ref="Q770:Q833" si="111">IF(C770="men",1,0)</f>
        <v>0</v>
      </c>
      <c r="R770">
        <f t="shared" ref="R770:R833" si="112">IF(C770="dubious",1,0)</f>
        <v>0</v>
      </c>
      <c r="S770">
        <f t="shared" ref="S770:S833" si="113">IF(C770="ok",1,0)</f>
        <v>1</v>
      </c>
    </row>
    <row r="771" spans="1:19" ht="16">
      <c r="A771" s="1">
        <v>1989</v>
      </c>
      <c r="B771" t="s">
        <v>3652</v>
      </c>
      <c r="C771" t="s">
        <v>31</v>
      </c>
      <c r="D771" t="s">
        <v>17</v>
      </c>
      <c r="F771">
        <f t="shared" si="108"/>
        <v>0</v>
      </c>
      <c r="G771">
        <f t="shared" si="109"/>
        <v>0</v>
      </c>
      <c r="H771">
        <v>76095227</v>
      </c>
      <c r="L771">
        <f t="shared" ref="L771:L834" si="114">LN(H771)</f>
        <v>18.147496100759803</v>
      </c>
      <c r="M771">
        <f t="shared" ref="M771:M834" si="115">LN(N771)</f>
        <v>16.749148680472469</v>
      </c>
      <c r="N771">
        <v>18795888</v>
      </c>
      <c r="O771">
        <f t="shared" ref="O771:O834" si="116">IF(C771="nowomen",1,0)</f>
        <v>0</v>
      </c>
      <c r="P771">
        <f t="shared" si="110"/>
        <v>0</v>
      </c>
      <c r="Q771">
        <f t="shared" si="111"/>
        <v>1</v>
      </c>
      <c r="R771">
        <f t="shared" si="112"/>
        <v>0</v>
      </c>
      <c r="S771">
        <f t="shared" si="113"/>
        <v>0</v>
      </c>
    </row>
    <row r="772" spans="1:19" ht="16">
      <c r="A772" s="1">
        <v>2011</v>
      </c>
      <c r="B772" t="s">
        <v>436</v>
      </c>
      <c r="C772" t="s">
        <v>16</v>
      </c>
      <c r="D772" t="s">
        <v>17</v>
      </c>
      <c r="F772">
        <f t="shared" si="108"/>
        <v>0</v>
      </c>
      <c r="G772">
        <f t="shared" si="109"/>
        <v>0</v>
      </c>
      <c r="H772">
        <v>76325433</v>
      </c>
      <c r="L772">
        <f t="shared" si="114"/>
        <v>18.150516769677541</v>
      </c>
      <c r="M772">
        <f t="shared" si="115"/>
        <v>16.740950938096113</v>
      </c>
      <c r="N772">
        <v>18642434</v>
      </c>
      <c r="O772">
        <f t="shared" si="116"/>
        <v>0</v>
      </c>
      <c r="P772">
        <f t="shared" si="110"/>
        <v>1</v>
      </c>
      <c r="Q772">
        <f t="shared" si="111"/>
        <v>0</v>
      </c>
      <c r="R772">
        <f t="shared" si="112"/>
        <v>0</v>
      </c>
      <c r="S772">
        <f t="shared" si="113"/>
        <v>0</v>
      </c>
    </row>
    <row r="773" spans="1:19" ht="16">
      <c r="A773" s="1">
        <v>1980</v>
      </c>
      <c r="B773" t="s">
        <v>3438</v>
      </c>
      <c r="C773" t="s">
        <v>64</v>
      </c>
      <c r="D773" t="s">
        <v>17</v>
      </c>
      <c r="F773">
        <f t="shared" si="108"/>
        <v>0</v>
      </c>
      <c r="G773">
        <f t="shared" si="109"/>
        <v>0</v>
      </c>
      <c r="H773">
        <v>76655018</v>
      </c>
      <c r="L773">
        <f t="shared" si="114"/>
        <v>18.154825627545005</v>
      </c>
      <c r="M773">
        <f t="shared" si="115"/>
        <v>18.410346276828307</v>
      </c>
      <c r="N773">
        <v>98971875</v>
      </c>
      <c r="O773">
        <f t="shared" si="116"/>
        <v>0</v>
      </c>
      <c r="P773">
        <f t="shared" si="110"/>
        <v>0</v>
      </c>
      <c r="Q773">
        <f t="shared" si="111"/>
        <v>0</v>
      </c>
      <c r="R773">
        <f t="shared" si="112"/>
        <v>1</v>
      </c>
      <c r="S773">
        <f t="shared" si="113"/>
        <v>0</v>
      </c>
    </row>
    <row r="774" spans="1:19" ht="16">
      <c r="A774" s="1">
        <v>1974</v>
      </c>
      <c r="B774" t="s">
        <v>1475</v>
      </c>
      <c r="C774" t="s">
        <v>22</v>
      </c>
      <c r="D774" t="s">
        <v>23</v>
      </c>
      <c r="F774">
        <f t="shared" si="108"/>
        <v>1</v>
      </c>
      <c r="G774">
        <f t="shared" si="109"/>
        <v>42513535</v>
      </c>
      <c r="H774">
        <v>76693179</v>
      </c>
      <c r="L774">
        <f t="shared" si="114"/>
        <v>18.155323331483288</v>
      </c>
      <c r="M774">
        <f t="shared" si="115"/>
        <v>17.565333053781888</v>
      </c>
      <c r="N774">
        <v>42513535</v>
      </c>
      <c r="O774">
        <f t="shared" si="116"/>
        <v>0</v>
      </c>
      <c r="P774">
        <f t="shared" si="110"/>
        <v>0</v>
      </c>
      <c r="Q774">
        <f t="shared" si="111"/>
        <v>0</v>
      </c>
      <c r="R774">
        <f t="shared" si="112"/>
        <v>0</v>
      </c>
      <c r="S774">
        <f t="shared" si="113"/>
        <v>1</v>
      </c>
    </row>
    <row r="775" spans="1:19" ht="16">
      <c r="A775" s="1">
        <v>2006</v>
      </c>
      <c r="B775" t="s">
        <v>1627</v>
      </c>
      <c r="C775" t="s">
        <v>22</v>
      </c>
      <c r="D775" t="s">
        <v>23</v>
      </c>
      <c r="F775">
        <f t="shared" si="108"/>
        <v>1</v>
      </c>
      <c r="G775">
        <f t="shared" si="109"/>
        <v>17336945</v>
      </c>
      <c r="H775">
        <v>77374176</v>
      </c>
      <c r="L775">
        <f t="shared" si="114"/>
        <v>18.164163639477756</v>
      </c>
      <c r="M775">
        <f t="shared" si="115"/>
        <v>16.668350331557157</v>
      </c>
      <c r="N775">
        <v>17336945</v>
      </c>
      <c r="O775">
        <f t="shared" si="116"/>
        <v>0</v>
      </c>
      <c r="P775">
        <f t="shared" si="110"/>
        <v>0</v>
      </c>
      <c r="Q775">
        <f t="shared" si="111"/>
        <v>0</v>
      </c>
      <c r="R775">
        <f t="shared" si="112"/>
        <v>0</v>
      </c>
      <c r="S775">
        <f t="shared" si="113"/>
        <v>1</v>
      </c>
    </row>
    <row r="776" spans="1:19" ht="16">
      <c r="A776" s="1">
        <v>2001</v>
      </c>
      <c r="B776" t="s">
        <v>2330</v>
      </c>
      <c r="C776" t="s">
        <v>22</v>
      </c>
      <c r="D776" t="s">
        <v>23</v>
      </c>
      <c r="F776">
        <f t="shared" si="108"/>
        <v>1</v>
      </c>
      <c r="G776">
        <f t="shared" si="109"/>
        <v>13158460</v>
      </c>
      <c r="H776">
        <v>77554691</v>
      </c>
      <c r="L776">
        <f t="shared" si="114"/>
        <v>18.166493935763821</v>
      </c>
      <c r="M776">
        <f t="shared" si="115"/>
        <v>16.392575455737326</v>
      </c>
      <c r="N776">
        <v>13158460</v>
      </c>
      <c r="O776">
        <f t="shared" si="116"/>
        <v>0</v>
      </c>
      <c r="P776">
        <f t="shared" si="110"/>
        <v>0</v>
      </c>
      <c r="Q776">
        <f t="shared" si="111"/>
        <v>0</v>
      </c>
      <c r="R776">
        <f t="shared" si="112"/>
        <v>0</v>
      </c>
      <c r="S776">
        <f t="shared" si="113"/>
        <v>1</v>
      </c>
    </row>
    <row r="777" spans="1:19" ht="16">
      <c r="A777" s="1">
        <v>2009</v>
      </c>
      <c r="B777" t="s">
        <v>960</v>
      </c>
      <c r="C777" t="s">
        <v>16</v>
      </c>
      <c r="D777" t="s">
        <v>17</v>
      </c>
      <c r="F777">
        <f t="shared" si="108"/>
        <v>0</v>
      </c>
      <c r="G777">
        <f t="shared" si="109"/>
        <v>0</v>
      </c>
      <c r="H777">
        <v>78042718</v>
      </c>
      <c r="L777">
        <f t="shared" si="114"/>
        <v>18.172766901405875</v>
      </c>
      <c r="M777">
        <f t="shared" si="115"/>
        <v>18.181351165303138</v>
      </c>
      <c r="N777">
        <v>78715541</v>
      </c>
      <c r="O777">
        <f t="shared" si="116"/>
        <v>0</v>
      </c>
      <c r="P777">
        <f t="shared" si="110"/>
        <v>1</v>
      </c>
      <c r="Q777">
        <f t="shared" si="111"/>
        <v>0</v>
      </c>
      <c r="R777">
        <f t="shared" si="112"/>
        <v>0</v>
      </c>
      <c r="S777">
        <f t="shared" si="113"/>
        <v>0</v>
      </c>
    </row>
    <row r="778" spans="1:19" ht="16">
      <c r="A778" s="1">
        <v>2002</v>
      </c>
      <c r="B778" t="s">
        <v>2181</v>
      </c>
      <c r="C778" t="s">
        <v>16</v>
      </c>
      <c r="D778" t="s">
        <v>17</v>
      </c>
      <c r="F778">
        <f t="shared" si="108"/>
        <v>0</v>
      </c>
      <c r="G778">
        <f t="shared" si="109"/>
        <v>0</v>
      </c>
      <c r="H778">
        <v>78073173</v>
      </c>
      <c r="L778">
        <f t="shared" si="114"/>
        <v>18.173157060283248</v>
      </c>
      <c r="M778">
        <f t="shared" si="115"/>
        <v>18.322654875000023</v>
      </c>
      <c r="N778">
        <v>90662545</v>
      </c>
      <c r="O778">
        <f t="shared" si="116"/>
        <v>0</v>
      </c>
      <c r="P778">
        <f t="shared" si="110"/>
        <v>1</v>
      </c>
      <c r="Q778">
        <f t="shared" si="111"/>
        <v>0</v>
      </c>
      <c r="R778">
        <f t="shared" si="112"/>
        <v>0</v>
      </c>
      <c r="S778">
        <f t="shared" si="113"/>
        <v>0</v>
      </c>
    </row>
    <row r="779" spans="1:19" ht="16">
      <c r="A779" s="1">
        <v>1987</v>
      </c>
      <c r="B779" t="s">
        <v>3286</v>
      </c>
      <c r="C779" t="s">
        <v>64</v>
      </c>
      <c r="D779" t="s">
        <v>17</v>
      </c>
      <c r="F779">
        <f t="shared" si="108"/>
        <v>0</v>
      </c>
      <c r="G779">
        <f t="shared" si="109"/>
        <v>0</v>
      </c>
      <c r="H779">
        <v>78160088</v>
      </c>
      <c r="L779">
        <f t="shared" si="114"/>
        <v>18.174269691593768</v>
      </c>
      <c r="M779">
        <f t="shared" si="115"/>
        <v>17.655909110902993</v>
      </c>
      <c r="N779">
        <v>46544021</v>
      </c>
      <c r="O779">
        <f t="shared" si="116"/>
        <v>0</v>
      </c>
      <c r="P779">
        <f t="shared" si="110"/>
        <v>0</v>
      </c>
      <c r="Q779">
        <f t="shared" si="111"/>
        <v>0</v>
      </c>
      <c r="R779">
        <f t="shared" si="112"/>
        <v>1</v>
      </c>
      <c r="S779">
        <f t="shared" si="113"/>
        <v>0</v>
      </c>
    </row>
    <row r="780" spans="1:19" ht="16">
      <c r="A780" s="1">
        <v>2004</v>
      </c>
      <c r="B780" t="s">
        <v>1903</v>
      </c>
      <c r="C780" t="s">
        <v>16</v>
      </c>
      <c r="D780" t="s">
        <v>17</v>
      </c>
      <c r="F780">
        <f t="shared" si="108"/>
        <v>0</v>
      </c>
      <c r="G780">
        <f t="shared" si="109"/>
        <v>0</v>
      </c>
      <c r="H780">
        <v>78295110</v>
      </c>
      <c r="L780">
        <f t="shared" si="114"/>
        <v>18.175995706903539</v>
      </c>
      <c r="M780">
        <f t="shared" si="115"/>
        <v>17.283213743144433</v>
      </c>
      <c r="N780">
        <v>32063015</v>
      </c>
      <c r="O780">
        <f t="shared" si="116"/>
        <v>0</v>
      </c>
      <c r="P780">
        <f t="shared" si="110"/>
        <v>1</v>
      </c>
      <c r="Q780">
        <f t="shared" si="111"/>
        <v>0</v>
      </c>
      <c r="R780">
        <f t="shared" si="112"/>
        <v>0</v>
      </c>
      <c r="S780">
        <f t="shared" si="113"/>
        <v>0</v>
      </c>
    </row>
    <row r="781" spans="1:19" ht="16">
      <c r="A781" s="1">
        <v>2008</v>
      </c>
      <c r="B781" t="s">
        <v>1149</v>
      </c>
      <c r="C781" t="s">
        <v>16</v>
      </c>
      <c r="D781" t="s">
        <v>17</v>
      </c>
      <c r="F781">
        <f t="shared" si="108"/>
        <v>0</v>
      </c>
      <c r="G781">
        <f t="shared" si="109"/>
        <v>0</v>
      </c>
      <c r="H781">
        <v>78481785</v>
      </c>
      <c r="L781">
        <f t="shared" si="114"/>
        <v>18.178377117611046</v>
      </c>
      <c r="M781">
        <f t="shared" si="115"/>
        <v>18.068945863496399</v>
      </c>
      <c r="N781">
        <v>70346660</v>
      </c>
      <c r="O781">
        <f t="shared" si="116"/>
        <v>0</v>
      </c>
      <c r="P781">
        <f t="shared" si="110"/>
        <v>1</v>
      </c>
      <c r="Q781">
        <f t="shared" si="111"/>
        <v>0</v>
      </c>
      <c r="R781">
        <f t="shared" si="112"/>
        <v>0</v>
      </c>
      <c r="S781">
        <f t="shared" si="113"/>
        <v>0</v>
      </c>
    </row>
    <row r="782" spans="1:19" ht="16">
      <c r="A782" s="1">
        <v>1994</v>
      </c>
      <c r="B782" t="s">
        <v>3032</v>
      </c>
      <c r="C782" t="s">
        <v>22</v>
      </c>
      <c r="D782" t="s">
        <v>23</v>
      </c>
      <c r="F782">
        <f t="shared" si="108"/>
        <v>1</v>
      </c>
      <c r="G782">
        <f t="shared" si="109"/>
        <v>23574970</v>
      </c>
      <c r="H782">
        <v>78588426</v>
      </c>
      <c r="L782">
        <f t="shared" si="114"/>
        <v>18.17973499464841</v>
      </c>
      <c r="M782">
        <f t="shared" si="115"/>
        <v>16.975696113948523</v>
      </c>
      <c r="N782">
        <v>23574970</v>
      </c>
      <c r="O782">
        <f t="shared" si="116"/>
        <v>0</v>
      </c>
      <c r="P782">
        <f t="shared" si="110"/>
        <v>0</v>
      </c>
      <c r="Q782">
        <f t="shared" si="111"/>
        <v>0</v>
      </c>
      <c r="R782">
        <f t="shared" si="112"/>
        <v>0</v>
      </c>
      <c r="S782">
        <f t="shared" si="113"/>
        <v>1</v>
      </c>
    </row>
    <row r="783" spans="1:19" ht="16">
      <c r="A783" s="1">
        <v>1998</v>
      </c>
      <c r="B783" t="s">
        <v>2677</v>
      </c>
      <c r="C783" t="s">
        <v>22</v>
      </c>
      <c r="D783" t="s">
        <v>23</v>
      </c>
      <c r="F783">
        <f t="shared" si="108"/>
        <v>1</v>
      </c>
      <c r="G783">
        <f t="shared" si="109"/>
        <v>24295249</v>
      </c>
      <c r="H783">
        <v>78661926</v>
      </c>
      <c r="L783">
        <f t="shared" si="114"/>
        <v>18.18066980979404</v>
      </c>
      <c r="M783">
        <f t="shared" si="115"/>
        <v>17.005791374792054</v>
      </c>
      <c r="N783">
        <v>24295249</v>
      </c>
      <c r="O783">
        <f t="shared" si="116"/>
        <v>0</v>
      </c>
      <c r="P783">
        <f t="shared" si="110"/>
        <v>0</v>
      </c>
      <c r="Q783">
        <f t="shared" si="111"/>
        <v>0</v>
      </c>
      <c r="R783">
        <f t="shared" si="112"/>
        <v>0</v>
      </c>
      <c r="S783">
        <f t="shared" si="113"/>
        <v>1</v>
      </c>
    </row>
    <row r="784" spans="1:19" ht="16">
      <c r="A784" s="1">
        <v>2000</v>
      </c>
      <c r="B784" t="s">
        <v>2455</v>
      </c>
      <c r="C784" t="s">
        <v>16</v>
      </c>
      <c r="D784" t="s">
        <v>17</v>
      </c>
      <c r="F784">
        <f t="shared" si="108"/>
        <v>0</v>
      </c>
      <c r="G784">
        <f t="shared" si="109"/>
        <v>0</v>
      </c>
      <c r="H784">
        <v>78834500</v>
      </c>
      <c r="L784">
        <f t="shared" si="114"/>
        <v>18.18286127627298</v>
      </c>
      <c r="M784">
        <f t="shared" si="115"/>
        <v>18.49979382889132</v>
      </c>
      <c r="N784">
        <v>108232671</v>
      </c>
      <c r="O784">
        <f t="shared" si="116"/>
        <v>0</v>
      </c>
      <c r="P784">
        <f t="shared" si="110"/>
        <v>1</v>
      </c>
      <c r="Q784">
        <f t="shared" si="111"/>
        <v>0</v>
      </c>
      <c r="R784">
        <f t="shared" si="112"/>
        <v>0</v>
      </c>
      <c r="S784">
        <f t="shared" si="113"/>
        <v>0</v>
      </c>
    </row>
    <row r="785" spans="1:19" ht="16">
      <c r="A785" s="1">
        <v>2013</v>
      </c>
      <c r="B785" t="s">
        <v>135</v>
      </c>
      <c r="C785" t="s">
        <v>16</v>
      </c>
      <c r="D785" t="s">
        <v>17</v>
      </c>
      <c r="F785">
        <f t="shared" si="108"/>
        <v>0</v>
      </c>
      <c r="G785">
        <f t="shared" si="109"/>
        <v>0</v>
      </c>
      <c r="H785">
        <v>79019947</v>
      </c>
      <c r="L785">
        <f t="shared" si="114"/>
        <v>18.185210872231018</v>
      </c>
      <c r="M785">
        <f t="shared" si="115"/>
        <v>18.683045008419857</v>
      </c>
      <c r="N785">
        <v>130000000</v>
      </c>
      <c r="O785">
        <f t="shared" si="116"/>
        <v>0</v>
      </c>
      <c r="P785">
        <f t="shared" si="110"/>
        <v>1</v>
      </c>
      <c r="Q785">
        <f t="shared" si="111"/>
        <v>0</v>
      </c>
      <c r="R785">
        <f t="shared" si="112"/>
        <v>0</v>
      </c>
      <c r="S785">
        <f t="shared" si="113"/>
        <v>0</v>
      </c>
    </row>
    <row r="786" spans="1:19" ht="16">
      <c r="A786" s="1">
        <v>2011</v>
      </c>
      <c r="B786" t="s">
        <v>594</v>
      </c>
      <c r="C786" t="s">
        <v>58</v>
      </c>
      <c r="D786" t="s">
        <v>17</v>
      </c>
      <c r="F786">
        <f t="shared" si="108"/>
        <v>0</v>
      </c>
      <c r="G786">
        <f t="shared" si="109"/>
        <v>0</v>
      </c>
      <c r="H786">
        <v>79072292</v>
      </c>
      <c r="L786">
        <f t="shared" si="114"/>
        <v>18.185873080600562</v>
      </c>
      <c r="M786">
        <f t="shared" si="115"/>
        <v>17.600083254868178</v>
      </c>
      <c r="N786">
        <v>44016858</v>
      </c>
      <c r="O786">
        <f t="shared" si="116"/>
        <v>1</v>
      </c>
      <c r="P786">
        <f t="shared" si="110"/>
        <v>0</v>
      </c>
      <c r="Q786">
        <f t="shared" si="111"/>
        <v>0</v>
      </c>
      <c r="R786">
        <f t="shared" si="112"/>
        <v>0</v>
      </c>
      <c r="S786">
        <f t="shared" si="113"/>
        <v>0</v>
      </c>
    </row>
    <row r="787" spans="1:19" ht="16">
      <c r="A787" s="1">
        <v>1998</v>
      </c>
      <c r="B787" t="s">
        <v>2758</v>
      </c>
      <c r="C787" t="s">
        <v>31</v>
      </c>
      <c r="D787" t="s">
        <v>17</v>
      </c>
      <c r="F787">
        <f t="shared" si="108"/>
        <v>0</v>
      </c>
      <c r="G787">
        <f t="shared" si="109"/>
        <v>0</v>
      </c>
      <c r="H787">
        <v>79426456</v>
      </c>
      <c r="L787">
        <f t="shared" si="114"/>
        <v>18.190342069711352</v>
      </c>
      <c r="M787">
        <f t="shared" si="115"/>
        <v>17.168310308405857</v>
      </c>
      <c r="N787">
        <v>28582646</v>
      </c>
      <c r="O787">
        <f t="shared" si="116"/>
        <v>0</v>
      </c>
      <c r="P787">
        <f t="shared" si="110"/>
        <v>0</v>
      </c>
      <c r="Q787">
        <f t="shared" si="111"/>
        <v>1</v>
      </c>
      <c r="R787">
        <f t="shared" si="112"/>
        <v>0</v>
      </c>
      <c r="S787">
        <f t="shared" si="113"/>
        <v>0</v>
      </c>
    </row>
    <row r="788" spans="1:19" ht="16">
      <c r="A788" s="1">
        <v>2006</v>
      </c>
      <c r="B788" t="s">
        <v>1525</v>
      </c>
      <c r="C788" t="s">
        <v>16</v>
      </c>
      <c r="D788" t="s">
        <v>17</v>
      </c>
      <c r="F788">
        <f t="shared" si="108"/>
        <v>0</v>
      </c>
      <c r="G788">
        <f t="shared" si="109"/>
        <v>0</v>
      </c>
      <c r="H788">
        <v>79468028</v>
      </c>
      <c r="L788">
        <f t="shared" si="114"/>
        <v>18.190865335213111</v>
      </c>
      <c r="M788">
        <f t="shared" si="115"/>
        <v>16.525249532285933</v>
      </c>
      <c r="N788">
        <v>15025353</v>
      </c>
      <c r="O788">
        <f t="shared" si="116"/>
        <v>0</v>
      </c>
      <c r="P788">
        <f t="shared" si="110"/>
        <v>1</v>
      </c>
      <c r="Q788">
        <f t="shared" si="111"/>
        <v>0</v>
      </c>
      <c r="R788">
        <f t="shared" si="112"/>
        <v>0</v>
      </c>
      <c r="S788">
        <f t="shared" si="113"/>
        <v>0</v>
      </c>
    </row>
    <row r="789" spans="1:19" ht="16">
      <c r="A789" s="1">
        <v>2004</v>
      </c>
      <c r="B789" t="s">
        <v>1918</v>
      </c>
      <c r="C789" t="s">
        <v>16</v>
      </c>
      <c r="D789" t="s">
        <v>17</v>
      </c>
      <c r="F789">
        <f t="shared" si="108"/>
        <v>0</v>
      </c>
      <c r="G789">
        <f t="shared" si="109"/>
        <v>0</v>
      </c>
      <c r="H789">
        <v>79509747</v>
      </c>
      <c r="L789">
        <f t="shared" si="114"/>
        <v>18.191390175882916</v>
      </c>
      <c r="M789">
        <f t="shared" si="115"/>
        <v>17.357321721981421</v>
      </c>
      <c r="N789">
        <v>34529401</v>
      </c>
      <c r="O789">
        <f t="shared" si="116"/>
        <v>0</v>
      </c>
      <c r="P789">
        <f t="shared" si="110"/>
        <v>1</v>
      </c>
      <c r="Q789">
        <f t="shared" si="111"/>
        <v>0</v>
      </c>
      <c r="R789">
        <f t="shared" si="112"/>
        <v>0</v>
      </c>
      <c r="S789">
        <f t="shared" si="113"/>
        <v>0</v>
      </c>
    </row>
    <row r="790" spans="1:19" ht="16">
      <c r="A790" s="1">
        <v>2007</v>
      </c>
      <c r="B790" t="s">
        <v>1326</v>
      </c>
      <c r="C790" t="s">
        <v>58</v>
      </c>
      <c r="D790" t="s">
        <v>17</v>
      </c>
      <c r="F790">
        <f t="shared" si="108"/>
        <v>0</v>
      </c>
      <c r="G790">
        <f t="shared" si="109"/>
        <v>0</v>
      </c>
      <c r="H790">
        <v>79964640</v>
      </c>
      <c r="L790">
        <f t="shared" si="114"/>
        <v>18.197095094927363</v>
      </c>
      <c r="M790">
        <f t="shared" si="115"/>
        <v>17.803199080514407</v>
      </c>
      <c r="N790">
        <v>53930087</v>
      </c>
      <c r="O790">
        <f t="shared" si="116"/>
        <v>1</v>
      </c>
      <c r="P790">
        <f t="shared" si="110"/>
        <v>0</v>
      </c>
      <c r="Q790">
        <f t="shared" si="111"/>
        <v>0</v>
      </c>
      <c r="R790">
        <f t="shared" si="112"/>
        <v>0</v>
      </c>
      <c r="S790">
        <f t="shared" si="113"/>
        <v>0</v>
      </c>
    </row>
    <row r="791" spans="1:19" ht="16">
      <c r="A791" s="1">
        <v>1982</v>
      </c>
      <c r="B791" t="s">
        <v>3383</v>
      </c>
      <c r="C791" t="s">
        <v>16</v>
      </c>
      <c r="D791" t="s">
        <v>17</v>
      </c>
      <c r="F791">
        <f t="shared" si="108"/>
        <v>0</v>
      </c>
      <c r="G791">
        <f t="shared" si="109"/>
        <v>0</v>
      </c>
      <c r="H791">
        <v>79974780</v>
      </c>
      <c r="L791">
        <f t="shared" si="114"/>
        <v>18.19722189293643</v>
      </c>
      <c r="M791">
        <f t="shared" si="115"/>
        <v>18.02869691367934</v>
      </c>
      <c r="N791">
        <v>67571504</v>
      </c>
      <c r="O791">
        <f t="shared" si="116"/>
        <v>0</v>
      </c>
      <c r="P791">
        <f t="shared" si="110"/>
        <v>1</v>
      </c>
      <c r="Q791">
        <f t="shared" si="111"/>
        <v>0</v>
      </c>
      <c r="R791">
        <f t="shared" si="112"/>
        <v>0</v>
      </c>
      <c r="S791">
        <f t="shared" si="113"/>
        <v>0</v>
      </c>
    </row>
    <row r="792" spans="1:19" ht="16">
      <c r="A792" s="1">
        <v>2001</v>
      </c>
      <c r="B792" t="s">
        <v>2406</v>
      </c>
      <c r="C792" t="s">
        <v>22</v>
      </c>
      <c r="D792" t="s">
        <v>23</v>
      </c>
      <c r="F792">
        <f t="shared" si="108"/>
        <v>1</v>
      </c>
      <c r="G792">
        <f t="shared" si="109"/>
        <v>36843687</v>
      </c>
      <c r="H792">
        <v>79978408</v>
      </c>
      <c r="L792">
        <f t="shared" si="114"/>
        <v>18.197267256208594</v>
      </c>
      <c r="M792">
        <f t="shared" si="115"/>
        <v>17.422194845776794</v>
      </c>
      <c r="N792">
        <v>36843687</v>
      </c>
      <c r="O792">
        <f t="shared" si="116"/>
        <v>0</v>
      </c>
      <c r="P792">
        <f t="shared" si="110"/>
        <v>0</v>
      </c>
      <c r="Q792">
        <f t="shared" si="111"/>
        <v>0</v>
      </c>
      <c r="R792">
        <f t="shared" si="112"/>
        <v>0</v>
      </c>
      <c r="S792">
        <f t="shared" si="113"/>
        <v>1</v>
      </c>
    </row>
    <row r="793" spans="1:19" ht="16">
      <c r="A793" s="1">
        <v>1992</v>
      </c>
      <c r="B793" t="s">
        <v>3126</v>
      </c>
      <c r="C793" t="s">
        <v>64</v>
      </c>
      <c r="D793" t="s">
        <v>17</v>
      </c>
      <c r="F793">
        <f t="shared" si="108"/>
        <v>0</v>
      </c>
      <c r="G793">
        <f t="shared" si="109"/>
        <v>0</v>
      </c>
      <c r="H793">
        <v>79978777</v>
      </c>
      <c r="L793">
        <f t="shared" si="114"/>
        <v>18.197271869943201</v>
      </c>
      <c r="M793">
        <f t="shared" si="115"/>
        <v>17.877885373786551</v>
      </c>
      <c r="N793">
        <v>58112153</v>
      </c>
      <c r="O793">
        <f t="shared" si="116"/>
        <v>0</v>
      </c>
      <c r="P793">
        <f t="shared" si="110"/>
        <v>0</v>
      </c>
      <c r="Q793">
        <f t="shared" si="111"/>
        <v>0</v>
      </c>
      <c r="R793">
        <f t="shared" si="112"/>
        <v>1</v>
      </c>
      <c r="S793">
        <f t="shared" si="113"/>
        <v>0</v>
      </c>
    </row>
    <row r="794" spans="1:19" ht="16">
      <c r="A794" s="1">
        <v>2005</v>
      </c>
      <c r="B794" t="s">
        <v>1653</v>
      </c>
      <c r="C794" t="s">
        <v>31</v>
      </c>
      <c r="D794" t="s">
        <v>17</v>
      </c>
      <c r="F794">
        <f t="shared" si="108"/>
        <v>0</v>
      </c>
      <c r="G794">
        <f t="shared" si="109"/>
        <v>0</v>
      </c>
      <c r="H794">
        <v>80163307</v>
      </c>
      <c r="L794">
        <f t="shared" si="114"/>
        <v>18.199576449439885</v>
      </c>
      <c r="M794">
        <f t="shared" si="115"/>
        <v>16.987741761339358</v>
      </c>
      <c r="N794">
        <v>23860663</v>
      </c>
      <c r="O794">
        <f t="shared" si="116"/>
        <v>0</v>
      </c>
      <c r="P794">
        <f t="shared" si="110"/>
        <v>0</v>
      </c>
      <c r="Q794">
        <f t="shared" si="111"/>
        <v>1</v>
      </c>
      <c r="R794">
        <f t="shared" si="112"/>
        <v>0</v>
      </c>
      <c r="S794">
        <f t="shared" si="113"/>
        <v>0</v>
      </c>
    </row>
    <row r="795" spans="1:19" ht="16">
      <c r="A795" s="1">
        <v>1994</v>
      </c>
      <c r="B795" t="s">
        <v>3034</v>
      </c>
      <c r="C795" t="s">
        <v>31</v>
      </c>
      <c r="D795" t="s">
        <v>17</v>
      </c>
      <c r="F795">
        <f t="shared" si="108"/>
        <v>0</v>
      </c>
      <c r="G795">
        <f t="shared" si="109"/>
        <v>0</v>
      </c>
      <c r="H795">
        <v>80220683</v>
      </c>
      <c r="L795">
        <f t="shared" si="114"/>
        <v>18.200291932356198</v>
      </c>
      <c r="M795">
        <f t="shared" si="115"/>
        <v>17.6688433157174</v>
      </c>
      <c r="N795">
        <v>47149941</v>
      </c>
      <c r="O795">
        <f t="shared" si="116"/>
        <v>0</v>
      </c>
      <c r="P795">
        <f t="shared" si="110"/>
        <v>0</v>
      </c>
      <c r="Q795">
        <f t="shared" si="111"/>
        <v>1</v>
      </c>
      <c r="R795">
        <f t="shared" si="112"/>
        <v>0</v>
      </c>
      <c r="S795">
        <f t="shared" si="113"/>
        <v>0</v>
      </c>
    </row>
    <row r="796" spans="1:19" ht="16">
      <c r="A796" s="1">
        <v>2006</v>
      </c>
      <c r="B796" t="s">
        <v>1489</v>
      </c>
      <c r="C796" t="s">
        <v>22</v>
      </c>
      <c r="D796" t="s">
        <v>23</v>
      </c>
      <c r="F796">
        <f t="shared" si="108"/>
        <v>1</v>
      </c>
      <c r="G796">
        <f t="shared" si="109"/>
        <v>87840522</v>
      </c>
      <c r="H796">
        <v>80270290</v>
      </c>
      <c r="L796">
        <f t="shared" si="114"/>
        <v>18.200910122908009</v>
      </c>
      <c r="M796">
        <f t="shared" si="115"/>
        <v>18.291033478330789</v>
      </c>
      <c r="N796">
        <v>87840522</v>
      </c>
      <c r="O796">
        <f t="shared" si="116"/>
        <v>0</v>
      </c>
      <c r="P796">
        <f t="shared" si="110"/>
        <v>0</v>
      </c>
      <c r="Q796">
        <f t="shared" si="111"/>
        <v>0</v>
      </c>
      <c r="R796">
        <f t="shared" si="112"/>
        <v>0</v>
      </c>
      <c r="S796">
        <f t="shared" si="113"/>
        <v>1</v>
      </c>
    </row>
    <row r="797" spans="1:19" ht="16">
      <c r="A797" s="1">
        <v>2010</v>
      </c>
      <c r="B797" t="s">
        <v>802</v>
      </c>
      <c r="C797" t="s">
        <v>22</v>
      </c>
      <c r="D797" t="s">
        <v>23</v>
      </c>
      <c r="F797">
        <f t="shared" si="108"/>
        <v>1</v>
      </c>
      <c r="G797">
        <f t="shared" si="109"/>
        <v>37388114</v>
      </c>
      <c r="H797">
        <v>80417752</v>
      </c>
      <c r="L797">
        <f t="shared" si="114"/>
        <v>18.202745505797242</v>
      </c>
      <c r="M797">
        <f t="shared" si="115"/>
        <v>17.436863404386628</v>
      </c>
      <c r="N797">
        <v>37388114</v>
      </c>
      <c r="O797">
        <f t="shared" si="116"/>
        <v>0</v>
      </c>
      <c r="P797">
        <f t="shared" si="110"/>
        <v>0</v>
      </c>
      <c r="Q797">
        <f t="shared" si="111"/>
        <v>0</v>
      </c>
      <c r="R797">
        <f t="shared" si="112"/>
        <v>0</v>
      </c>
      <c r="S797">
        <f t="shared" si="113"/>
        <v>1</v>
      </c>
    </row>
    <row r="798" spans="1:19" ht="16">
      <c r="A798" s="1">
        <v>2011</v>
      </c>
      <c r="B798" t="s">
        <v>442</v>
      </c>
      <c r="C798" t="s">
        <v>64</v>
      </c>
      <c r="D798" t="s">
        <v>17</v>
      </c>
      <c r="F798">
        <f t="shared" si="108"/>
        <v>0</v>
      </c>
      <c r="G798">
        <f t="shared" si="109"/>
        <v>0</v>
      </c>
      <c r="H798">
        <v>80840663</v>
      </c>
      <c r="L798">
        <f t="shared" si="114"/>
        <v>18.207990651851517</v>
      </c>
      <c r="M798">
        <f t="shared" si="115"/>
        <v>16.558629402758584</v>
      </c>
      <c r="N798">
        <v>15535362</v>
      </c>
      <c r="O798">
        <f t="shared" si="116"/>
        <v>0</v>
      </c>
      <c r="P798">
        <f t="shared" si="110"/>
        <v>0</v>
      </c>
      <c r="Q798">
        <f t="shared" si="111"/>
        <v>0</v>
      </c>
      <c r="R798">
        <f t="shared" si="112"/>
        <v>1</v>
      </c>
      <c r="S798">
        <f t="shared" si="113"/>
        <v>0</v>
      </c>
    </row>
    <row r="799" spans="1:19" ht="16">
      <c r="A799" s="1">
        <v>1981</v>
      </c>
      <c r="B799" t="s">
        <v>3423</v>
      </c>
      <c r="C799" t="s">
        <v>16</v>
      </c>
      <c r="D799" t="s">
        <v>17</v>
      </c>
      <c r="F799">
        <f t="shared" si="108"/>
        <v>0</v>
      </c>
      <c r="G799">
        <f t="shared" si="109"/>
        <v>0</v>
      </c>
      <c r="H799">
        <v>81140060</v>
      </c>
      <c r="L799">
        <f t="shared" si="114"/>
        <v>18.211687355204958</v>
      </c>
      <c r="M799">
        <f t="shared" si="115"/>
        <v>17.15414960773051</v>
      </c>
      <c r="N799">
        <v>28180748</v>
      </c>
      <c r="O799">
        <f t="shared" si="116"/>
        <v>0</v>
      </c>
      <c r="P799">
        <f t="shared" si="110"/>
        <v>1</v>
      </c>
      <c r="Q799">
        <f t="shared" si="111"/>
        <v>0</v>
      </c>
      <c r="R799">
        <f t="shared" si="112"/>
        <v>0</v>
      </c>
      <c r="S799">
        <f t="shared" si="113"/>
        <v>0</v>
      </c>
    </row>
    <row r="800" spans="1:19" ht="16">
      <c r="A800" s="1">
        <v>2013</v>
      </c>
      <c r="B800" t="s">
        <v>3653</v>
      </c>
      <c r="C800" t="s">
        <v>16</v>
      </c>
      <c r="D800" t="s">
        <v>17</v>
      </c>
      <c r="F800">
        <f t="shared" si="108"/>
        <v>0</v>
      </c>
      <c r="G800">
        <f t="shared" si="109"/>
        <v>0</v>
      </c>
      <c r="H800">
        <v>81275291</v>
      </c>
      <c r="L800">
        <f t="shared" si="114"/>
        <v>18.213352604584621</v>
      </c>
      <c r="M800">
        <f t="shared" si="115"/>
        <v>17.073607095985757</v>
      </c>
      <c r="N800">
        <v>26000000</v>
      </c>
      <c r="O800">
        <f t="shared" si="116"/>
        <v>0</v>
      </c>
      <c r="P800">
        <f t="shared" si="110"/>
        <v>1</v>
      </c>
      <c r="Q800">
        <f t="shared" si="111"/>
        <v>0</v>
      </c>
      <c r="R800">
        <f t="shared" si="112"/>
        <v>0</v>
      </c>
      <c r="S800">
        <f t="shared" si="113"/>
        <v>0</v>
      </c>
    </row>
    <row r="801" spans="1:19" ht="16">
      <c r="A801" s="1">
        <v>2010</v>
      </c>
      <c r="B801" t="s">
        <v>688</v>
      </c>
      <c r="C801" t="s">
        <v>22</v>
      </c>
      <c r="D801" t="s">
        <v>23</v>
      </c>
      <c r="F801">
        <f t="shared" si="108"/>
        <v>1</v>
      </c>
      <c r="G801">
        <f t="shared" si="109"/>
        <v>8545855</v>
      </c>
      <c r="H801">
        <v>81400037</v>
      </c>
      <c r="L801">
        <f t="shared" si="114"/>
        <v>18.214886285518119</v>
      </c>
      <c r="M801">
        <f t="shared" si="115"/>
        <v>15.96095692804006</v>
      </c>
      <c r="N801">
        <v>8545855</v>
      </c>
      <c r="O801">
        <f t="shared" si="116"/>
        <v>0</v>
      </c>
      <c r="P801">
        <f t="shared" si="110"/>
        <v>0</v>
      </c>
      <c r="Q801">
        <f t="shared" si="111"/>
        <v>0</v>
      </c>
      <c r="R801">
        <f t="shared" si="112"/>
        <v>0</v>
      </c>
      <c r="S801">
        <f t="shared" si="113"/>
        <v>1</v>
      </c>
    </row>
    <row r="802" spans="1:19" ht="16">
      <c r="A802" s="1">
        <v>1998</v>
      </c>
      <c r="B802" t="s">
        <v>2738</v>
      </c>
      <c r="C802" t="s">
        <v>16</v>
      </c>
      <c r="D802" t="s">
        <v>17</v>
      </c>
      <c r="F802">
        <f t="shared" si="108"/>
        <v>0</v>
      </c>
      <c r="G802">
        <f t="shared" si="109"/>
        <v>0</v>
      </c>
      <c r="H802">
        <v>81415051</v>
      </c>
      <c r="L802">
        <f t="shared" si="114"/>
        <v>18.215070715600454</v>
      </c>
      <c r="M802">
        <f t="shared" si="115"/>
        <v>17.727926106337357</v>
      </c>
      <c r="N802">
        <v>50019631</v>
      </c>
      <c r="O802">
        <f t="shared" si="116"/>
        <v>0</v>
      </c>
      <c r="P802">
        <f t="shared" si="110"/>
        <v>1</v>
      </c>
      <c r="Q802">
        <f t="shared" si="111"/>
        <v>0</v>
      </c>
      <c r="R802">
        <f t="shared" si="112"/>
        <v>0</v>
      </c>
      <c r="S802">
        <f t="shared" si="113"/>
        <v>0</v>
      </c>
    </row>
    <row r="803" spans="1:19" ht="16">
      <c r="A803" s="1">
        <v>2006</v>
      </c>
      <c r="B803" t="s">
        <v>1601</v>
      </c>
      <c r="C803" t="s">
        <v>22</v>
      </c>
      <c r="D803" t="s">
        <v>23</v>
      </c>
      <c r="F803">
        <f t="shared" si="108"/>
        <v>1</v>
      </c>
      <c r="G803">
        <f t="shared" si="109"/>
        <v>23115927</v>
      </c>
      <c r="H803">
        <v>81765471</v>
      </c>
      <c r="L803">
        <f t="shared" si="114"/>
        <v>18.219365597542971</v>
      </c>
      <c r="M803">
        <f t="shared" si="115"/>
        <v>16.956032418429007</v>
      </c>
      <c r="N803">
        <v>23115927</v>
      </c>
      <c r="O803">
        <f t="shared" si="116"/>
        <v>0</v>
      </c>
      <c r="P803">
        <f t="shared" si="110"/>
        <v>0</v>
      </c>
      <c r="Q803">
        <f t="shared" si="111"/>
        <v>0</v>
      </c>
      <c r="R803">
        <f t="shared" si="112"/>
        <v>0</v>
      </c>
      <c r="S803">
        <f t="shared" si="113"/>
        <v>1</v>
      </c>
    </row>
    <row r="804" spans="1:19" ht="16">
      <c r="A804" s="1">
        <v>2012</v>
      </c>
      <c r="B804" t="s">
        <v>3602</v>
      </c>
      <c r="C804" t="s">
        <v>22</v>
      </c>
      <c r="D804" t="s">
        <v>23</v>
      </c>
      <c r="F804">
        <f t="shared" si="108"/>
        <v>1</v>
      </c>
      <c r="G804">
        <f t="shared" si="109"/>
        <v>38048946</v>
      </c>
      <c r="H804">
        <v>81832836</v>
      </c>
      <c r="L804">
        <f t="shared" si="114"/>
        <v>18.220189139119196</v>
      </c>
      <c r="M804">
        <f t="shared" si="115"/>
        <v>17.454383941494086</v>
      </c>
      <c r="N804">
        <v>38048946</v>
      </c>
      <c r="O804">
        <f t="shared" si="116"/>
        <v>0</v>
      </c>
      <c r="P804">
        <f t="shared" si="110"/>
        <v>0</v>
      </c>
      <c r="Q804">
        <f t="shared" si="111"/>
        <v>0</v>
      </c>
      <c r="R804">
        <f t="shared" si="112"/>
        <v>0</v>
      </c>
      <c r="S804">
        <f t="shared" si="113"/>
        <v>1</v>
      </c>
    </row>
    <row r="805" spans="1:19" ht="16">
      <c r="A805" s="1">
        <v>2011</v>
      </c>
      <c r="B805" t="s">
        <v>427</v>
      </c>
      <c r="C805" t="s">
        <v>64</v>
      </c>
      <c r="D805" t="s">
        <v>17</v>
      </c>
      <c r="F805">
        <f t="shared" si="108"/>
        <v>0</v>
      </c>
      <c r="G805">
        <f t="shared" si="109"/>
        <v>0</v>
      </c>
      <c r="H805">
        <v>81937729</v>
      </c>
      <c r="L805">
        <f t="shared" si="114"/>
        <v>18.221470114297407</v>
      </c>
      <c r="M805">
        <f t="shared" si="115"/>
        <v>16.846311475210364</v>
      </c>
      <c r="N805">
        <v>20713816</v>
      </c>
      <c r="O805">
        <f t="shared" si="116"/>
        <v>0</v>
      </c>
      <c r="P805">
        <f t="shared" si="110"/>
        <v>0</v>
      </c>
      <c r="Q805">
        <f t="shared" si="111"/>
        <v>0</v>
      </c>
      <c r="R805">
        <f t="shared" si="112"/>
        <v>1</v>
      </c>
      <c r="S805">
        <f t="shared" si="113"/>
        <v>0</v>
      </c>
    </row>
    <row r="806" spans="1:19" ht="16">
      <c r="A806" s="1">
        <v>2010</v>
      </c>
      <c r="B806" t="s">
        <v>679</v>
      </c>
      <c r="C806" t="s">
        <v>22</v>
      </c>
      <c r="D806" t="s">
        <v>23</v>
      </c>
      <c r="F806">
        <f t="shared" si="108"/>
        <v>1</v>
      </c>
      <c r="G806">
        <f t="shared" si="109"/>
        <v>16023478</v>
      </c>
      <c r="H806">
        <v>82205045</v>
      </c>
      <c r="L806">
        <f t="shared" si="114"/>
        <v>18.224727232838923</v>
      </c>
      <c r="M806">
        <f t="shared" si="115"/>
        <v>16.589565579661382</v>
      </c>
      <c r="N806">
        <v>16023478</v>
      </c>
      <c r="O806">
        <f t="shared" si="116"/>
        <v>0</v>
      </c>
      <c r="P806">
        <f t="shared" si="110"/>
        <v>0</v>
      </c>
      <c r="Q806">
        <f t="shared" si="111"/>
        <v>0</v>
      </c>
      <c r="R806">
        <f t="shared" si="112"/>
        <v>0</v>
      </c>
      <c r="S806">
        <f t="shared" si="113"/>
        <v>1</v>
      </c>
    </row>
    <row r="807" spans="1:19" ht="16">
      <c r="A807" s="1">
        <v>1986</v>
      </c>
      <c r="B807" t="s">
        <v>3306</v>
      </c>
      <c r="C807" t="s">
        <v>16</v>
      </c>
      <c r="D807" t="s">
        <v>17</v>
      </c>
      <c r="F807">
        <f t="shared" si="108"/>
        <v>0</v>
      </c>
      <c r="G807">
        <f t="shared" si="109"/>
        <v>0</v>
      </c>
      <c r="H807">
        <v>82290329</v>
      </c>
      <c r="L807">
        <f t="shared" si="114"/>
        <v>18.225764149629562</v>
      </c>
      <c r="M807">
        <f t="shared" si="115"/>
        <v>17.969898271020536</v>
      </c>
      <c r="N807">
        <v>63712942</v>
      </c>
      <c r="O807">
        <f t="shared" si="116"/>
        <v>0</v>
      </c>
      <c r="P807">
        <f t="shared" si="110"/>
        <v>1</v>
      </c>
      <c r="Q807">
        <f t="shared" si="111"/>
        <v>0</v>
      </c>
      <c r="R807">
        <f t="shared" si="112"/>
        <v>0</v>
      </c>
      <c r="S807">
        <f t="shared" si="113"/>
        <v>0</v>
      </c>
    </row>
    <row r="808" spans="1:19" ht="16">
      <c r="A808" s="1">
        <v>1973</v>
      </c>
      <c r="B808" t="s">
        <v>3543</v>
      </c>
      <c r="C808" t="s">
        <v>16</v>
      </c>
      <c r="D808" t="s">
        <v>17</v>
      </c>
      <c r="F808">
        <f t="shared" si="108"/>
        <v>0</v>
      </c>
      <c r="G808">
        <f t="shared" si="109"/>
        <v>0</v>
      </c>
      <c r="H808">
        <v>82329139</v>
      </c>
      <c r="L808">
        <f t="shared" si="114"/>
        <v>18.226235661306649</v>
      </c>
      <c r="M808">
        <f t="shared" si="115"/>
        <v>18.226235661306649</v>
      </c>
      <c r="N808">
        <v>82329139</v>
      </c>
      <c r="O808">
        <f t="shared" si="116"/>
        <v>0</v>
      </c>
      <c r="P808">
        <f t="shared" si="110"/>
        <v>1</v>
      </c>
      <c r="Q808">
        <f t="shared" si="111"/>
        <v>0</v>
      </c>
      <c r="R808">
        <f t="shared" si="112"/>
        <v>0</v>
      </c>
      <c r="S808">
        <f t="shared" si="113"/>
        <v>0</v>
      </c>
    </row>
    <row r="809" spans="1:19" ht="16">
      <c r="A809" s="1">
        <v>2012</v>
      </c>
      <c r="B809" t="s">
        <v>256</v>
      </c>
      <c r="C809" t="s">
        <v>58</v>
      </c>
      <c r="D809" t="s">
        <v>17</v>
      </c>
      <c r="F809">
        <f t="shared" si="108"/>
        <v>0</v>
      </c>
      <c r="G809">
        <f t="shared" si="109"/>
        <v>0</v>
      </c>
      <c r="H809">
        <v>82338719</v>
      </c>
      <c r="L809">
        <f t="shared" si="114"/>
        <v>18.226352016740272</v>
      </c>
      <c r="M809">
        <f t="shared" si="115"/>
        <v>17.493604658690742</v>
      </c>
      <c r="N809">
        <v>39570904</v>
      </c>
      <c r="O809">
        <f t="shared" si="116"/>
        <v>1</v>
      </c>
      <c r="P809">
        <f t="shared" si="110"/>
        <v>0</v>
      </c>
      <c r="Q809">
        <f t="shared" si="111"/>
        <v>0</v>
      </c>
      <c r="R809">
        <f t="shared" si="112"/>
        <v>0</v>
      </c>
      <c r="S809">
        <f t="shared" si="113"/>
        <v>0</v>
      </c>
    </row>
    <row r="810" spans="1:19" ht="16">
      <c r="A810" s="1">
        <v>2002</v>
      </c>
      <c r="B810" t="s">
        <v>2179</v>
      </c>
      <c r="C810" t="s">
        <v>22</v>
      </c>
      <c r="D810" t="s">
        <v>23</v>
      </c>
      <c r="F810">
        <f t="shared" si="108"/>
        <v>1</v>
      </c>
      <c r="G810">
        <f t="shared" si="109"/>
        <v>54397527</v>
      </c>
      <c r="H810">
        <v>82607955</v>
      </c>
      <c r="L810">
        <f t="shared" si="114"/>
        <v>18.229616541359988</v>
      </c>
      <c r="M810">
        <f t="shared" si="115"/>
        <v>17.81182925123403</v>
      </c>
      <c r="N810">
        <v>54397527</v>
      </c>
      <c r="O810">
        <f t="shared" si="116"/>
        <v>0</v>
      </c>
      <c r="P810">
        <f t="shared" si="110"/>
        <v>0</v>
      </c>
      <c r="Q810">
        <f t="shared" si="111"/>
        <v>0</v>
      </c>
      <c r="R810">
        <f t="shared" si="112"/>
        <v>0</v>
      </c>
      <c r="S810">
        <f t="shared" si="113"/>
        <v>1</v>
      </c>
    </row>
    <row r="811" spans="1:19" ht="16">
      <c r="A811" s="1">
        <v>1996</v>
      </c>
      <c r="B811" t="s">
        <v>2918</v>
      </c>
      <c r="C811" t="s">
        <v>22</v>
      </c>
      <c r="D811" t="s">
        <v>23</v>
      </c>
      <c r="F811">
        <f t="shared" si="108"/>
        <v>1</v>
      </c>
      <c r="G811">
        <f t="shared" si="109"/>
        <v>22277474</v>
      </c>
      <c r="H811">
        <v>82678338</v>
      </c>
      <c r="L811">
        <f t="shared" si="114"/>
        <v>18.230468190979284</v>
      </c>
      <c r="M811">
        <f t="shared" si="115"/>
        <v>16.919086591371485</v>
      </c>
      <c r="N811">
        <v>22277474</v>
      </c>
      <c r="O811">
        <f t="shared" si="116"/>
        <v>0</v>
      </c>
      <c r="P811">
        <f t="shared" si="110"/>
        <v>0</v>
      </c>
      <c r="Q811">
        <f t="shared" si="111"/>
        <v>0</v>
      </c>
      <c r="R811">
        <f t="shared" si="112"/>
        <v>0</v>
      </c>
      <c r="S811">
        <f t="shared" si="113"/>
        <v>1</v>
      </c>
    </row>
    <row r="812" spans="1:19" ht="16">
      <c r="A812" s="1">
        <v>2005</v>
      </c>
      <c r="B812" t="s">
        <v>1782</v>
      </c>
      <c r="C812" t="s">
        <v>16</v>
      </c>
      <c r="D812" t="s">
        <v>17</v>
      </c>
      <c r="F812">
        <f t="shared" si="108"/>
        <v>0</v>
      </c>
      <c r="G812">
        <f t="shared" si="109"/>
        <v>0</v>
      </c>
      <c r="H812">
        <v>82827477</v>
      </c>
      <c r="L812">
        <f t="shared" si="114"/>
        <v>18.232270412132262</v>
      </c>
      <c r="M812">
        <f t="shared" si="115"/>
        <v>17.90403246806752</v>
      </c>
      <c r="N812">
        <v>59651656</v>
      </c>
      <c r="O812">
        <f t="shared" si="116"/>
        <v>0</v>
      </c>
      <c r="P812">
        <f t="shared" si="110"/>
        <v>1</v>
      </c>
      <c r="Q812">
        <f t="shared" si="111"/>
        <v>0</v>
      </c>
      <c r="R812">
        <f t="shared" si="112"/>
        <v>0</v>
      </c>
      <c r="S812">
        <f t="shared" si="113"/>
        <v>0</v>
      </c>
    </row>
    <row r="813" spans="1:19" ht="16">
      <c r="A813" s="1">
        <v>1990</v>
      </c>
      <c r="B813" t="s">
        <v>3183</v>
      </c>
      <c r="C813" t="s">
        <v>31</v>
      </c>
      <c r="D813" t="s">
        <v>17</v>
      </c>
      <c r="F813">
        <f t="shared" si="108"/>
        <v>0</v>
      </c>
      <c r="G813">
        <f t="shared" si="109"/>
        <v>0</v>
      </c>
      <c r="H813">
        <v>83343062</v>
      </c>
      <c r="L813">
        <f t="shared" si="114"/>
        <v>18.23847592434436</v>
      </c>
      <c r="M813">
        <f t="shared" si="115"/>
        <v>17.612669924646902</v>
      </c>
      <c r="N813">
        <v>44574385</v>
      </c>
      <c r="O813">
        <f t="shared" si="116"/>
        <v>0</v>
      </c>
      <c r="P813">
        <f t="shared" si="110"/>
        <v>0</v>
      </c>
      <c r="Q813">
        <f t="shared" si="111"/>
        <v>1</v>
      </c>
      <c r="R813">
        <f t="shared" si="112"/>
        <v>0</v>
      </c>
      <c r="S813">
        <f t="shared" si="113"/>
        <v>0</v>
      </c>
    </row>
    <row r="814" spans="1:19" ht="16">
      <c r="A814" s="1">
        <v>2007</v>
      </c>
      <c r="B814" t="s">
        <v>1432</v>
      </c>
      <c r="C814" t="s">
        <v>58</v>
      </c>
      <c r="D814" t="s">
        <v>17</v>
      </c>
      <c r="F814">
        <f t="shared" si="108"/>
        <v>0</v>
      </c>
      <c r="G814">
        <f t="shared" si="109"/>
        <v>0</v>
      </c>
      <c r="H814">
        <v>83345293</v>
      </c>
      <c r="L814">
        <f t="shared" si="114"/>
        <v>18.238502692860976</v>
      </c>
      <c r="M814">
        <f t="shared" si="115"/>
        <v>16.927730361703034</v>
      </c>
      <c r="N814">
        <v>22470870</v>
      </c>
      <c r="O814">
        <f t="shared" si="116"/>
        <v>1</v>
      </c>
      <c r="P814">
        <f t="shared" si="110"/>
        <v>0</v>
      </c>
      <c r="Q814">
        <f t="shared" si="111"/>
        <v>0</v>
      </c>
      <c r="R814">
        <f t="shared" si="112"/>
        <v>0</v>
      </c>
      <c r="S814">
        <f t="shared" si="113"/>
        <v>0</v>
      </c>
    </row>
    <row r="815" spans="1:19" ht="16">
      <c r="A815" s="1">
        <v>2012</v>
      </c>
      <c r="B815" t="s">
        <v>226</v>
      </c>
      <c r="C815" t="s">
        <v>58</v>
      </c>
      <c r="D815" t="s">
        <v>17</v>
      </c>
      <c r="F815">
        <f t="shared" si="108"/>
        <v>0</v>
      </c>
      <c r="G815">
        <f t="shared" si="109"/>
        <v>0</v>
      </c>
      <c r="H815">
        <v>83704673</v>
      </c>
      <c r="L815">
        <f t="shared" si="114"/>
        <v>18.242805364247722</v>
      </c>
      <c r="M815">
        <f t="shared" si="115"/>
        <v>16.314949681302419</v>
      </c>
      <c r="N815">
        <v>12175663</v>
      </c>
      <c r="O815">
        <f t="shared" si="116"/>
        <v>1</v>
      </c>
      <c r="P815">
        <f t="shared" si="110"/>
        <v>0</v>
      </c>
      <c r="Q815">
        <f t="shared" si="111"/>
        <v>0</v>
      </c>
      <c r="R815">
        <f t="shared" si="112"/>
        <v>0</v>
      </c>
      <c r="S815">
        <f t="shared" si="113"/>
        <v>0</v>
      </c>
    </row>
    <row r="816" spans="1:19" ht="16">
      <c r="A816" s="1">
        <v>2000</v>
      </c>
      <c r="B816" t="s">
        <v>2408</v>
      </c>
      <c r="C816" t="s">
        <v>22</v>
      </c>
      <c r="D816" t="s">
        <v>23</v>
      </c>
      <c r="F816">
        <f t="shared" si="108"/>
        <v>1</v>
      </c>
      <c r="G816">
        <f t="shared" si="109"/>
        <v>58175060</v>
      </c>
      <c r="H816">
        <v>83966868</v>
      </c>
      <c r="L816">
        <f t="shared" si="114"/>
        <v>18.245932850428751</v>
      </c>
      <c r="M816">
        <f t="shared" si="115"/>
        <v>17.878967298522962</v>
      </c>
      <c r="N816">
        <v>58175060</v>
      </c>
      <c r="O816">
        <f t="shared" si="116"/>
        <v>0</v>
      </c>
      <c r="P816">
        <f t="shared" si="110"/>
        <v>0</v>
      </c>
      <c r="Q816">
        <f t="shared" si="111"/>
        <v>0</v>
      </c>
      <c r="R816">
        <f t="shared" si="112"/>
        <v>0</v>
      </c>
      <c r="S816">
        <f t="shared" si="113"/>
        <v>1</v>
      </c>
    </row>
    <row r="817" spans="1:19" ht="16">
      <c r="A817" s="1">
        <v>1998</v>
      </c>
      <c r="B817" t="s">
        <v>2719</v>
      </c>
      <c r="C817" t="s">
        <v>22</v>
      </c>
      <c r="D817" t="s">
        <v>23</v>
      </c>
      <c r="F817">
        <f t="shared" si="108"/>
        <v>1</v>
      </c>
      <c r="G817">
        <f t="shared" si="109"/>
        <v>8574794</v>
      </c>
      <c r="H817">
        <v>84046055</v>
      </c>
      <c r="L817">
        <f t="shared" si="114"/>
        <v>18.24687548036994</v>
      </c>
      <c r="M817">
        <f t="shared" si="115"/>
        <v>15.964337527404098</v>
      </c>
      <c r="N817">
        <v>8574794</v>
      </c>
      <c r="O817">
        <f t="shared" si="116"/>
        <v>0</v>
      </c>
      <c r="P817">
        <f t="shared" si="110"/>
        <v>0</v>
      </c>
      <c r="Q817">
        <f t="shared" si="111"/>
        <v>0</v>
      </c>
      <c r="R817">
        <f t="shared" si="112"/>
        <v>0</v>
      </c>
      <c r="S817">
        <f t="shared" si="113"/>
        <v>1</v>
      </c>
    </row>
    <row r="818" spans="1:19" ht="16">
      <c r="A818" s="1">
        <v>2010</v>
      </c>
      <c r="B818" t="s">
        <v>788</v>
      </c>
      <c r="C818" t="s">
        <v>64</v>
      </c>
      <c r="D818" t="s">
        <v>17</v>
      </c>
      <c r="F818">
        <f t="shared" si="108"/>
        <v>0</v>
      </c>
      <c r="G818">
        <f t="shared" si="109"/>
        <v>0</v>
      </c>
      <c r="H818">
        <v>84062765</v>
      </c>
      <c r="L818">
        <f t="shared" si="114"/>
        <v>18.24707428017182</v>
      </c>
      <c r="M818">
        <f t="shared" si="115"/>
        <v>16.18410040914479</v>
      </c>
      <c r="N818">
        <v>10682318</v>
      </c>
      <c r="O818">
        <f t="shared" si="116"/>
        <v>0</v>
      </c>
      <c r="P818">
        <f t="shared" si="110"/>
        <v>0</v>
      </c>
      <c r="Q818">
        <f t="shared" si="111"/>
        <v>0</v>
      </c>
      <c r="R818">
        <f t="shared" si="112"/>
        <v>1</v>
      </c>
      <c r="S818">
        <f t="shared" si="113"/>
        <v>0</v>
      </c>
    </row>
    <row r="819" spans="1:19" ht="16">
      <c r="A819" s="1">
        <v>2008</v>
      </c>
      <c r="B819" t="s">
        <v>1278</v>
      </c>
      <c r="C819" t="s">
        <v>22</v>
      </c>
      <c r="D819" t="s">
        <v>23</v>
      </c>
      <c r="F819">
        <f t="shared" si="108"/>
        <v>1</v>
      </c>
      <c r="G819">
        <f t="shared" si="109"/>
        <v>43290252</v>
      </c>
      <c r="H819">
        <v>84107503</v>
      </c>
      <c r="L819">
        <f t="shared" si="114"/>
        <v>18.247606336183711</v>
      </c>
      <c r="M819">
        <f t="shared" si="115"/>
        <v>17.583438040607042</v>
      </c>
      <c r="N819">
        <v>43290252</v>
      </c>
      <c r="O819">
        <f t="shared" si="116"/>
        <v>0</v>
      </c>
      <c r="P819">
        <f t="shared" si="110"/>
        <v>0</v>
      </c>
      <c r="Q819">
        <f t="shared" si="111"/>
        <v>0</v>
      </c>
      <c r="R819">
        <f t="shared" si="112"/>
        <v>0</v>
      </c>
      <c r="S819">
        <f t="shared" si="113"/>
        <v>1</v>
      </c>
    </row>
    <row r="820" spans="1:19" ht="16">
      <c r="A820" s="1">
        <v>2006</v>
      </c>
      <c r="B820" t="s">
        <v>1521</v>
      </c>
      <c r="C820" t="s">
        <v>31</v>
      </c>
      <c r="D820" t="s">
        <v>17</v>
      </c>
      <c r="F820">
        <f t="shared" si="108"/>
        <v>0</v>
      </c>
      <c r="G820">
        <f t="shared" si="109"/>
        <v>0</v>
      </c>
      <c r="H820">
        <v>84124832</v>
      </c>
      <c r="L820">
        <f t="shared" si="114"/>
        <v>18.24781234889894</v>
      </c>
      <c r="M820">
        <f t="shared" si="115"/>
        <v>18.277788255527312</v>
      </c>
      <c r="N820">
        <v>86684726</v>
      </c>
      <c r="O820">
        <f t="shared" si="116"/>
        <v>0</v>
      </c>
      <c r="P820">
        <f t="shared" si="110"/>
        <v>0</v>
      </c>
      <c r="Q820">
        <f t="shared" si="111"/>
        <v>1</v>
      </c>
      <c r="R820">
        <f t="shared" si="112"/>
        <v>0</v>
      </c>
      <c r="S820">
        <f t="shared" si="113"/>
        <v>0</v>
      </c>
    </row>
    <row r="821" spans="1:19" ht="16">
      <c r="A821" s="1">
        <v>1992</v>
      </c>
      <c r="B821" t="s">
        <v>3134</v>
      </c>
      <c r="C821" t="s">
        <v>16</v>
      </c>
      <c r="D821" t="s">
        <v>17</v>
      </c>
      <c r="F821">
        <f t="shared" si="108"/>
        <v>0</v>
      </c>
      <c r="G821">
        <f t="shared" si="109"/>
        <v>0</v>
      </c>
      <c r="H821">
        <v>84266502</v>
      </c>
      <c r="L821">
        <f t="shared" si="114"/>
        <v>18.249494977453033</v>
      </c>
      <c r="M821">
        <f t="shared" si="115"/>
        <v>16.625122388083081</v>
      </c>
      <c r="N821">
        <v>16603472</v>
      </c>
      <c r="O821">
        <f t="shared" si="116"/>
        <v>0</v>
      </c>
      <c r="P821">
        <f t="shared" si="110"/>
        <v>1</v>
      </c>
      <c r="Q821">
        <f t="shared" si="111"/>
        <v>0</v>
      </c>
      <c r="R821">
        <f t="shared" si="112"/>
        <v>0</v>
      </c>
      <c r="S821">
        <f t="shared" si="113"/>
        <v>0</v>
      </c>
    </row>
    <row r="822" spans="1:19" ht="16">
      <c r="A822" s="1">
        <v>2011</v>
      </c>
      <c r="B822" t="s">
        <v>612</v>
      </c>
      <c r="C822" t="s">
        <v>16</v>
      </c>
      <c r="D822" t="s">
        <v>17</v>
      </c>
      <c r="F822">
        <f t="shared" si="108"/>
        <v>0</v>
      </c>
      <c r="G822">
        <f t="shared" si="109"/>
        <v>0</v>
      </c>
      <c r="H822">
        <v>84359926</v>
      </c>
      <c r="L822">
        <f t="shared" si="114"/>
        <v>18.250603036381481</v>
      </c>
      <c r="M822">
        <f t="shared" si="115"/>
        <v>16.895101648575409</v>
      </c>
      <c r="N822">
        <v>21749507</v>
      </c>
      <c r="O822">
        <f t="shared" si="116"/>
        <v>0</v>
      </c>
      <c r="P822">
        <f t="shared" si="110"/>
        <v>1</v>
      </c>
      <c r="Q822">
        <f t="shared" si="111"/>
        <v>0</v>
      </c>
      <c r="R822">
        <f t="shared" si="112"/>
        <v>0</v>
      </c>
      <c r="S822">
        <f t="shared" si="113"/>
        <v>0</v>
      </c>
    </row>
    <row r="823" spans="1:19" ht="16">
      <c r="A823" s="1">
        <v>1999</v>
      </c>
      <c r="B823" t="s">
        <v>2531</v>
      </c>
      <c r="C823" t="s">
        <v>22</v>
      </c>
      <c r="D823" t="s">
        <v>23</v>
      </c>
      <c r="F823">
        <f t="shared" si="108"/>
        <v>1</v>
      </c>
      <c r="G823">
        <f t="shared" si="109"/>
        <v>18180006</v>
      </c>
      <c r="H823">
        <v>84486720</v>
      </c>
      <c r="L823">
        <f t="shared" si="114"/>
        <v>18.252104920213199</v>
      </c>
      <c r="M823">
        <f t="shared" si="115"/>
        <v>16.715832976746555</v>
      </c>
      <c r="N823">
        <v>18180006</v>
      </c>
      <c r="O823">
        <f t="shared" si="116"/>
        <v>0</v>
      </c>
      <c r="P823">
        <f t="shared" si="110"/>
        <v>0</v>
      </c>
      <c r="Q823">
        <f t="shared" si="111"/>
        <v>0</v>
      </c>
      <c r="R823">
        <f t="shared" si="112"/>
        <v>0</v>
      </c>
      <c r="S823">
        <f t="shared" si="113"/>
        <v>1</v>
      </c>
    </row>
    <row r="824" spans="1:19" ht="16">
      <c r="A824" s="1">
        <v>2010</v>
      </c>
      <c r="B824" t="s">
        <v>736</v>
      </c>
      <c r="C824" t="s">
        <v>64</v>
      </c>
      <c r="D824" t="s">
        <v>17</v>
      </c>
      <c r="F824">
        <f t="shared" si="108"/>
        <v>0</v>
      </c>
      <c r="G824">
        <f t="shared" si="109"/>
        <v>0</v>
      </c>
      <c r="H824">
        <v>84535576</v>
      </c>
      <c r="L824">
        <f t="shared" si="114"/>
        <v>18.252683021475775</v>
      </c>
      <c r="M824">
        <f t="shared" si="115"/>
        <v>17.282712729017113</v>
      </c>
      <c r="N824">
        <v>32046955</v>
      </c>
      <c r="O824">
        <f t="shared" si="116"/>
        <v>0</v>
      </c>
      <c r="P824">
        <f t="shared" si="110"/>
        <v>0</v>
      </c>
      <c r="Q824">
        <f t="shared" si="111"/>
        <v>0</v>
      </c>
      <c r="R824">
        <f t="shared" si="112"/>
        <v>1</v>
      </c>
      <c r="S824">
        <f t="shared" si="113"/>
        <v>0</v>
      </c>
    </row>
    <row r="825" spans="1:19" ht="16">
      <c r="A825" s="1">
        <v>2009</v>
      </c>
      <c r="B825" t="s">
        <v>1090</v>
      </c>
      <c r="C825" t="s">
        <v>22</v>
      </c>
      <c r="D825" t="s">
        <v>23</v>
      </c>
      <c r="F825">
        <f t="shared" si="108"/>
        <v>1</v>
      </c>
      <c r="G825">
        <f t="shared" si="109"/>
        <v>17371706</v>
      </c>
      <c r="H825">
        <v>84913778</v>
      </c>
      <c r="L825">
        <f t="shared" si="114"/>
        <v>18.257146923156007</v>
      </c>
      <c r="M825">
        <f t="shared" si="115"/>
        <v>16.67035334870824</v>
      </c>
      <c r="N825">
        <v>17371706</v>
      </c>
      <c r="O825">
        <f t="shared" si="116"/>
        <v>0</v>
      </c>
      <c r="P825">
        <f t="shared" si="110"/>
        <v>0</v>
      </c>
      <c r="Q825">
        <f t="shared" si="111"/>
        <v>0</v>
      </c>
      <c r="R825">
        <f t="shared" si="112"/>
        <v>0</v>
      </c>
      <c r="S825">
        <f t="shared" si="113"/>
        <v>1</v>
      </c>
    </row>
    <row r="826" spans="1:19" ht="16">
      <c r="A826" s="1">
        <v>2013</v>
      </c>
      <c r="B826" t="s">
        <v>54</v>
      </c>
      <c r="C826" t="s">
        <v>22</v>
      </c>
      <c r="D826" t="s">
        <v>23</v>
      </c>
      <c r="F826">
        <f t="shared" si="108"/>
        <v>1</v>
      </c>
      <c r="G826">
        <f t="shared" si="109"/>
        <v>30000000</v>
      </c>
      <c r="H826">
        <v>85001659</v>
      </c>
      <c r="L826">
        <f t="shared" si="114"/>
        <v>18.258181331911182</v>
      </c>
      <c r="M826">
        <f t="shared" si="115"/>
        <v>17.216707939626428</v>
      </c>
      <c r="N826">
        <v>30000000</v>
      </c>
      <c r="O826">
        <f t="shared" si="116"/>
        <v>0</v>
      </c>
      <c r="P826">
        <f t="shared" si="110"/>
        <v>0</v>
      </c>
      <c r="Q826">
        <f t="shared" si="111"/>
        <v>0</v>
      </c>
      <c r="R826">
        <f t="shared" si="112"/>
        <v>0</v>
      </c>
      <c r="S826">
        <f t="shared" si="113"/>
        <v>1</v>
      </c>
    </row>
    <row r="827" spans="1:19" ht="16">
      <c r="A827" s="1">
        <v>1997</v>
      </c>
      <c r="B827" t="s">
        <v>2830</v>
      </c>
      <c r="C827" t="s">
        <v>31</v>
      </c>
      <c r="D827" t="s">
        <v>17</v>
      </c>
      <c r="F827">
        <f t="shared" si="108"/>
        <v>0</v>
      </c>
      <c r="G827">
        <f t="shared" si="109"/>
        <v>0</v>
      </c>
      <c r="H827">
        <v>85470471</v>
      </c>
      <c r="L827">
        <f t="shared" si="114"/>
        <v>18.263681505832526</v>
      </c>
      <c r="M827">
        <f t="shared" si="115"/>
        <v>17.743275683466109</v>
      </c>
      <c r="N827">
        <v>50793334</v>
      </c>
      <c r="O827">
        <f t="shared" si="116"/>
        <v>0</v>
      </c>
      <c r="P827">
        <f t="shared" si="110"/>
        <v>0</v>
      </c>
      <c r="Q827">
        <f t="shared" si="111"/>
        <v>1</v>
      </c>
      <c r="R827">
        <f t="shared" si="112"/>
        <v>0</v>
      </c>
      <c r="S827">
        <f t="shared" si="113"/>
        <v>0</v>
      </c>
    </row>
    <row r="828" spans="1:19" ht="16">
      <c r="A828" s="1">
        <v>2012</v>
      </c>
      <c r="B828" t="s">
        <v>346</v>
      </c>
      <c r="C828" t="s">
        <v>58</v>
      </c>
      <c r="D828" t="s">
        <v>17</v>
      </c>
      <c r="F828">
        <f t="shared" si="108"/>
        <v>0</v>
      </c>
      <c r="G828">
        <f t="shared" si="109"/>
        <v>0</v>
      </c>
      <c r="H828">
        <v>85574308</v>
      </c>
      <c r="L828">
        <f t="shared" si="114"/>
        <v>18.264895655873975</v>
      </c>
      <c r="M828">
        <f t="shared" si="115"/>
        <v>17.048918833385923</v>
      </c>
      <c r="N828">
        <v>25365964</v>
      </c>
      <c r="O828">
        <f t="shared" si="116"/>
        <v>1</v>
      </c>
      <c r="P828">
        <f t="shared" si="110"/>
        <v>0</v>
      </c>
      <c r="Q828">
        <f t="shared" si="111"/>
        <v>0</v>
      </c>
      <c r="R828">
        <f t="shared" si="112"/>
        <v>0</v>
      </c>
      <c r="S828">
        <f t="shared" si="113"/>
        <v>0</v>
      </c>
    </row>
    <row r="829" spans="1:19" ht="16">
      <c r="A829" s="1">
        <v>2008</v>
      </c>
      <c r="B829" t="s">
        <v>1232</v>
      </c>
      <c r="C829" t="s">
        <v>22</v>
      </c>
      <c r="D829" t="s">
        <v>23</v>
      </c>
      <c r="F829">
        <f t="shared" si="108"/>
        <v>1</v>
      </c>
      <c r="G829">
        <f t="shared" si="109"/>
        <v>48701534</v>
      </c>
      <c r="H829">
        <v>86109680</v>
      </c>
      <c r="L829">
        <f t="shared" si="114"/>
        <v>18.271132390488461</v>
      </c>
      <c r="M829">
        <f t="shared" si="115"/>
        <v>17.70122108653004</v>
      </c>
      <c r="N829">
        <v>48701534</v>
      </c>
      <c r="O829">
        <f t="shared" si="116"/>
        <v>0</v>
      </c>
      <c r="P829">
        <f t="shared" si="110"/>
        <v>0</v>
      </c>
      <c r="Q829">
        <f t="shared" si="111"/>
        <v>0</v>
      </c>
      <c r="R829">
        <f t="shared" si="112"/>
        <v>0</v>
      </c>
      <c r="S829">
        <f t="shared" si="113"/>
        <v>1</v>
      </c>
    </row>
    <row r="830" spans="1:19" ht="16">
      <c r="A830" s="1">
        <v>1999</v>
      </c>
      <c r="B830" t="s">
        <v>2610</v>
      </c>
      <c r="C830" t="s">
        <v>64</v>
      </c>
      <c r="D830" t="s">
        <v>17</v>
      </c>
      <c r="F830">
        <f t="shared" si="108"/>
        <v>0</v>
      </c>
      <c r="G830">
        <f t="shared" si="109"/>
        <v>0</v>
      </c>
      <c r="H830">
        <v>86283567</v>
      </c>
      <c r="L830">
        <f t="shared" si="114"/>
        <v>18.27314972077253</v>
      </c>
      <c r="M830">
        <f t="shared" si="115"/>
        <v>18.979197373749031</v>
      </c>
      <c r="N830">
        <v>174807753</v>
      </c>
      <c r="O830">
        <f t="shared" si="116"/>
        <v>0</v>
      </c>
      <c r="P830">
        <f t="shared" si="110"/>
        <v>0</v>
      </c>
      <c r="Q830">
        <f t="shared" si="111"/>
        <v>0</v>
      </c>
      <c r="R830">
        <f t="shared" si="112"/>
        <v>1</v>
      </c>
      <c r="S830">
        <f t="shared" si="113"/>
        <v>0</v>
      </c>
    </row>
    <row r="831" spans="1:19" ht="16">
      <c r="A831" s="1">
        <v>2005</v>
      </c>
      <c r="B831" t="s">
        <v>1832</v>
      </c>
      <c r="C831" t="s">
        <v>22</v>
      </c>
      <c r="D831" t="s">
        <v>23</v>
      </c>
      <c r="F831">
        <f t="shared" si="108"/>
        <v>1</v>
      </c>
      <c r="G831">
        <f t="shared" si="109"/>
        <v>53686491</v>
      </c>
      <c r="H831">
        <v>86327778</v>
      </c>
      <c r="L831">
        <f t="shared" si="114"/>
        <v>18.273661981434966</v>
      </c>
      <c r="M831">
        <f t="shared" si="115"/>
        <v>17.79867196358569</v>
      </c>
      <c r="N831">
        <v>53686491</v>
      </c>
      <c r="O831">
        <f t="shared" si="116"/>
        <v>0</v>
      </c>
      <c r="P831">
        <f t="shared" si="110"/>
        <v>0</v>
      </c>
      <c r="Q831">
        <f t="shared" si="111"/>
        <v>0</v>
      </c>
      <c r="R831">
        <f t="shared" si="112"/>
        <v>0</v>
      </c>
      <c r="S831">
        <f t="shared" si="113"/>
        <v>1</v>
      </c>
    </row>
    <row r="832" spans="1:19" ht="16">
      <c r="A832" s="1">
        <v>2004</v>
      </c>
      <c r="B832" t="s">
        <v>1843</v>
      </c>
      <c r="C832" t="s">
        <v>22</v>
      </c>
      <c r="D832" t="s">
        <v>23</v>
      </c>
      <c r="F832">
        <f t="shared" si="108"/>
        <v>1</v>
      </c>
      <c r="G832">
        <f t="shared" si="109"/>
        <v>23430665</v>
      </c>
      <c r="H832">
        <v>86407246</v>
      </c>
      <c r="L832">
        <f t="shared" si="114"/>
        <v>18.27458209599849</v>
      </c>
      <c r="M832">
        <f t="shared" si="115"/>
        <v>16.969556192496913</v>
      </c>
      <c r="N832">
        <v>23430665</v>
      </c>
      <c r="O832">
        <f t="shared" si="116"/>
        <v>0</v>
      </c>
      <c r="P832">
        <f t="shared" si="110"/>
        <v>0</v>
      </c>
      <c r="Q832">
        <f t="shared" si="111"/>
        <v>0</v>
      </c>
      <c r="R832">
        <f t="shared" si="112"/>
        <v>0</v>
      </c>
      <c r="S832">
        <f t="shared" si="113"/>
        <v>1</v>
      </c>
    </row>
    <row r="833" spans="1:19" ht="16">
      <c r="A833" s="1">
        <v>1995</v>
      </c>
      <c r="B833" t="s">
        <v>2959</v>
      </c>
      <c r="C833" t="s">
        <v>22</v>
      </c>
      <c r="D833" t="s">
        <v>23</v>
      </c>
      <c r="F833">
        <f t="shared" si="108"/>
        <v>1</v>
      </c>
      <c r="G833">
        <f t="shared" si="109"/>
        <v>20944279</v>
      </c>
      <c r="H833">
        <v>86526587</v>
      </c>
      <c r="L833">
        <f t="shared" si="114"/>
        <v>18.27596228883727</v>
      </c>
      <c r="M833">
        <f t="shared" si="115"/>
        <v>16.857376088280677</v>
      </c>
      <c r="N833">
        <v>20944279</v>
      </c>
      <c r="O833">
        <f t="shared" si="116"/>
        <v>0</v>
      </c>
      <c r="P833">
        <f t="shared" si="110"/>
        <v>0</v>
      </c>
      <c r="Q833">
        <f t="shared" si="111"/>
        <v>0</v>
      </c>
      <c r="R833">
        <f t="shared" si="112"/>
        <v>0</v>
      </c>
      <c r="S833">
        <f t="shared" si="113"/>
        <v>1</v>
      </c>
    </row>
    <row r="834" spans="1:19" ht="16">
      <c r="A834" s="1">
        <v>1975</v>
      </c>
      <c r="B834" t="s">
        <v>3515</v>
      </c>
      <c r="C834" t="s">
        <v>16</v>
      </c>
      <c r="D834" t="s">
        <v>17</v>
      </c>
      <c r="F834">
        <f t="shared" ref="F834:F897" si="117">IF(D834="PASS",1,0)</f>
        <v>0</v>
      </c>
      <c r="G834">
        <f t="shared" ref="G834:G897" si="118">F834*N834</f>
        <v>0</v>
      </c>
      <c r="H834">
        <v>86562007</v>
      </c>
      <c r="L834">
        <f t="shared" si="114"/>
        <v>18.276371559022856</v>
      </c>
      <c r="M834">
        <f t="shared" si="115"/>
        <v>17.678534561417891</v>
      </c>
      <c r="N834">
        <v>47609104</v>
      </c>
      <c r="O834">
        <f t="shared" si="116"/>
        <v>0</v>
      </c>
      <c r="P834">
        <f t="shared" ref="P834:P897" si="119">IF(C834="notalk",1,0)</f>
        <v>1</v>
      </c>
      <c r="Q834">
        <f t="shared" ref="Q834:Q897" si="120">IF(C834="men",1,0)</f>
        <v>0</v>
      </c>
      <c r="R834">
        <f t="shared" ref="R834:R897" si="121">IF(C834="dubious",1,0)</f>
        <v>0</v>
      </c>
      <c r="S834">
        <f t="shared" ref="S834:S897" si="122">IF(C834="ok",1,0)</f>
        <v>0</v>
      </c>
    </row>
    <row r="835" spans="1:19" ht="16">
      <c r="A835" s="1">
        <v>2011</v>
      </c>
      <c r="B835" t="s">
        <v>454</v>
      </c>
      <c r="C835" t="s">
        <v>31</v>
      </c>
      <c r="D835" t="s">
        <v>17</v>
      </c>
      <c r="F835">
        <f t="shared" si="117"/>
        <v>0</v>
      </c>
      <c r="G835">
        <f t="shared" si="118"/>
        <v>0</v>
      </c>
      <c r="H835">
        <v>86680344</v>
      </c>
      <c r="L835">
        <f t="shared" ref="L835:L898" si="123">LN(H835)</f>
        <v>18.277737703244771</v>
      </c>
      <c r="M835">
        <f t="shared" ref="M835:M898" si="124">LN(N835)</f>
        <v>17.43409811865606</v>
      </c>
      <c r="N835">
        <v>37284868</v>
      </c>
      <c r="O835">
        <f t="shared" ref="O835:O898" si="125">IF(C835="nowomen",1,0)</f>
        <v>0</v>
      </c>
      <c r="P835">
        <f t="shared" si="119"/>
        <v>0</v>
      </c>
      <c r="Q835">
        <f t="shared" si="120"/>
        <v>1</v>
      </c>
      <c r="R835">
        <f t="shared" si="121"/>
        <v>0</v>
      </c>
      <c r="S835">
        <f t="shared" si="122"/>
        <v>0</v>
      </c>
    </row>
    <row r="836" spans="1:19" ht="16">
      <c r="A836" s="1">
        <v>2007</v>
      </c>
      <c r="B836" t="s">
        <v>1450</v>
      </c>
      <c r="C836" t="s">
        <v>58</v>
      </c>
      <c r="D836" t="s">
        <v>17</v>
      </c>
      <c r="F836">
        <f t="shared" si="117"/>
        <v>0</v>
      </c>
      <c r="G836">
        <f t="shared" si="118"/>
        <v>0</v>
      </c>
      <c r="H836">
        <v>86747344</v>
      </c>
      <c r="L836">
        <f t="shared" si="123"/>
        <v>18.278510359607843</v>
      </c>
      <c r="M836">
        <f t="shared" si="124"/>
        <v>17.150873895216417</v>
      </c>
      <c r="N836">
        <v>28088587</v>
      </c>
      <c r="O836">
        <f t="shared" si="125"/>
        <v>1</v>
      </c>
      <c r="P836">
        <f t="shared" si="119"/>
        <v>0</v>
      </c>
      <c r="Q836">
        <f t="shared" si="120"/>
        <v>0</v>
      </c>
      <c r="R836">
        <f t="shared" si="121"/>
        <v>0</v>
      </c>
      <c r="S836">
        <f t="shared" si="122"/>
        <v>0</v>
      </c>
    </row>
    <row r="837" spans="1:19" ht="16">
      <c r="A837" s="1">
        <v>2010</v>
      </c>
      <c r="B837" t="s">
        <v>692</v>
      </c>
      <c r="C837" t="s">
        <v>16</v>
      </c>
      <c r="D837" t="s">
        <v>17</v>
      </c>
      <c r="F837">
        <f t="shared" si="117"/>
        <v>0</v>
      </c>
      <c r="G837">
        <f t="shared" si="118"/>
        <v>0</v>
      </c>
      <c r="H837">
        <v>86749716</v>
      </c>
      <c r="L837">
        <f t="shared" si="123"/>
        <v>18.278537703010667</v>
      </c>
      <c r="M837">
        <f t="shared" si="124"/>
        <v>17.975859909577061</v>
      </c>
      <c r="N837">
        <v>64093910</v>
      </c>
      <c r="O837">
        <f t="shared" si="125"/>
        <v>0</v>
      </c>
      <c r="P837">
        <f t="shared" si="119"/>
        <v>1</v>
      </c>
      <c r="Q837">
        <f t="shared" si="120"/>
        <v>0</v>
      </c>
      <c r="R837">
        <f t="shared" si="121"/>
        <v>0</v>
      </c>
      <c r="S837">
        <f t="shared" si="122"/>
        <v>0</v>
      </c>
    </row>
    <row r="838" spans="1:19" ht="16">
      <c r="A838" s="1">
        <v>1988</v>
      </c>
      <c r="B838" t="s">
        <v>3603</v>
      </c>
      <c r="C838" t="s">
        <v>22</v>
      </c>
      <c r="D838" t="s">
        <v>23</v>
      </c>
      <c r="F838">
        <f t="shared" si="117"/>
        <v>1</v>
      </c>
      <c r="G838">
        <f t="shared" si="118"/>
        <v>17726823</v>
      </c>
      <c r="H838">
        <v>87051866</v>
      </c>
      <c r="L838">
        <f t="shared" si="123"/>
        <v>18.282014659905073</v>
      </c>
      <c r="M838">
        <f t="shared" si="124"/>
        <v>16.690589474177077</v>
      </c>
      <c r="N838">
        <v>17726823</v>
      </c>
      <c r="O838">
        <f t="shared" si="125"/>
        <v>0</v>
      </c>
      <c r="P838">
        <f t="shared" si="119"/>
        <v>0</v>
      </c>
      <c r="Q838">
        <f t="shared" si="120"/>
        <v>0</v>
      </c>
      <c r="R838">
        <f t="shared" si="121"/>
        <v>0</v>
      </c>
      <c r="S838">
        <f t="shared" si="122"/>
        <v>1</v>
      </c>
    </row>
    <row r="839" spans="1:19" ht="16">
      <c r="A839" s="1">
        <v>2007</v>
      </c>
      <c r="B839" t="s">
        <v>1366</v>
      </c>
      <c r="C839" t="s">
        <v>22</v>
      </c>
      <c r="D839" t="s">
        <v>23</v>
      </c>
      <c r="F839">
        <f t="shared" si="117"/>
        <v>1</v>
      </c>
      <c r="G839">
        <f t="shared" si="118"/>
        <v>16853152</v>
      </c>
      <c r="H839">
        <v>87090800</v>
      </c>
      <c r="L839">
        <f t="shared" si="123"/>
        <v>18.282461810526375</v>
      </c>
      <c r="M839">
        <f t="shared" si="124"/>
        <v>16.64004825958321</v>
      </c>
      <c r="N839">
        <v>16853152</v>
      </c>
      <c r="O839">
        <f t="shared" si="125"/>
        <v>0</v>
      </c>
      <c r="P839">
        <f t="shared" si="119"/>
        <v>0</v>
      </c>
      <c r="Q839">
        <f t="shared" si="120"/>
        <v>0</v>
      </c>
      <c r="R839">
        <f t="shared" si="121"/>
        <v>0</v>
      </c>
      <c r="S839">
        <f t="shared" si="122"/>
        <v>1</v>
      </c>
    </row>
    <row r="840" spans="1:19" ht="16">
      <c r="A840" s="1">
        <v>2011</v>
      </c>
      <c r="B840" t="s">
        <v>532</v>
      </c>
      <c r="C840" t="s">
        <v>16</v>
      </c>
      <c r="D840" t="s">
        <v>17</v>
      </c>
      <c r="F840">
        <f t="shared" si="117"/>
        <v>0</v>
      </c>
      <c r="G840">
        <f t="shared" si="118"/>
        <v>0</v>
      </c>
      <c r="H840">
        <v>87157549</v>
      </c>
      <c r="L840">
        <f t="shared" si="123"/>
        <v>18.283227946947733</v>
      </c>
      <c r="M840">
        <f t="shared" si="124"/>
        <v>17.944923747786156</v>
      </c>
      <c r="N840">
        <v>62141447</v>
      </c>
      <c r="O840">
        <f t="shared" si="125"/>
        <v>0</v>
      </c>
      <c r="P840">
        <f t="shared" si="119"/>
        <v>1</v>
      </c>
      <c r="Q840">
        <f t="shared" si="120"/>
        <v>0</v>
      </c>
      <c r="R840">
        <f t="shared" si="121"/>
        <v>0</v>
      </c>
      <c r="S840">
        <f t="shared" si="122"/>
        <v>0</v>
      </c>
    </row>
    <row r="841" spans="1:19" ht="16">
      <c r="A841" s="1">
        <v>2007</v>
      </c>
      <c r="B841" t="s">
        <v>1440</v>
      </c>
      <c r="C841" t="s">
        <v>16</v>
      </c>
      <c r="D841" t="s">
        <v>17</v>
      </c>
      <c r="F841">
        <f t="shared" si="117"/>
        <v>0</v>
      </c>
      <c r="G841">
        <f t="shared" si="118"/>
        <v>0</v>
      </c>
      <c r="H841">
        <v>87179297</v>
      </c>
      <c r="L841">
        <f t="shared" si="123"/>
        <v>18.283477440965914</v>
      </c>
      <c r="M841">
        <f t="shared" si="124"/>
        <v>17.397733963134982</v>
      </c>
      <c r="N841">
        <v>35953391</v>
      </c>
      <c r="O841">
        <f t="shared" si="125"/>
        <v>0</v>
      </c>
      <c r="P841">
        <f t="shared" si="119"/>
        <v>1</v>
      </c>
      <c r="Q841">
        <f t="shared" si="120"/>
        <v>0</v>
      </c>
      <c r="R841">
        <f t="shared" si="121"/>
        <v>0</v>
      </c>
      <c r="S841">
        <f t="shared" si="122"/>
        <v>0</v>
      </c>
    </row>
    <row r="842" spans="1:19" ht="16">
      <c r="A842" s="1">
        <v>2002</v>
      </c>
      <c r="B842" t="s">
        <v>2235</v>
      </c>
      <c r="C842" t="s">
        <v>16</v>
      </c>
      <c r="D842" t="s">
        <v>17</v>
      </c>
      <c r="F842">
        <f t="shared" si="117"/>
        <v>0</v>
      </c>
      <c r="G842">
        <f t="shared" si="118"/>
        <v>0</v>
      </c>
      <c r="H842">
        <v>87182173</v>
      </c>
      <c r="L842">
        <f t="shared" si="123"/>
        <v>18.283510429905501</v>
      </c>
      <c r="M842">
        <f t="shared" si="124"/>
        <v>18.168504197011082</v>
      </c>
      <c r="N842">
        <v>77710753</v>
      </c>
      <c r="O842">
        <f t="shared" si="125"/>
        <v>0</v>
      </c>
      <c r="P842">
        <f t="shared" si="119"/>
        <v>1</v>
      </c>
      <c r="Q842">
        <f t="shared" si="120"/>
        <v>0</v>
      </c>
      <c r="R842">
        <f t="shared" si="121"/>
        <v>0</v>
      </c>
      <c r="S842">
        <f t="shared" si="122"/>
        <v>0</v>
      </c>
    </row>
    <row r="843" spans="1:19" ht="16">
      <c r="A843" s="1">
        <v>2013</v>
      </c>
      <c r="B843" t="s">
        <v>37</v>
      </c>
      <c r="C843" t="s">
        <v>22</v>
      </c>
      <c r="D843" t="s">
        <v>23</v>
      </c>
      <c r="F843">
        <f t="shared" si="117"/>
        <v>1</v>
      </c>
      <c r="G843">
        <f t="shared" si="118"/>
        <v>12000000</v>
      </c>
      <c r="H843">
        <v>87324746</v>
      </c>
      <c r="L843">
        <f t="shared" si="123"/>
        <v>18.285144439978449</v>
      </c>
      <c r="M843">
        <f t="shared" si="124"/>
        <v>16.300417207752275</v>
      </c>
      <c r="N843">
        <v>12000000</v>
      </c>
      <c r="O843">
        <f t="shared" si="125"/>
        <v>0</v>
      </c>
      <c r="P843">
        <f t="shared" si="119"/>
        <v>0</v>
      </c>
      <c r="Q843">
        <f t="shared" si="120"/>
        <v>0</v>
      </c>
      <c r="R843">
        <f t="shared" si="121"/>
        <v>0</v>
      </c>
      <c r="S843">
        <f t="shared" si="122"/>
        <v>1</v>
      </c>
    </row>
    <row r="844" spans="1:19" ht="16">
      <c r="A844" s="1">
        <v>1997</v>
      </c>
      <c r="B844" t="s">
        <v>2818</v>
      </c>
      <c r="C844" t="s">
        <v>31</v>
      </c>
      <c r="D844" t="s">
        <v>17</v>
      </c>
      <c r="F844">
        <f t="shared" si="117"/>
        <v>0</v>
      </c>
      <c r="G844">
        <f t="shared" si="118"/>
        <v>0</v>
      </c>
      <c r="H844">
        <v>87840357</v>
      </c>
      <c r="L844">
        <f t="shared" si="123"/>
        <v>18.291031599924885</v>
      </c>
      <c r="M844">
        <f t="shared" si="124"/>
        <v>17.483764485793511</v>
      </c>
      <c r="N844">
        <v>39183429</v>
      </c>
      <c r="O844">
        <f t="shared" si="125"/>
        <v>0</v>
      </c>
      <c r="P844">
        <f t="shared" si="119"/>
        <v>0</v>
      </c>
      <c r="Q844">
        <f t="shared" si="120"/>
        <v>1</v>
      </c>
      <c r="R844">
        <f t="shared" si="121"/>
        <v>0</v>
      </c>
      <c r="S844">
        <f t="shared" si="122"/>
        <v>0</v>
      </c>
    </row>
    <row r="845" spans="1:19" ht="16">
      <c r="A845" s="1">
        <v>1992</v>
      </c>
      <c r="B845" t="s">
        <v>3128</v>
      </c>
      <c r="C845" t="s">
        <v>16</v>
      </c>
      <c r="D845" t="s">
        <v>17</v>
      </c>
      <c r="F845">
        <f t="shared" si="117"/>
        <v>0</v>
      </c>
      <c r="G845">
        <f t="shared" si="118"/>
        <v>0</v>
      </c>
      <c r="H845">
        <v>87880798</v>
      </c>
      <c r="L845">
        <f t="shared" si="123"/>
        <v>18.291491886003861</v>
      </c>
      <c r="M845">
        <f t="shared" si="124"/>
        <v>16.720432611689851</v>
      </c>
      <c r="N845">
        <v>18263820</v>
      </c>
      <c r="O845">
        <f t="shared" si="125"/>
        <v>0</v>
      </c>
      <c r="P845">
        <f t="shared" si="119"/>
        <v>1</v>
      </c>
      <c r="Q845">
        <f t="shared" si="120"/>
        <v>0</v>
      </c>
      <c r="R845">
        <f t="shared" si="121"/>
        <v>0</v>
      </c>
      <c r="S845">
        <f t="shared" si="122"/>
        <v>0</v>
      </c>
    </row>
    <row r="846" spans="1:19" ht="16">
      <c r="A846" s="1">
        <v>1986</v>
      </c>
      <c r="B846" t="s">
        <v>3308</v>
      </c>
      <c r="C846" t="s">
        <v>22</v>
      </c>
      <c r="D846" t="s">
        <v>23</v>
      </c>
      <c r="F846">
        <f t="shared" si="117"/>
        <v>1</v>
      </c>
      <c r="G846">
        <f t="shared" si="118"/>
        <v>38227765</v>
      </c>
      <c r="H846">
        <v>87887418</v>
      </c>
      <c r="L846">
        <f t="shared" si="123"/>
        <v>18.291567212478167</v>
      </c>
      <c r="M846">
        <f t="shared" si="124"/>
        <v>17.459072642022747</v>
      </c>
      <c r="N846">
        <v>38227765</v>
      </c>
      <c r="O846">
        <f t="shared" si="125"/>
        <v>0</v>
      </c>
      <c r="P846">
        <f t="shared" si="119"/>
        <v>0</v>
      </c>
      <c r="Q846">
        <f t="shared" si="120"/>
        <v>0</v>
      </c>
      <c r="R846">
        <f t="shared" si="121"/>
        <v>0</v>
      </c>
      <c r="S846">
        <f t="shared" si="122"/>
        <v>1</v>
      </c>
    </row>
    <row r="847" spans="1:19" ht="16">
      <c r="A847" s="1">
        <v>1988</v>
      </c>
      <c r="B847" t="s">
        <v>3264</v>
      </c>
      <c r="C847" t="s">
        <v>16</v>
      </c>
      <c r="D847" t="s">
        <v>17</v>
      </c>
      <c r="F847">
        <f t="shared" si="117"/>
        <v>0</v>
      </c>
      <c r="G847">
        <f t="shared" si="118"/>
        <v>0</v>
      </c>
      <c r="H847">
        <v>88095701</v>
      </c>
      <c r="L847">
        <f t="shared" si="123"/>
        <v>18.293934292894011</v>
      </c>
      <c r="M847">
        <f t="shared" si="124"/>
        <v>17.058314254302395</v>
      </c>
      <c r="N847">
        <v>25605411</v>
      </c>
      <c r="O847">
        <f t="shared" si="125"/>
        <v>0</v>
      </c>
      <c r="P847">
        <f t="shared" si="119"/>
        <v>1</v>
      </c>
      <c r="Q847">
        <f t="shared" si="120"/>
        <v>0</v>
      </c>
      <c r="R847">
        <f t="shared" si="121"/>
        <v>0</v>
      </c>
      <c r="S847">
        <f t="shared" si="122"/>
        <v>0</v>
      </c>
    </row>
    <row r="848" spans="1:19" ht="16">
      <c r="A848" s="1">
        <v>1982</v>
      </c>
      <c r="B848" t="s">
        <v>3398</v>
      </c>
      <c r="C848" t="s">
        <v>64</v>
      </c>
      <c r="D848" t="s">
        <v>17</v>
      </c>
      <c r="F848">
        <f t="shared" si="117"/>
        <v>0</v>
      </c>
      <c r="G848">
        <f t="shared" si="118"/>
        <v>0</v>
      </c>
      <c r="H848">
        <v>88542965</v>
      </c>
      <c r="L848">
        <f t="shared" si="123"/>
        <v>18.29899847239675</v>
      </c>
      <c r="M848">
        <f t="shared" si="124"/>
        <v>15.507422619720465</v>
      </c>
      <c r="N848">
        <v>5429853</v>
      </c>
      <c r="O848">
        <f t="shared" si="125"/>
        <v>0</v>
      </c>
      <c r="P848">
        <f t="shared" si="119"/>
        <v>0</v>
      </c>
      <c r="Q848">
        <f t="shared" si="120"/>
        <v>0</v>
      </c>
      <c r="R848">
        <f t="shared" si="121"/>
        <v>1</v>
      </c>
      <c r="S848">
        <f t="shared" si="122"/>
        <v>0</v>
      </c>
    </row>
    <row r="849" spans="1:19" ht="16">
      <c r="A849" s="1">
        <v>2004</v>
      </c>
      <c r="B849" t="s">
        <v>1851</v>
      </c>
      <c r="C849" t="s">
        <v>16</v>
      </c>
      <c r="D849" t="s">
        <v>17</v>
      </c>
      <c r="F849">
        <f t="shared" si="117"/>
        <v>0</v>
      </c>
      <c r="G849">
        <f t="shared" si="118"/>
        <v>0</v>
      </c>
      <c r="H849">
        <v>88795016</v>
      </c>
      <c r="L849">
        <f t="shared" si="123"/>
        <v>18.301841080261141</v>
      </c>
      <c r="M849">
        <f t="shared" si="124"/>
        <v>18.725597561275258</v>
      </c>
      <c r="N849">
        <v>135651216</v>
      </c>
      <c r="O849">
        <f t="shared" si="125"/>
        <v>0</v>
      </c>
      <c r="P849">
        <f t="shared" si="119"/>
        <v>1</v>
      </c>
      <c r="Q849">
        <f t="shared" si="120"/>
        <v>0</v>
      </c>
      <c r="R849">
        <f t="shared" si="121"/>
        <v>0</v>
      </c>
      <c r="S849">
        <f t="shared" si="122"/>
        <v>0</v>
      </c>
    </row>
    <row r="850" spans="1:19" ht="16">
      <c r="A850" s="1">
        <v>2000</v>
      </c>
      <c r="B850" t="s">
        <v>2505</v>
      </c>
      <c r="C850" t="s">
        <v>58</v>
      </c>
      <c r="D850" t="s">
        <v>17</v>
      </c>
      <c r="F850">
        <f t="shared" si="117"/>
        <v>0</v>
      </c>
      <c r="G850">
        <f t="shared" si="118"/>
        <v>0</v>
      </c>
      <c r="H850">
        <v>88886081</v>
      </c>
      <c r="L850">
        <f t="shared" si="123"/>
        <v>18.302866119047046</v>
      </c>
      <c r="M850">
        <f t="shared" si="124"/>
        <v>18.671644079496318</v>
      </c>
      <c r="N850">
        <v>128526296</v>
      </c>
      <c r="O850">
        <f t="shared" si="125"/>
        <v>1</v>
      </c>
      <c r="P850">
        <f t="shared" si="119"/>
        <v>0</v>
      </c>
      <c r="Q850">
        <f t="shared" si="120"/>
        <v>0</v>
      </c>
      <c r="R850">
        <f t="shared" si="121"/>
        <v>0</v>
      </c>
      <c r="S850">
        <f t="shared" si="122"/>
        <v>0</v>
      </c>
    </row>
    <row r="851" spans="1:19" ht="16">
      <c r="A851" s="1">
        <v>2012</v>
      </c>
      <c r="B851" t="s">
        <v>317</v>
      </c>
      <c r="C851" t="s">
        <v>31</v>
      </c>
      <c r="D851" t="s">
        <v>17</v>
      </c>
      <c r="F851">
        <f t="shared" si="117"/>
        <v>0</v>
      </c>
      <c r="G851">
        <f t="shared" si="118"/>
        <v>0</v>
      </c>
      <c r="H851">
        <v>89012016</v>
      </c>
      <c r="L851">
        <f t="shared" si="123"/>
        <v>18.304281929819172</v>
      </c>
      <c r="M851">
        <f t="shared" si="124"/>
        <v>14.928655402313575</v>
      </c>
      <c r="N851">
        <v>3043916</v>
      </c>
      <c r="O851">
        <f t="shared" si="125"/>
        <v>0</v>
      </c>
      <c r="P851">
        <f t="shared" si="119"/>
        <v>0</v>
      </c>
      <c r="Q851">
        <f t="shared" si="120"/>
        <v>1</v>
      </c>
      <c r="R851">
        <f t="shared" si="121"/>
        <v>0</v>
      </c>
      <c r="S851">
        <f t="shared" si="122"/>
        <v>0</v>
      </c>
    </row>
    <row r="852" spans="1:19" ht="16">
      <c r="A852" s="1">
        <v>1996</v>
      </c>
      <c r="B852" t="s">
        <v>2867</v>
      </c>
      <c r="C852" t="s">
        <v>16</v>
      </c>
      <c r="D852" t="s">
        <v>17</v>
      </c>
      <c r="F852">
        <f t="shared" si="117"/>
        <v>0</v>
      </c>
      <c r="G852">
        <f t="shared" si="118"/>
        <v>0</v>
      </c>
      <c r="H852">
        <v>89420791</v>
      </c>
      <c r="L852">
        <f t="shared" si="123"/>
        <v>18.308863774626758</v>
      </c>
      <c r="M852">
        <f t="shared" si="124"/>
        <v>18.218369571420983</v>
      </c>
      <c r="N852">
        <v>81684071</v>
      </c>
      <c r="O852">
        <f t="shared" si="125"/>
        <v>0</v>
      </c>
      <c r="P852">
        <f t="shared" si="119"/>
        <v>1</v>
      </c>
      <c r="Q852">
        <f t="shared" si="120"/>
        <v>0</v>
      </c>
      <c r="R852">
        <f t="shared" si="121"/>
        <v>0</v>
      </c>
      <c r="S852">
        <f t="shared" si="122"/>
        <v>0</v>
      </c>
    </row>
    <row r="853" spans="1:19" ht="16">
      <c r="A853" s="1">
        <v>2010</v>
      </c>
      <c r="B853" t="s">
        <v>818</v>
      </c>
      <c r="C853" t="s">
        <v>58</v>
      </c>
      <c r="D853" t="s">
        <v>17</v>
      </c>
      <c r="F853">
        <f t="shared" si="117"/>
        <v>0</v>
      </c>
      <c r="G853">
        <f t="shared" si="118"/>
        <v>0</v>
      </c>
      <c r="H853">
        <v>89509349</v>
      </c>
      <c r="L853">
        <f t="shared" si="123"/>
        <v>18.309853635890274</v>
      </c>
      <c r="M853">
        <f t="shared" si="124"/>
        <v>16.684875714077762</v>
      </c>
      <c r="N853">
        <v>17625825</v>
      </c>
      <c r="O853">
        <f t="shared" si="125"/>
        <v>1</v>
      </c>
      <c r="P853">
        <f t="shared" si="119"/>
        <v>0</v>
      </c>
      <c r="Q853">
        <f t="shared" si="120"/>
        <v>0</v>
      </c>
      <c r="R853">
        <f t="shared" si="121"/>
        <v>0</v>
      </c>
      <c r="S853">
        <f t="shared" si="122"/>
        <v>0</v>
      </c>
    </row>
    <row r="854" spans="1:19" ht="16">
      <c r="A854" s="1">
        <v>2013</v>
      </c>
      <c r="B854" t="s">
        <v>3604</v>
      </c>
      <c r="C854" t="s">
        <v>31</v>
      </c>
      <c r="D854" t="s">
        <v>17</v>
      </c>
      <c r="F854">
        <f t="shared" si="117"/>
        <v>0</v>
      </c>
      <c r="G854">
        <f t="shared" si="118"/>
        <v>0</v>
      </c>
      <c r="H854">
        <v>89737191</v>
      </c>
      <c r="L854">
        <f t="shared" si="123"/>
        <v>18.312395856484432</v>
      </c>
      <c r="M854">
        <f t="shared" si="124"/>
        <v>18.515990923756689</v>
      </c>
      <c r="N854">
        <v>110000000</v>
      </c>
      <c r="O854">
        <f t="shared" si="125"/>
        <v>0</v>
      </c>
      <c r="P854">
        <f t="shared" si="119"/>
        <v>0</v>
      </c>
      <c r="Q854">
        <f t="shared" si="120"/>
        <v>1</v>
      </c>
      <c r="R854">
        <f t="shared" si="121"/>
        <v>0</v>
      </c>
      <c r="S854">
        <f t="shared" si="122"/>
        <v>0</v>
      </c>
    </row>
    <row r="855" spans="1:19" ht="16">
      <c r="A855" s="1">
        <v>2008</v>
      </c>
      <c r="B855" t="s">
        <v>1286</v>
      </c>
      <c r="C855" t="s">
        <v>64</v>
      </c>
      <c r="D855" t="s">
        <v>17</v>
      </c>
      <c r="F855">
        <f t="shared" si="117"/>
        <v>0</v>
      </c>
      <c r="G855">
        <f t="shared" si="118"/>
        <v>0</v>
      </c>
      <c r="H855">
        <v>89883201</v>
      </c>
      <c r="L855">
        <f t="shared" si="123"/>
        <v>18.314021618799437</v>
      </c>
      <c r="M855">
        <f t="shared" si="124"/>
        <v>16.091783194629176</v>
      </c>
      <c r="N855">
        <v>9740307</v>
      </c>
      <c r="O855">
        <f t="shared" si="125"/>
        <v>0</v>
      </c>
      <c r="P855">
        <f t="shared" si="119"/>
        <v>0</v>
      </c>
      <c r="Q855">
        <f t="shared" si="120"/>
        <v>0</v>
      </c>
      <c r="R855">
        <f t="shared" si="121"/>
        <v>1</v>
      </c>
      <c r="S855">
        <f t="shared" si="122"/>
        <v>0</v>
      </c>
    </row>
    <row r="856" spans="1:19" ht="16">
      <c r="A856" s="1">
        <v>2004</v>
      </c>
      <c r="B856" t="s">
        <v>1881</v>
      </c>
      <c r="C856" t="s">
        <v>31</v>
      </c>
      <c r="D856" t="s">
        <v>17</v>
      </c>
      <c r="F856">
        <f t="shared" si="117"/>
        <v>0</v>
      </c>
      <c r="G856">
        <f t="shared" si="118"/>
        <v>0</v>
      </c>
      <c r="H856">
        <v>90014995</v>
      </c>
      <c r="L856">
        <f t="shared" si="123"/>
        <v>18.315486825527561</v>
      </c>
      <c r="M856">
        <f t="shared" si="124"/>
        <v>17.020849491152372</v>
      </c>
      <c r="N856">
        <v>24663858</v>
      </c>
      <c r="O856">
        <f t="shared" si="125"/>
        <v>0</v>
      </c>
      <c r="P856">
        <f t="shared" si="119"/>
        <v>0</v>
      </c>
      <c r="Q856">
        <f t="shared" si="120"/>
        <v>1</v>
      </c>
      <c r="R856">
        <f t="shared" si="121"/>
        <v>0</v>
      </c>
      <c r="S856">
        <f t="shared" si="122"/>
        <v>0</v>
      </c>
    </row>
    <row r="857" spans="1:19" ht="16">
      <c r="A857" s="1">
        <v>2000</v>
      </c>
      <c r="B857" t="s">
        <v>2511</v>
      </c>
      <c r="C857" t="s">
        <v>16</v>
      </c>
      <c r="D857" t="s">
        <v>17</v>
      </c>
      <c r="F857">
        <f t="shared" si="117"/>
        <v>0</v>
      </c>
      <c r="G857">
        <f t="shared" si="118"/>
        <v>0</v>
      </c>
      <c r="H857">
        <v>90042204</v>
      </c>
      <c r="L857">
        <f t="shared" si="123"/>
        <v>18.315789051712997</v>
      </c>
      <c r="M857">
        <f t="shared" si="124"/>
        <v>18.49979382889132</v>
      </c>
      <c r="N857">
        <v>108232671</v>
      </c>
      <c r="O857">
        <f t="shared" si="125"/>
        <v>0</v>
      </c>
      <c r="P857">
        <f t="shared" si="119"/>
        <v>1</v>
      </c>
      <c r="Q857">
        <f t="shared" si="120"/>
        <v>0</v>
      </c>
      <c r="R857">
        <f t="shared" si="121"/>
        <v>0</v>
      </c>
      <c r="S857">
        <f t="shared" si="122"/>
        <v>0</v>
      </c>
    </row>
    <row r="858" spans="1:19" ht="16">
      <c r="A858" s="1">
        <v>2001</v>
      </c>
      <c r="B858" t="s">
        <v>2398</v>
      </c>
      <c r="C858" t="s">
        <v>16</v>
      </c>
      <c r="D858" t="s">
        <v>17</v>
      </c>
      <c r="F858">
        <f t="shared" si="117"/>
        <v>0</v>
      </c>
      <c r="G858">
        <f t="shared" si="118"/>
        <v>0</v>
      </c>
      <c r="H858">
        <v>90093288</v>
      </c>
      <c r="L858">
        <f t="shared" si="123"/>
        <v>18.316356224798128</v>
      </c>
      <c r="M858">
        <f t="shared" si="124"/>
        <v>17.034429301911437</v>
      </c>
      <c r="N858">
        <v>25001073</v>
      </c>
      <c r="O858">
        <f t="shared" si="125"/>
        <v>0</v>
      </c>
      <c r="P858">
        <f t="shared" si="119"/>
        <v>1</v>
      </c>
      <c r="Q858">
        <f t="shared" si="120"/>
        <v>0</v>
      </c>
      <c r="R858">
        <f t="shared" si="121"/>
        <v>0</v>
      </c>
      <c r="S858">
        <f t="shared" si="122"/>
        <v>0</v>
      </c>
    </row>
    <row r="859" spans="1:19" ht="16">
      <c r="A859" s="1">
        <v>1994</v>
      </c>
      <c r="B859" t="s">
        <v>3061</v>
      </c>
      <c r="C859" t="s">
        <v>16</v>
      </c>
      <c r="D859" t="s">
        <v>17</v>
      </c>
      <c r="F859">
        <f t="shared" si="117"/>
        <v>0</v>
      </c>
      <c r="G859">
        <f t="shared" si="118"/>
        <v>0</v>
      </c>
      <c r="H859">
        <v>90154744</v>
      </c>
      <c r="L859">
        <f t="shared" si="123"/>
        <v>18.317038129634472</v>
      </c>
      <c r="M859">
        <f t="shared" si="124"/>
        <v>18.074308416755919</v>
      </c>
      <c r="N859">
        <v>70724911</v>
      </c>
      <c r="O859">
        <f t="shared" si="125"/>
        <v>0</v>
      </c>
      <c r="P859">
        <f t="shared" si="119"/>
        <v>1</v>
      </c>
      <c r="Q859">
        <f t="shared" si="120"/>
        <v>0</v>
      </c>
      <c r="R859">
        <f t="shared" si="121"/>
        <v>0</v>
      </c>
      <c r="S859">
        <f t="shared" si="122"/>
        <v>0</v>
      </c>
    </row>
    <row r="860" spans="1:19" ht="16">
      <c r="A860" s="1">
        <v>1987</v>
      </c>
      <c r="B860" t="s">
        <v>3290</v>
      </c>
      <c r="C860" t="s">
        <v>64</v>
      </c>
      <c r="D860" t="s">
        <v>17</v>
      </c>
      <c r="F860">
        <f t="shared" si="117"/>
        <v>0</v>
      </c>
      <c r="G860">
        <f t="shared" si="118"/>
        <v>0</v>
      </c>
      <c r="H860">
        <v>90184679</v>
      </c>
      <c r="L860">
        <f t="shared" si="123"/>
        <v>18.317370114729879</v>
      </c>
      <c r="M860">
        <f t="shared" si="124"/>
        <v>17.752420010854134</v>
      </c>
      <c r="N860">
        <v>51259935</v>
      </c>
      <c r="O860">
        <f t="shared" si="125"/>
        <v>0</v>
      </c>
      <c r="P860">
        <f t="shared" si="119"/>
        <v>0</v>
      </c>
      <c r="Q860">
        <f t="shared" si="120"/>
        <v>0</v>
      </c>
      <c r="R860">
        <f t="shared" si="121"/>
        <v>1</v>
      </c>
      <c r="S860">
        <f t="shared" si="122"/>
        <v>0</v>
      </c>
    </row>
    <row r="861" spans="1:19" ht="16">
      <c r="A861" s="1">
        <v>2007</v>
      </c>
      <c r="B861" t="s">
        <v>1329</v>
      </c>
      <c r="C861" t="s">
        <v>31</v>
      </c>
      <c r="D861" t="s">
        <v>17</v>
      </c>
      <c r="F861">
        <f t="shared" si="117"/>
        <v>0</v>
      </c>
      <c r="G861">
        <f t="shared" si="118"/>
        <v>0</v>
      </c>
      <c r="H861">
        <v>90193752</v>
      </c>
      <c r="L861">
        <f t="shared" si="123"/>
        <v>18.31747071434101</v>
      </c>
      <c r="M861">
        <f t="shared" si="124"/>
        <v>17.333195469811198</v>
      </c>
      <c r="N861">
        <v>33706305</v>
      </c>
      <c r="O861">
        <f t="shared" si="125"/>
        <v>0</v>
      </c>
      <c r="P861">
        <f t="shared" si="119"/>
        <v>0</v>
      </c>
      <c r="Q861">
        <f t="shared" si="120"/>
        <v>1</v>
      </c>
      <c r="R861">
        <f t="shared" si="121"/>
        <v>0</v>
      </c>
      <c r="S861">
        <f t="shared" si="122"/>
        <v>0</v>
      </c>
    </row>
    <row r="862" spans="1:19" ht="16">
      <c r="A862" s="1">
        <v>2011</v>
      </c>
      <c r="B862" t="s">
        <v>592</v>
      </c>
      <c r="C862" t="s">
        <v>16</v>
      </c>
      <c r="D862" t="s">
        <v>17</v>
      </c>
      <c r="F862">
        <f t="shared" si="117"/>
        <v>0</v>
      </c>
      <c r="G862">
        <f t="shared" si="118"/>
        <v>0</v>
      </c>
      <c r="H862">
        <v>90255363</v>
      </c>
      <c r="L862">
        <f t="shared" si="123"/>
        <v>18.318153577234455</v>
      </c>
      <c r="M862">
        <f t="shared" si="124"/>
        <v>17.539458631631831</v>
      </c>
      <c r="N862">
        <v>41427631</v>
      </c>
      <c r="O862">
        <f t="shared" si="125"/>
        <v>0</v>
      </c>
      <c r="P862">
        <f t="shared" si="119"/>
        <v>1</v>
      </c>
      <c r="Q862">
        <f t="shared" si="120"/>
        <v>0</v>
      </c>
      <c r="R862">
        <f t="shared" si="121"/>
        <v>0</v>
      </c>
      <c r="S862">
        <f t="shared" si="122"/>
        <v>0</v>
      </c>
    </row>
    <row r="863" spans="1:19" ht="16">
      <c r="A863" s="1">
        <v>2001</v>
      </c>
      <c r="B863" t="s">
        <v>2312</v>
      </c>
      <c r="C863" t="s">
        <v>64</v>
      </c>
      <c r="D863" t="s">
        <v>17</v>
      </c>
      <c r="F863">
        <f t="shared" si="117"/>
        <v>0</v>
      </c>
      <c r="G863">
        <f t="shared" si="118"/>
        <v>0</v>
      </c>
      <c r="H863">
        <v>90414888</v>
      </c>
      <c r="L863">
        <f t="shared" si="123"/>
        <v>18.31991950206794</v>
      </c>
      <c r="M863">
        <f t="shared" si="124"/>
        <v>17.645338402519339</v>
      </c>
      <c r="N863">
        <v>46054609</v>
      </c>
      <c r="O863">
        <f t="shared" si="125"/>
        <v>0</v>
      </c>
      <c r="P863">
        <f t="shared" si="119"/>
        <v>0</v>
      </c>
      <c r="Q863">
        <f t="shared" si="120"/>
        <v>0</v>
      </c>
      <c r="R863">
        <f t="shared" si="121"/>
        <v>1</v>
      </c>
      <c r="S863">
        <f t="shared" si="122"/>
        <v>0</v>
      </c>
    </row>
    <row r="864" spans="1:19" ht="16">
      <c r="A864" s="1">
        <v>2007</v>
      </c>
      <c r="B864" t="s">
        <v>1368</v>
      </c>
      <c r="C864" t="s">
        <v>16</v>
      </c>
      <c r="D864" t="s">
        <v>17</v>
      </c>
      <c r="F864">
        <f t="shared" si="117"/>
        <v>0</v>
      </c>
      <c r="G864">
        <f t="shared" si="118"/>
        <v>0</v>
      </c>
      <c r="H864">
        <v>90538854</v>
      </c>
      <c r="L864">
        <f t="shared" si="123"/>
        <v>18.321289642502983</v>
      </c>
      <c r="M864">
        <f t="shared" si="124"/>
        <v>17.844021075776364</v>
      </c>
      <c r="N864">
        <v>56177174</v>
      </c>
      <c r="O864">
        <f t="shared" si="125"/>
        <v>0</v>
      </c>
      <c r="P864">
        <f t="shared" si="119"/>
        <v>1</v>
      </c>
      <c r="Q864">
        <f t="shared" si="120"/>
        <v>0</v>
      </c>
      <c r="R864">
        <f t="shared" si="121"/>
        <v>0</v>
      </c>
      <c r="S864">
        <f t="shared" si="122"/>
        <v>0</v>
      </c>
    </row>
    <row r="865" spans="1:19" ht="16">
      <c r="A865" s="1">
        <v>2013</v>
      </c>
      <c r="B865" t="s">
        <v>195</v>
      </c>
      <c r="C865" t="s">
        <v>64</v>
      </c>
      <c r="D865" t="s">
        <v>17</v>
      </c>
      <c r="F865">
        <f t="shared" si="117"/>
        <v>0</v>
      </c>
      <c r="G865">
        <f t="shared" si="118"/>
        <v>0</v>
      </c>
      <c r="H865">
        <v>91100541</v>
      </c>
      <c r="L865">
        <f t="shared" si="123"/>
        <v>18.327474300741642</v>
      </c>
      <c r="M865">
        <f t="shared" si="124"/>
        <v>14.914122846632385</v>
      </c>
      <c r="N865">
        <v>3000000</v>
      </c>
      <c r="O865">
        <f t="shared" si="125"/>
        <v>0</v>
      </c>
      <c r="P865">
        <f t="shared" si="119"/>
        <v>0</v>
      </c>
      <c r="Q865">
        <f t="shared" si="120"/>
        <v>0</v>
      </c>
      <c r="R865">
        <f t="shared" si="121"/>
        <v>1</v>
      </c>
      <c r="S865">
        <f t="shared" si="122"/>
        <v>0</v>
      </c>
    </row>
    <row r="866" spans="1:19" ht="16">
      <c r="A866" s="1">
        <v>1993</v>
      </c>
      <c r="B866" t="s">
        <v>3098</v>
      </c>
      <c r="C866" t="s">
        <v>22</v>
      </c>
      <c r="D866" t="s">
        <v>23</v>
      </c>
      <c r="F866">
        <f t="shared" si="117"/>
        <v>1</v>
      </c>
      <c r="G866">
        <f t="shared" si="118"/>
        <v>40311473</v>
      </c>
      <c r="H866">
        <v>91112095</v>
      </c>
      <c r="L866">
        <f t="shared" si="123"/>
        <v>18.327601119608534</v>
      </c>
      <c r="M866">
        <f t="shared" si="124"/>
        <v>17.512146676226756</v>
      </c>
      <c r="N866">
        <v>40311473</v>
      </c>
      <c r="O866">
        <f t="shared" si="125"/>
        <v>0</v>
      </c>
      <c r="P866">
        <f t="shared" si="119"/>
        <v>0</v>
      </c>
      <c r="Q866">
        <f t="shared" si="120"/>
        <v>0</v>
      </c>
      <c r="R866">
        <f t="shared" si="121"/>
        <v>0</v>
      </c>
      <c r="S866">
        <f t="shared" si="122"/>
        <v>1</v>
      </c>
    </row>
    <row r="867" spans="1:19" ht="16">
      <c r="A867" s="1">
        <v>2005</v>
      </c>
      <c r="B867" t="s">
        <v>1774</v>
      </c>
      <c r="C867" t="s">
        <v>16</v>
      </c>
      <c r="D867" t="s">
        <v>17</v>
      </c>
      <c r="F867">
        <f t="shared" si="117"/>
        <v>0</v>
      </c>
      <c r="G867">
        <f t="shared" si="118"/>
        <v>0</v>
      </c>
      <c r="H867">
        <v>91167710</v>
      </c>
      <c r="L867">
        <f t="shared" si="123"/>
        <v>18.328211335334032</v>
      </c>
      <c r="M867">
        <f t="shared" si="124"/>
        <v>18.91926315654301</v>
      </c>
      <c r="N867">
        <v>164638572</v>
      </c>
      <c r="O867">
        <f t="shared" si="125"/>
        <v>0</v>
      </c>
      <c r="P867">
        <f t="shared" si="119"/>
        <v>1</v>
      </c>
      <c r="Q867">
        <f t="shared" si="120"/>
        <v>0</v>
      </c>
      <c r="R867">
        <f t="shared" si="121"/>
        <v>0</v>
      </c>
      <c r="S867">
        <f t="shared" si="122"/>
        <v>0</v>
      </c>
    </row>
    <row r="868" spans="1:19" ht="16">
      <c r="A868" s="1">
        <v>1997</v>
      </c>
      <c r="B868" t="s">
        <v>2851</v>
      </c>
      <c r="C868" t="s">
        <v>64</v>
      </c>
      <c r="D868" t="s">
        <v>17</v>
      </c>
      <c r="F868">
        <f t="shared" si="117"/>
        <v>0</v>
      </c>
      <c r="G868">
        <f t="shared" si="118"/>
        <v>0</v>
      </c>
      <c r="H868">
        <v>91380645</v>
      </c>
      <c r="L868">
        <f t="shared" si="123"/>
        <v>18.330544252511785</v>
      </c>
      <c r="M868">
        <f t="shared" si="124"/>
        <v>18.099950631342367</v>
      </c>
      <c r="N868">
        <v>72561906</v>
      </c>
      <c r="O868">
        <f t="shared" si="125"/>
        <v>0</v>
      </c>
      <c r="P868">
        <f t="shared" si="119"/>
        <v>0</v>
      </c>
      <c r="Q868">
        <f t="shared" si="120"/>
        <v>0</v>
      </c>
      <c r="R868">
        <f t="shared" si="121"/>
        <v>1</v>
      </c>
      <c r="S868">
        <f t="shared" si="122"/>
        <v>0</v>
      </c>
    </row>
    <row r="869" spans="1:19" ht="16">
      <c r="A869" s="1">
        <v>2005</v>
      </c>
      <c r="B869" t="s">
        <v>1669</v>
      </c>
      <c r="C869" t="s">
        <v>22</v>
      </c>
      <c r="D869" t="s">
        <v>23</v>
      </c>
      <c r="F869">
        <f t="shared" si="117"/>
        <v>1</v>
      </c>
      <c r="G869">
        <f t="shared" si="118"/>
        <v>53686491</v>
      </c>
      <c r="H869">
        <v>91469619</v>
      </c>
      <c r="L869">
        <f t="shared" si="123"/>
        <v>18.331517442323776</v>
      </c>
      <c r="M869">
        <f t="shared" si="124"/>
        <v>17.79867196358569</v>
      </c>
      <c r="N869">
        <v>53686491</v>
      </c>
      <c r="O869">
        <f t="shared" si="125"/>
        <v>0</v>
      </c>
      <c r="P869">
        <f t="shared" si="119"/>
        <v>0</v>
      </c>
      <c r="Q869">
        <f t="shared" si="120"/>
        <v>0</v>
      </c>
      <c r="R869">
        <f t="shared" si="121"/>
        <v>0</v>
      </c>
      <c r="S869">
        <f t="shared" si="122"/>
        <v>1</v>
      </c>
    </row>
    <row r="870" spans="1:19" ht="16">
      <c r="A870" s="1">
        <v>2007</v>
      </c>
      <c r="B870" t="s">
        <v>1405</v>
      </c>
      <c r="C870" t="s">
        <v>22</v>
      </c>
      <c r="D870" t="s">
        <v>23</v>
      </c>
      <c r="F870">
        <f t="shared" si="117"/>
        <v>1</v>
      </c>
      <c r="G870">
        <f t="shared" si="118"/>
        <v>22470870</v>
      </c>
      <c r="H870">
        <v>91525361</v>
      </c>
      <c r="L870">
        <f t="shared" si="123"/>
        <v>18.332126661240316</v>
      </c>
      <c r="M870">
        <f t="shared" si="124"/>
        <v>16.927730361703034</v>
      </c>
      <c r="N870">
        <v>22470870</v>
      </c>
      <c r="O870">
        <f t="shared" si="125"/>
        <v>0</v>
      </c>
      <c r="P870">
        <f t="shared" si="119"/>
        <v>0</v>
      </c>
      <c r="Q870">
        <f t="shared" si="120"/>
        <v>0</v>
      </c>
      <c r="R870">
        <f t="shared" si="121"/>
        <v>0</v>
      </c>
      <c r="S870">
        <f t="shared" si="122"/>
        <v>1</v>
      </c>
    </row>
    <row r="871" spans="1:19" ht="16">
      <c r="A871" s="1">
        <v>2003</v>
      </c>
      <c r="B871" t="s">
        <v>2033</v>
      </c>
      <c r="C871" t="s">
        <v>31</v>
      </c>
      <c r="D871" t="s">
        <v>17</v>
      </c>
      <c r="F871">
        <f t="shared" si="117"/>
        <v>0</v>
      </c>
      <c r="G871">
        <f t="shared" si="118"/>
        <v>0</v>
      </c>
      <c r="H871">
        <v>91644342</v>
      </c>
      <c r="L871">
        <f t="shared" si="123"/>
        <v>18.333425795483429</v>
      </c>
      <c r="M871">
        <f t="shared" si="124"/>
        <v>17.0471738337665</v>
      </c>
      <c r="N871">
        <v>25321739</v>
      </c>
      <c r="O871">
        <f t="shared" si="125"/>
        <v>0</v>
      </c>
      <c r="P871">
        <f t="shared" si="119"/>
        <v>0</v>
      </c>
      <c r="Q871">
        <f t="shared" si="120"/>
        <v>1</v>
      </c>
      <c r="R871">
        <f t="shared" si="121"/>
        <v>0</v>
      </c>
      <c r="S871">
        <f t="shared" si="122"/>
        <v>0</v>
      </c>
    </row>
    <row r="872" spans="1:19" ht="16">
      <c r="A872" s="1">
        <v>2007</v>
      </c>
      <c r="B872" t="s">
        <v>1376</v>
      </c>
      <c r="C872" t="s">
        <v>16</v>
      </c>
      <c r="D872" t="s">
        <v>17</v>
      </c>
      <c r="F872">
        <f t="shared" si="117"/>
        <v>0</v>
      </c>
      <c r="G872">
        <f t="shared" si="118"/>
        <v>0</v>
      </c>
      <c r="H872">
        <v>91841386</v>
      </c>
      <c r="L872">
        <f t="shared" si="123"/>
        <v>18.335573581885072</v>
      </c>
      <c r="M872">
        <f t="shared" si="124"/>
        <v>16.704586810388822</v>
      </c>
      <c r="N872">
        <v>17976696</v>
      </c>
      <c r="O872">
        <f t="shared" si="125"/>
        <v>0</v>
      </c>
      <c r="P872">
        <f t="shared" si="119"/>
        <v>1</v>
      </c>
      <c r="Q872">
        <f t="shared" si="120"/>
        <v>0</v>
      </c>
      <c r="R872">
        <f t="shared" si="121"/>
        <v>0</v>
      </c>
      <c r="S872">
        <f t="shared" si="122"/>
        <v>0</v>
      </c>
    </row>
    <row r="873" spans="1:19" ht="16">
      <c r="A873" s="1">
        <v>2013</v>
      </c>
      <c r="B873" t="s">
        <v>139</v>
      </c>
      <c r="C873" t="s">
        <v>16</v>
      </c>
      <c r="D873" t="s">
        <v>17</v>
      </c>
      <c r="F873">
        <f t="shared" si="117"/>
        <v>0</v>
      </c>
      <c r="G873">
        <f t="shared" si="118"/>
        <v>0</v>
      </c>
      <c r="H873">
        <v>92425135</v>
      </c>
      <c r="L873">
        <f t="shared" si="123"/>
        <v>18.341909523429667</v>
      </c>
      <c r="M873">
        <f t="shared" si="124"/>
        <v>17.453096717690659</v>
      </c>
      <c r="N873">
        <v>38000000</v>
      </c>
      <c r="O873">
        <f t="shared" si="125"/>
        <v>0</v>
      </c>
      <c r="P873">
        <f t="shared" si="119"/>
        <v>1</v>
      </c>
      <c r="Q873">
        <f t="shared" si="120"/>
        <v>0</v>
      </c>
      <c r="R873">
        <f t="shared" si="121"/>
        <v>0</v>
      </c>
      <c r="S873">
        <f t="shared" si="122"/>
        <v>0</v>
      </c>
    </row>
    <row r="874" spans="1:19" ht="16">
      <c r="A874" s="1">
        <v>2010</v>
      </c>
      <c r="B874" t="s">
        <v>681</v>
      </c>
      <c r="C874" t="s">
        <v>16</v>
      </c>
      <c r="D874" t="s">
        <v>17</v>
      </c>
      <c r="F874">
        <f t="shared" si="117"/>
        <v>0</v>
      </c>
      <c r="G874">
        <f t="shared" si="118"/>
        <v>0</v>
      </c>
      <c r="H874">
        <v>92718787</v>
      </c>
      <c r="L874">
        <f t="shared" si="123"/>
        <v>18.345081674511576</v>
      </c>
      <c r="M874">
        <f t="shared" si="124"/>
        <v>18.115621858735743</v>
      </c>
      <c r="N874">
        <v>73707997</v>
      </c>
      <c r="O874">
        <f t="shared" si="125"/>
        <v>0</v>
      </c>
      <c r="P874">
        <f t="shared" si="119"/>
        <v>1</v>
      </c>
      <c r="Q874">
        <f t="shared" si="120"/>
        <v>0</v>
      </c>
      <c r="R874">
        <f t="shared" si="121"/>
        <v>0</v>
      </c>
      <c r="S874">
        <f t="shared" si="122"/>
        <v>0</v>
      </c>
    </row>
    <row r="875" spans="1:19" ht="16">
      <c r="A875" s="1">
        <v>2008</v>
      </c>
      <c r="B875" t="s">
        <v>1208</v>
      </c>
      <c r="C875" t="s">
        <v>22</v>
      </c>
      <c r="D875" t="s">
        <v>23</v>
      </c>
      <c r="F875">
        <f t="shared" si="117"/>
        <v>1</v>
      </c>
      <c r="G875">
        <f t="shared" si="118"/>
        <v>37878971</v>
      </c>
      <c r="H875">
        <v>92816237</v>
      </c>
      <c r="L875">
        <f t="shared" si="123"/>
        <v>18.346132150123786</v>
      </c>
      <c r="M875">
        <f t="shared" si="124"/>
        <v>17.449906661182457</v>
      </c>
      <c r="N875">
        <v>37878971</v>
      </c>
      <c r="O875">
        <f t="shared" si="125"/>
        <v>0</v>
      </c>
      <c r="P875">
        <f t="shared" si="119"/>
        <v>0</v>
      </c>
      <c r="Q875">
        <f t="shared" si="120"/>
        <v>0</v>
      </c>
      <c r="R875">
        <f t="shared" si="121"/>
        <v>0</v>
      </c>
      <c r="S875">
        <f t="shared" si="122"/>
        <v>1</v>
      </c>
    </row>
    <row r="876" spans="1:19" ht="16">
      <c r="A876" s="1">
        <v>2011</v>
      </c>
      <c r="B876" t="s">
        <v>560</v>
      </c>
      <c r="C876" t="s">
        <v>22</v>
      </c>
      <c r="D876" t="s">
        <v>23</v>
      </c>
      <c r="F876">
        <f t="shared" si="117"/>
        <v>1</v>
      </c>
      <c r="G876">
        <f t="shared" si="118"/>
        <v>77676809</v>
      </c>
      <c r="H876">
        <v>92961937</v>
      </c>
      <c r="L876">
        <f t="shared" si="123"/>
        <v>18.347700687769894</v>
      </c>
      <c r="M876">
        <f t="shared" si="124"/>
        <v>18.168067302318828</v>
      </c>
      <c r="N876">
        <v>77676809</v>
      </c>
      <c r="O876">
        <f t="shared" si="125"/>
        <v>0</v>
      </c>
      <c r="P876">
        <f t="shared" si="119"/>
        <v>0</v>
      </c>
      <c r="Q876">
        <f t="shared" si="120"/>
        <v>0</v>
      </c>
      <c r="R876">
        <f t="shared" si="121"/>
        <v>0</v>
      </c>
      <c r="S876">
        <f t="shared" si="122"/>
        <v>1</v>
      </c>
    </row>
    <row r="877" spans="1:19" ht="16">
      <c r="A877" s="1">
        <v>2001</v>
      </c>
      <c r="B877" t="s">
        <v>2366</v>
      </c>
      <c r="C877" t="s">
        <v>22</v>
      </c>
      <c r="D877" t="s">
        <v>23</v>
      </c>
      <c r="F877">
        <f t="shared" si="117"/>
        <v>1</v>
      </c>
      <c r="G877">
        <f t="shared" si="118"/>
        <v>52633838</v>
      </c>
      <c r="H877">
        <v>93209654</v>
      </c>
      <c r="L877">
        <f t="shared" si="123"/>
        <v>18.350361857982385</v>
      </c>
      <c r="M877">
        <f t="shared" si="124"/>
        <v>17.778869778858848</v>
      </c>
      <c r="N877">
        <v>52633838</v>
      </c>
      <c r="O877">
        <f t="shared" si="125"/>
        <v>0</v>
      </c>
      <c r="P877">
        <f t="shared" si="119"/>
        <v>0</v>
      </c>
      <c r="Q877">
        <f t="shared" si="120"/>
        <v>0</v>
      </c>
      <c r="R877">
        <f t="shared" si="121"/>
        <v>0</v>
      </c>
      <c r="S877">
        <f t="shared" si="122"/>
        <v>1</v>
      </c>
    </row>
    <row r="878" spans="1:19" ht="16">
      <c r="A878" s="1">
        <v>2001</v>
      </c>
      <c r="B878" t="s">
        <v>3654</v>
      </c>
      <c r="C878" t="s">
        <v>31</v>
      </c>
      <c r="D878" t="s">
        <v>17</v>
      </c>
      <c r="F878">
        <f t="shared" si="117"/>
        <v>0</v>
      </c>
      <c r="G878">
        <f t="shared" si="118"/>
        <v>0</v>
      </c>
      <c r="H878">
        <v>93343188</v>
      </c>
      <c r="L878">
        <f t="shared" si="123"/>
        <v>18.351793452605921</v>
      </c>
      <c r="M878">
        <f t="shared" si="124"/>
        <v>17.961191341985863</v>
      </c>
      <c r="N878">
        <v>63160606</v>
      </c>
      <c r="O878">
        <f t="shared" si="125"/>
        <v>0</v>
      </c>
      <c r="P878">
        <f t="shared" si="119"/>
        <v>0</v>
      </c>
      <c r="Q878">
        <f t="shared" si="120"/>
        <v>1</v>
      </c>
      <c r="R878">
        <f t="shared" si="121"/>
        <v>0</v>
      </c>
      <c r="S878">
        <f t="shared" si="122"/>
        <v>0</v>
      </c>
    </row>
    <row r="879" spans="1:19" ht="16">
      <c r="A879" s="1">
        <v>2011</v>
      </c>
      <c r="B879" t="s">
        <v>540</v>
      </c>
      <c r="C879" t="s">
        <v>22</v>
      </c>
      <c r="D879" t="s">
        <v>23</v>
      </c>
      <c r="F879">
        <f t="shared" si="117"/>
        <v>1</v>
      </c>
      <c r="G879">
        <f t="shared" si="118"/>
        <v>43499013</v>
      </c>
      <c r="H879">
        <v>93523336</v>
      </c>
      <c r="L879">
        <f t="shared" si="123"/>
        <v>18.353721546005989</v>
      </c>
      <c r="M879">
        <f t="shared" si="124"/>
        <v>17.588248806146325</v>
      </c>
      <c r="N879">
        <v>43499013</v>
      </c>
      <c r="O879">
        <f t="shared" si="125"/>
        <v>0</v>
      </c>
      <c r="P879">
        <f t="shared" si="119"/>
        <v>0</v>
      </c>
      <c r="Q879">
        <f t="shared" si="120"/>
        <v>0</v>
      </c>
      <c r="R879">
        <f t="shared" si="121"/>
        <v>0</v>
      </c>
      <c r="S879">
        <f t="shared" si="122"/>
        <v>1</v>
      </c>
    </row>
    <row r="880" spans="1:19" ht="16">
      <c r="A880" s="1">
        <v>1989</v>
      </c>
      <c r="B880" t="s">
        <v>3213</v>
      </c>
      <c r="C880" t="s">
        <v>16</v>
      </c>
      <c r="D880" t="s">
        <v>17</v>
      </c>
      <c r="F880">
        <f t="shared" si="117"/>
        <v>0</v>
      </c>
      <c r="G880">
        <f t="shared" si="118"/>
        <v>0</v>
      </c>
      <c r="H880">
        <v>93590469</v>
      </c>
      <c r="L880">
        <f t="shared" si="123"/>
        <v>18.354439109340031</v>
      </c>
      <c r="M880">
        <f t="shared" si="124"/>
        <v>16.844458869950092</v>
      </c>
      <c r="N880">
        <v>20675477</v>
      </c>
      <c r="O880">
        <f t="shared" si="125"/>
        <v>0</v>
      </c>
      <c r="P880">
        <f t="shared" si="119"/>
        <v>1</v>
      </c>
      <c r="Q880">
        <f t="shared" si="120"/>
        <v>0</v>
      </c>
      <c r="R880">
        <f t="shared" si="121"/>
        <v>0</v>
      </c>
      <c r="S880">
        <f t="shared" si="122"/>
        <v>0</v>
      </c>
    </row>
    <row r="881" spans="1:19" ht="16">
      <c r="A881" s="1">
        <v>2013</v>
      </c>
      <c r="B881" t="s">
        <v>187</v>
      </c>
      <c r="C881" t="s">
        <v>16</v>
      </c>
      <c r="D881" t="s">
        <v>17</v>
      </c>
      <c r="F881">
        <f t="shared" si="117"/>
        <v>0</v>
      </c>
      <c r="G881">
        <f t="shared" si="118"/>
        <v>0</v>
      </c>
      <c r="H881">
        <v>93672764</v>
      </c>
      <c r="L881">
        <f t="shared" si="123"/>
        <v>18.35531803259666</v>
      </c>
      <c r="M881">
        <f t="shared" si="124"/>
        <v>17.875953568510692</v>
      </c>
      <c r="N881">
        <v>58000000</v>
      </c>
      <c r="O881">
        <f t="shared" si="125"/>
        <v>0</v>
      </c>
      <c r="P881">
        <f t="shared" si="119"/>
        <v>1</v>
      </c>
      <c r="Q881">
        <f t="shared" si="120"/>
        <v>0</v>
      </c>
      <c r="R881">
        <f t="shared" si="121"/>
        <v>0</v>
      </c>
      <c r="S881">
        <f t="shared" si="122"/>
        <v>0</v>
      </c>
    </row>
    <row r="882" spans="1:19" ht="16">
      <c r="A882" s="1">
        <v>2006</v>
      </c>
      <c r="B882" t="s">
        <v>1495</v>
      </c>
      <c r="C882" t="s">
        <v>58</v>
      </c>
      <c r="D882" t="s">
        <v>17</v>
      </c>
      <c r="F882">
        <f t="shared" si="117"/>
        <v>0</v>
      </c>
      <c r="G882">
        <f t="shared" si="118"/>
        <v>0</v>
      </c>
      <c r="H882">
        <v>93847250</v>
      </c>
      <c r="L882">
        <f t="shared" si="123"/>
        <v>18.357179018489695</v>
      </c>
      <c r="M882">
        <f t="shared" si="124"/>
        <v>14.653447455215604</v>
      </c>
      <c r="N882">
        <v>2311593</v>
      </c>
      <c r="O882">
        <f t="shared" si="125"/>
        <v>1</v>
      </c>
      <c r="P882">
        <f t="shared" si="119"/>
        <v>0</v>
      </c>
      <c r="Q882">
        <f t="shared" si="120"/>
        <v>0</v>
      </c>
      <c r="R882">
        <f t="shared" si="121"/>
        <v>0</v>
      </c>
      <c r="S882">
        <f t="shared" si="122"/>
        <v>0</v>
      </c>
    </row>
    <row r="883" spans="1:19" ht="16">
      <c r="A883" s="1">
        <v>2003</v>
      </c>
      <c r="B883" t="s">
        <v>2092</v>
      </c>
      <c r="C883" t="s">
        <v>22</v>
      </c>
      <c r="D883" t="s">
        <v>23</v>
      </c>
      <c r="F883">
        <f t="shared" si="117"/>
        <v>1</v>
      </c>
      <c r="G883">
        <f t="shared" si="118"/>
        <v>107617391</v>
      </c>
      <c r="H883">
        <v>93858357</v>
      </c>
      <c r="L883">
        <f t="shared" si="123"/>
        <v>18.357297363382962</v>
      </c>
      <c r="M883">
        <f t="shared" si="124"/>
        <v>18.494092819025873</v>
      </c>
      <c r="N883">
        <v>107617391</v>
      </c>
      <c r="O883">
        <f t="shared" si="125"/>
        <v>0</v>
      </c>
      <c r="P883">
        <f t="shared" si="119"/>
        <v>0</v>
      </c>
      <c r="Q883">
        <f t="shared" si="120"/>
        <v>0</v>
      </c>
      <c r="R883">
        <f t="shared" si="121"/>
        <v>0</v>
      </c>
      <c r="S883">
        <f t="shared" si="122"/>
        <v>1</v>
      </c>
    </row>
    <row r="884" spans="1:19" ht="16">
      <c r="A884" s="1">
        <v>1998</v>
      </c>
      <c r="B884" t="s">
        <v>2667</v>
      </c>
      <c r="C884" t="s">
        <v>22</v>
      </c>
      <c r="D884" t="s">
        <v>23</v>
      </c>
      <c r="F884">
        <f t="shared" si="117"/>
        <v>1</v>
      </c>
      <c r="G884">
        <f t="shared" si="118"/>
        <v>37157440</v>
      </c>
      <c r="H884">
        <v>93902242</v>
      </c>
      <c r="L884">
        <f t="shared" si="123"/>
        <v>18.357764820357776</v>
      </c>
      <c r="M884">
        <f t="shared" si="124"/>
        <v>17.43067457825585</v>
      </c>
      <c r="N884">
        <v>37157440</v>
      </c>
      <c r="O884">
        <f t="shared" si="125"/>
        <v>0</v>
      </c>
      <c r="P884">
        <f t="shared" si="119"/>
        <v>0</v>
      </c>
      <c r="Q884">
        <f t="shared" si="120"/>
        <v>0</v>
      </c>
      <c r="R884">
        <f t="shared" si="121"/>
        <v>0</v>
      </c>
      <c r="S884">
        <f t="shared" si="122"/>
        <v>1</v>
      </c>
    </row>
    <row r="885" spans="1:19" ht="16">
      <c r="A885" s="1">
        <v>2013</v>
      </c>
      <c r="B885" t="s">
        <v>145</v>
      </c>
      <c r="C885" t="s">
        <v>22</v>
      </c>
      <c r="D885" t="s">
        <v>23</v>
      </c>
      <c r="F885">
        <f t="shared" si="117"/>
        <v>1</v>
      </c>
      <c r="G885">
        <f t="shared" si="118"/>
        <v>28000000</v>
      </c>
      <c r="H885">
        <v>93943623</v>
      </c>
      <c r="L885">
        <f t="shared" si="123"/>
        <v>18.358205404989963</v>
      </c>
      <c r="M885">
        <f t="shared" si="124"/>
        <v>17.14771506813948</v>
      </c>
      <c r="N885">
        <v>28000000</v>
      </c>
      <c r="O885">
        <f t="shared" si="125"/>
        <v>0</v>
      </c>
      <c r="P885">
        <f t="shared" si="119"/>
        <v>0</v>
      </c>
      <c r="Q885">
        <f t="shared" si="120"/>
        <v>0</v>
      </c>
      <c r="R885">
        <f t="shared" si="121"/>
        <v>0</v>
      </c>
      <c r="S885">
        <f t="shared" si="122"/>
        <v>1</v>
      </c>
    </row>
    <row r="886" spans="1:19" ht="16">
      <c r="A886" s="1">
        <v>2001</v>
      </c>
      <c r="B886" t="s">
        <v>2394</v>
      </c>
      <c r="C886" t="s">
        <v>22</v>
      </c>
      <c r="D886" t="s">
        <v>23</v>
      </c>
      <c r="F886">
        <f t="shared" si="117"/>
        <v>1</v>
      </c>
      <c r="G886">
        <f t="shared" si="118"/>
        <v>36843687</v>
      </c>
      <c r="H886">
        <v>93992029</v>
      </c>
      <c r="L886">
        <f t="shared" si="123"/>
        <v>18.358720538766395</v>
      </c>
      <c r="M886">
        <f t="shared" si="124"/>
        <v>17.422194845776794</v>
      </c>
      <c r="N886">
        <v>36843687</v>
      </c>
      <c r="O886">
        <f t="shared" si="125"/>
        <v>0</v>
      </c>
      <c r="P886">
        <f t="shared" si="119"/>
        <v>0</v>
      </c>
      <c r="Q886">
        <f t="shared" si="120"/>
        <v>0</v>
      </c>
      <c r="R886">
        <f t="shared" si="121"/>
        <v>0</v>
      </c>
      <c r="S886">
        <f t="shared" si="122"/>
        <v>1</v>
      </c>
    </row>
    <row r="887" spans="1:19" ht="16">
      <c r="A887" s="1">
        <v>2004</v>
      </c>
      <c r="B887" t="s">
        <v>1897</v>
      </c>
      <c r="C887" t="s">
        <v>22</v>
      </c>
      <c r="D887" t="s">
        <v>23</v>
      </c>
      <c r="F887">
        <f t="shared" si="117"/>
        <v>1</v>
      </c>
      <c r="G887">
        <f t="shared" si="118"/>
        <v>135651216</v>
      </c>
      <c r="H887">
        <v>94317626</v>
      </c>
      <c r="L887">
        <f t="shared" si="123"/>
        <v>18.362178644241347</v>
      </c>
      <c r="M887">
        <f t="shared" si="124"/>
        <v>18.725597561275258</v>
      </c>
      <c r="N887">
        <v>135651216</v>
      </c>
      <c r="O887">
        <f t="shared" si="125"/>
        <v>0</v>
      </c>
      <c r="P887">
        <f t="shared" si="119"/>
        <v>0</v>
      </c>
      <c r="Q887">
        <f t="shared" si="120"/>
        <v>0</v>
      </c>
      <c r="R887">
        <f t="shared" si="121"/>
        <v>0</v>
      </c>
      <c r="S887">
        <f t="shared" si="122"/>
        <v>1</v>
      </c>
    </row>
    <row r="888" spans="1:19" ht="16">
      <c r="A888" s="1">
        <v>2013</v>
      </c>
      <c r="B888">
        <v>42</v>
      </c>
      <c r="C888" t="s">
        <v>31</v>
      </c>
      <c r="D888" t="s">
        <v>17</v>
      </c>
      <c r="F888">
        <f t="shared" si="117"/>
        <v>0</v>
      </c>
      <c r="G888">
        <f t="shared" si="118"/>
        <v>0</v>
      </c>
      <c r="H888">
        <v>95020213</v>
      </c>
      <c r="L888">
        <f t="shared" si="123"/>
        <v>18.369600195353879</v>
      </c>
      <c r="M888">
        <f t="shared" si="124"/>
        <v>17.504390012078211</v>
      </c>
      <c r="N888">
        <v>40000000</v>
      </c>
      <c r="O888">
        <f t="shared" si="125"/>
        <v>0</v>
      </c>
      <c r="P888">
        <f t="shared" si="119"/>
        <v>0</v>
      </c>
      <c r="Q888">
        <f t="shared" si="120"/>
        <v>1</v>
      </c>
      <c r="R888">
        <f t="shared" si="121"/>
        <v>0</v>
      </c>
      <c r="S888">
        <f t="shared" si="122"/>
        <v>0</v>
      </c>
    </row>
    <row r="889" spans="1:19" ht="16">
      <c r="A889" s="1">
        <v>2010</v>
      </c>
      <c r="B889" t="s">
        <v>653</v>
      </c>
      <c r="C889" t="s">
        <v>22</v>
      </c>
      <c r="D889" t="s">
        <v>23</v>
      </c>
      <c r="F889">
        <f t="shared" si="117"/>
        <v>1</v>
      </c>
      <c r="G889">
        <f t="shared" si="118"/>
        <v>58752751</v>
      </c>
      <c r="H889">
        <v>95774887</v>
      </c>
      <c r="L889">
        <f t="shared" si="123"/>
        <v>18.377511068701686</v>
      </c>
      <c r="M889">
        <f t="shared" si="124"/>
        <v>17.888848535424177</v>
      </c>
      <c r="N889">
        <v>58752751</v>
      </c>
      <c r="O889">
        <f t="shared" si="125"/>
        <v>0</v>
      </c>
      <c r="P889">
        <f t="shared" si="119"/>
        <v>0</v>
      </c>
      <c r="Q889">
        <f t="shared" si="120"/>
        <v>0</v>
      </c>
      <c r="R889">
        <f t="shared" si="121"/>
        <v>0</v>
      </c>
      <c r="S889">
        <f t="shared" si="122"/>
        <v>1</v>
      </c>
    </row>
    <row r="890" spans="1:19" ht="16">
      <c r="A890" s="1">
        <v>1981</v>
      </c>
      <c r="B890" t="s">
        <v>3429</v>
      </c>
      <c r="C890" t="s">
        <v>16</v>
      </c>
      <c r="D890" t="s">
        <v>17</v>
      </c>
      <c r="F890">
        <f t="shared" si="117"/>
        <v>0</v>
      </c>
      <c r="G890">
        <f t="shared" si="118"/>
        <v>0</v>
      </c>
      <c r="H890">
        <v>95814545</v>
      </c>
      <c r="L890">
        <f t="shared" si="123"/>
        <v>18.377925058138917</v>
      </c>
      <c r="M890">
        <f t="shared" si="124"/>
        <v>17.241161011334054</v>
      </c>
      <c r="N890">
        <v>30742635</v>
      </c>
      <c r="O890">
        <f t="shared" si="125"/>
        <v>0</v>
      </c>
      <c r="P890">
        <f t="shared" si="119"/>
        <v>1</v>
      </c>
      <c r="Q890">
        <f t="shared" si="120"/>
        <v>0</v>
      </c>
      <c r="R890">
        <f t="shared" si="121"/>
        <v>0</v>
      </c>
      <c r="S890">
        <f t="shared" si="122"/>
        <v>0</v>
      </c>
    </row>
    <row r="891" spans="1:19" ht="16">
      <c r="A891" s="1">
        <v>2003</v>
      </c>
      <c r="B891" t="s">
        <v>2021</v>
      </c>
      <c r="C891" t="s">
        <v>58</v>
      </c>
      <c r="D891" t="s">
        <v>17</v>
      </c>
      <c r="F891">
        <f t="shared" si="117"/>
        <v>0</v>
      </c>
      <c r="G891">
        <f t="shared" si="118"/>
        <v>0</v>
      </c>
      <c r="H891">
        <v>95824131</v>
      </c>
      <c r="L891">
        <f t="shared" si="123"/>
        <v>18.378025100575112</v>
      </c>
      <c r="M891">
        <f t="shared" si="124"/>
        <v>18.270949270034706</v>
      </c>
      <c r="N891">
        <v>86093913</v>
      </c>
      <c r="O891">
        <f t="shared" si="125"/>
        <v>1</v>
      </c>
      <c r="P891">
        <f t="shared" si="119"/>
        <v>0</v>
      </c>
      <c r="Q891">
        <f t="shared" si="120"/>
        <v>0</v>
      </c>
      <c r="R891">
        <f t="shared" si="121"/>
        <v>0</v>
      </c>
      <c r="S891">
        <f t="shared" si="122"/>
        <v>0</v>
      </c>
    </row>
    <row r="892" spans="1:19" ht="16">
      <c r="A892" s="1">
        <v>1973</v>
      </c>
      <c r="B892" t="s">
        <v>3545</v>
      </c>
      <c r="C892" t="s">
        <v>16</v>
      </c>
      <c r="D892" t="s">
        <v>17</v>
      </c>
      <c r="F892">
        <f t="shared" si="117"/>
        <v>0</v>
      </c>
      <c r="G892">
        <f t="shared" si="118"/>
        <v>0</v>
      </c>
      <c r="H892">
        <v>96197818</v>
      </c>
      <c r="L892">
        <f t="shared" si="123"/>
        <v>18.381917233466016</v>
      </c>
      <c r="M892">
        <f t="shared" si="124"/>
        <v>16.165722090643953</v>
      </c>
      <c r="N892">
        <v>10487788</v>
      </c>
      <c r="O892">
        <f t="shared" si="125"/>
        <v>0</v>
      </c>
      <c r="P892">
        <f t="shared" si="119"/>
        <v>1</v>
      </c>
      <c r="Q892">
        <f t="shared" si="120"/>
        <v>0</v>
      </c>
      <c r="R892">
        <f t="shared" si="121"/>
        <v>0</v>
      </c>
      <c r="S892">
        <f t="shared" si="122"/>
        <v>0</v>
      </c>
    </row>
    <row r="893" spans="1:19" ht="16">
      <c r="A893" s="1">
        <v>1990</v>
      </c>
      <c r="B893" t="s">
        <v>3177</v>
      </c>
      <c r="C893" t="s">
        <v>22</v>
      </c>
      <c r="D893" t="s">
        <v>23</v>
      </c>
      <c r="F893">
        <f t="shared" si="117"/>
        <v>1</v>
      </c>
      <c r="G893">
        <f t="shared" si="118"/>
        <v>35659508</v>
      </c>
      <c r="H893">
        <v>96239640</v>
      </c>
      <c r="L893">
        <f t="shared" si="123"/>
        <v>18.382351888975322</v>
      </c>
      <c r="M893">
        <f t="shared" si="124"/>
        <v>17.389526373332693</v>
      </c>
      <c r="N893">
        <v>35659508</v>
      </c>
      <c r="O893">
        <f t="shared" si="125"/>
        <v>0</v>
      </c>
      <c r="P893">
        <f t="shared" si="119"/>
        <v>0</v>
      </c>
      <c r="Q893">
        <f t="shared" si="120"/>
        <v>0</v>
      </c>
      <c r="R893">
        <f t="shared" si="121"/>
        <v>0</v>
      </c>
      <c r="S893">
        <f t="shared" si="122"/>
        <v>1</v>
      </c>
    </row>
    <row r="894" spans="1:19" ht="16">
      <c r="A894" s="1">
        <v>2000</v>
      </c>
      <c r="B894" t="s">
        <v>2490</v>
      </c>
      <c r="C894" t="s">
        <v>16</v>
      </c>
      <c r="D894" t="s">
        <v>17</v>
      </c>
      <c r="F894">
        <f t="shared" si="117"/>
        <v>0</v>
      </c>
      <c r="G894">
        <f t="shared" si="118"/>
        <v>0</v>
      </c>
      <c r="H894">
        <v>96313324</v>
      </c>
      <c r="L894">
        <f t="shared" si="123"/>
        <v>18.383117226491464</v>
      </c>
      <c r="M894">
        <f t="shared" si="124"/>
        <v>18.125100375250206</v>
      </c>
      <c r="N894">
        <v>74409961</v>
      </c>
      <c r="O894">
        <f t="shared" si="125"/>
        <v>0</v>
      </c>
      <c r="P894">
        <f t="shared" si="119"/>
        <v>1</v>
      </c>
      <c r="Q894">
        <f t="shared" si="120"/>
        <v>0</v>
      </c>
      <c r="R894">
        <f t="shared" si="121"/>
        <v>0</v>
      </c>
      <c r="S894">
        <f t="shared" si="122"/>
        <v>0</v>
      </c>
    </row>
    <row r="895" spans="1:19" ht="16">
      <c r="A895" s="1">
        <v>2005</v>
      </c>
      <c r="B895" t="s">
        <v>1790</v>
      </c>
      <c r="C895" t="s">
        <v>22</v>
      </c>
      <c r="D895" t="s">
        <v>23</v>
      </c>
      <c r="F895">
        <f t="shared" si="117"/>
        <v>1</v>
      </c>
      <c r="G895">
        <f t="shared" si="118"/>
        <v>30422345</v>
      </c>
      <c r="H895">
        <v>96730885</v>
      </c>
      <c r="L895">
        <f t="shared" si="123"/>
        <v>18.387443299295001</v>
      </c>
      <c r="M895">
        <f t="shared" si="124"/>
        <v>17.230687929266807</v>
      </c>
      <c r="N895">
        <v>30422345</v>
      </c>
      <c r="O895">
        <f t="shared" si="125"/>
        <v>0</v>
      </c>
      <c r="P895">
        <f t="shared" si="119"/>
        <v>0</v>
      </c>
      <c r="Q895">
        <f t="shared" si="120"/>
        <v>0</v>
      </c>
      <c r="R895">
        <f t="shared" si="121"/>
        <v>0</v>
      </c>
      <c r="S895">
        <f t="shared" si="122"/>
        <v>1</v>
      </c>
    </row>
    <row r="896" spans="1:19" ht="16">
      <c r="A896" s="1">
        <v>2006</v>
      </c>
      <c r="B896" t="s">
        <v>818</v>
      </c>
      <c r="C896" t="s">
        <v>58</v>
      </c>
      <c r="D896" t="s">
        <v>17</v>
      </c>
      <c r="F896">
        <f t="shared" si="117"/>
        <v>0</v>
      </c>
      <c r="G896">
        <f t="shared" si="118"/>
        <v>0</v>
      </c>
      <c r="H896">
        <v>96846559</v>
      </c>
      <c r="L896">
        <f t="shared" si="123"/>
        <v>18.388638418017287</v>
      </c>
      <c r="M896">
        <f t="shared" si="124"/>
        <v>16.763660537579792</v>
      </c>
      <c r="N896">
        <v>19070640</v>
      </c>
      <c r="O896">
        <f t="shared" si="125"/>
        <v>1</v>
      </c>
      <c r="P896">
        <f t="shared" si="119"/>
        <v>0</v>
      </c>
      <c r="Q896">
        <f t="shared" si="120"/>
        <v>0</v>
      </c>
      <c r="R896">
        <f t="shared" si="121"/>
        <v>0</v>
      </c>
      <c r="S896">
        <f t="shared" si="122"/>
        <v>0</v>
      </c>
    </row>
    <row r="897" spans="1:19" ht="16">
      <c r="A897" s="1">
        <v>1976</v>
      </c>
      <c r="B897" t="s">
        <v>3506</v>
      </c>
      <c r="C897" t="s">
        <v>22</v>
      </c>
      <c r="D897" t="s">
        <v>23</v>
      </c>
      <c r="F897">
        <f t="shared" si="117"/>
        <v>1</v>
      </c>
      <c r="G897">
        <f t="shared" si="118"/>
        <v>15548943</v>
      </c>
      <c r="H897">
        <v>96934884</v>
      </c>
      <c r="L897">
        <f t="shared" si="123"/>
        <v>18.389550012076544</v>
      </c>
      <c r="M897">
        <f t="shared" si="124"/>
        <v>16.559503220002632</v>
      </c>
      <c r="N897">
        <v>15548943</v>
      </c>
      <c r="O897">
        <f t="shared" si="125"/>
        <v>0</v>
      </c>
      <c r="P897">
        <f t="shared" si="119"/>
        <v>0</v>
      </c>
      <c r="Q897">
        <f t="shared" si="120"/>
        <v>0</v>
      </c>
      <c r="R897">
        <f t="shared" si="121"/>
        <v>0</v>
      </c>
      <c r="S897">
        <f t="shared" si="122"/>
        <v>1</v>
      </c>
    </row>
    <row r="898" spans="1:19" ht="16">
      <c r="A898" s="1">
        <v>2011</v>
      </c>
      <c r="B898" t="s">
        <v>482</v>
      </c>
      <c r="C898" t="s">
        <v>22</v>
      </c>
      <c r="D898" t="s">
        <v>23</v>
      </c>
      <c r="F898">
        <f t="shared" ref="F898:F961" si="126">IF(D898="PASS",1,0)</f>
        <v>1</v>
      </c>
      <c r="G898">
        <f t="shared" ref="G898:G961" si="127">F898*N898</f>
        <v>103569079</v>
      </c>
      <c r="H898">
        <v>97066426</v>
      </c>
      <c r="L898">
        <f t="shared" si="123"/>
        <v>18.390906106220019</v>
      </c>
      <c r="M898">
        <f t="shared" si="124"/>
        <v>18.455749377989076</v>
      </c>
      <c r="N898">
        <v>103569079</v>
      </c>
      <c r="O898">
        <f t="shared" si="125"/>
        <v>0</v>
      </c>
      <c r="P898">
        <f t="shared" ref="P898:P961" si="128">IF(C898="notalk",1,0)</f>
        <v>0</v>
      </c>
      <c r="Q898">
        <f t="shared" ref="Q898:Q961" si="129">IF(C898="men",1,0)</f>
        <v>0</v>
      </c>
      <c r="R898">
        <f t="shared" ref="R898:R961" si="130">IF(C898="dubious",1,0)</f>
        <v>0</v>
      </c>
      <c r="S898">
        <f t="shared" ref="S898:S961" si="131">IF(C898="ok",1,0)</f>
        <v>1</v>
      </c>
    </row>
    <row r="899" spans="1:19" ht="16">
      <c r="A899" s="1">
        <v>2005</v>
      </c>
      <c r="B899" t="s">
        <v>1768</v>
      </c>
      <c r="C899" t="s">
        <v>22</v>
      </c>
      <c r="D899" t="s">
        <v>23</v>
      </c>
      <c r="F899">
        <f t="shared" si="126"/>
        <v>1</v>
      </c>
      <c r="G899">
        <f t="shared" si="127"/>
        <v>71581988</v>
      </c>
      <c r="H899">
        <v>97384257</v>
      </c>
      <c r="L899">
        <f t="shared" ref="L899:L962" si="132">LN(H899)</f>
        <v>18.394175123105299</v>
      </c>
      <c r="M899">
        <f t="shared" ref="M899:M962" si="133">LN(N899)</f>
        <v>18.08635403603747</v>
      </c>
      <c r="N899">
        <v>71581988</v>
      </c>
      <c r="O899">
        <f t="shared" ref="O899:O962" si="134">IF(C899="nowomen",1,0)</f>
        <v>0</v>
      </c>
      <c r="P899">
        <f t="shared" si="128"/>
        <v>0</v>
      </c>
      <c r="Q899">
        <f t="shared" si="129"/>
        <v>0</v>
      </c>
      <c r="R899">
        <f t="shared" si="130"/>
        <v>0</v>
      </c>
      <c r="S899">
        <f t="shared" si="131"/>
        <v>1</v>
      </c>
    </row>
    <row r="900" spans="1:19" ht="16">
      <c r="A900" s="1">
        <v>2013</v>
      </c>
      <c r="B900" t="s">
        <v>75</v>
      </c>
      <c r="C900" t="s">
        <v>22</v>
      </c>
      <c r="D900" t="s">
        <v>23</v>
      </c>
      <c r="F900">
        <f t="shared" si="126"/>
        <v>1</v>
      </c>
      <c r="G900">
        <f t="shared" si="127"/>
        <v>17000000</v>
      </c>
      <c r="H900">
        <v>97402049</v>
      </c>
      <c r="L900">
        <f t="shared" si="132"/>
        <v>18.394357805352474</v>
      </c>
      <c r="M900">
        <f t="shared" si="133"/>
        <v>16.648723902020489</v>
      </c>
      <c r="N900">
        <v>17000000</v>
      </c>
      <c r="O900">
        <f t="shared" si="134"/>
        <v>0</v>
      </c>
      <c r="P900">
        <f t="shared" si="128"/>
        <v>0</v>
      </c>
      <c r="Q900">
        <f t="shared" si="129"/>
        <v>0</v>
      </c>
      <c r="R900">
        <f t="shared" si="130"/>
        <v>0</v>
      </c>
      <c r="S900">
        <f t="shared" si="131"/>
        <v>1</v>
      </c>
    </row>
    <row r="901" spans="1:19" ht="16">
      <c r="A901" s="1">
        <v>2012</v>
      </c>
      <c r="B901" t="s">
        <v>372</v>
      </c>
      <c r="C901" t="s">
        <v>22</v>
      </c>
      <c r="D901" t="s">
        <v>23</v>
      </c>
      <c r="F901">
        <f t="shared" si="126"/>
        <v>1</v>
      </c>
      <c r="G901">
        <f t="shared" si="127"/>
        <v>12175663</v>
      </c>
      <c r="H901">
        <v>97562697</v>
      </c>
      <c r="L901">
        <f t="shared" si="132"/>
        <v>18.396005775456334</v>
      </c>
      <c r="M901">
        <f t="shared" si="133"/>
        <v>16.314949681302419</v>
      </c>
      <c r="N901">
        <v>12175663</v>
      </c>
      <c r="O901">
        <f t="shared" si="134"/>
        <v>0</v>
      </c>
      <c r="P901">
        <f t="shared" si="128"/>
        <v>0</v>
      </c>
      <c r="Q901">
        <f t="shared" si="129"/>
        <v>0</v>
      </c>
      <c r="R901">
        <f t="shared" si="130"/>
        <v>0</v>
      </c>
      <c r="S901">
        <f t="shared" si="131"/>
        <v>1</v>
      </c>
    </row>
    <row r="902" spans="1:19" ht="16">
      <c r="A902" s="1">
        <v>1990</v>
      </c>
      <c r="B902" t="s">
        <v>3189</v>
      </c>
      <c r="C902" t="s">
        <v>31</v>
      </c>
      <c r="D902" t="s">
        <v>17</v>
      </c>
      <c r="F902">
        <f t="shared" si="126"/>
        <v>0</v>
      </c>
      <c r="G902">
        <f t="shared" si="127"/>
        <v>0</v>
      </c>
      <c r="H902">
        <v>97650742</v>
      </c>
      <c r="L902">
        <f t="shared" si="132"/>
        <v>18.396907813824402</v>
      </c>
      <c r="M902">
        <f t="shared" si="133"/>
        <v>17.949142161268117</v>
      </c>
      <c r="N902">
        <v>62404139</v>
      </c>
      <c r="O902">
        <f t="shared" si="134"/>
        <v>0</v>
      </c>
      <c r="P902">
        <f t="shared" si="128"/>
        <v>0</v>
      </c>
      <c r="Q902">
        <f t="shared" si="129"/>
        <v>1</v>
      </c>
      <c r="R902">
        <f t="shared" si="130"/>
        <v>0</v>
      </c>
      <c r="S902">
        <f t="shared" si="131"/>
        <v>0</v>
      </c>
    </row>
    <row r="903" spans="1:19" ht="16">
      <c r="A903" s="1">
        <v>1998</v>
      </c>
      <c r="B903" t="s">
        <v>2697</v>
      </c>
      <c r="C903" t="s">
        <v>22</v>
      </c>
      <c r="D903" t="s">
        <v>23</v>
      </c>
      <c r="F903">
        <f t="shared" si="126"/>
        <v>1</v>
      </c>
      <c r="G903">
        <f t="shared" si="127"/>
        <v>85747939</v>
      </c>
      <c r="H903">
        <v>97662611</v>
      </c>
      <c r="L903">
        <f t="shared" si="132"/>
        <v>18.39702935185375</v>
      </c>
      <c r="M903">
        <f t="shared" si="133"/>
        <v>18.266922608736056</v>
      </c>
      <c r="N903">
        <v>85747939</v>
      </c>
      <c r="O903">
        <f t="shared" si="134"/>
        <v>0</v>
      </c>
      <c r="P903">
        <f t="shared" si="128"/>
        <v>0</v>
      </c>
      <c r="Q903">
        <f t="shared" si="129"/>
        <v>0</v>
      </c>
      <c r="R903">
        <f t="shared" si="130"/>
        <v>0</v>
      </c>
      <c r="S903">
        <f t="shared" si="131"/>
        <v>1</v>
      </c>
    </row>
    <row r="904" spans="1:19" ht="16">
      <c r="A904" s="1">
        <v>2010</v>
      </c>
      <c r="B904" t="s">
        <v>703</v>
      </c>
      <c r="C904" t="s">
        <v>16</v>
      </c>
      <c r="D904" t="s">
        <v>17</v>
      </c>
      <c r="F904">
        <f t="shared" si="126"/>
        <v>0</v>
      </c>
      <c r="G904">
        <f t="shared" si="127"/>
        <v>0</v>
      </c>
      <c r="H904">
        <v>97696078</v>
      </c>
      <c r="L904">
        <f t="shared" si="132"/>
        <v>18.397371972911444</v>
      </c>
      <c r="M904">
        <f t="shared" si="133"/>
        <v>17.570394817071001</v>
      </c>
      <c r="N904">
        <v>42729274</v>
      </c>
      <c r="O904">
        <f t="shared" si="134"/>
        <v>0</v>
      </c>
      <c r="P904">
        <f t="shared" si="128"/>
        <v>1</v>
      </c>
      <c r="Q904">
        <f t="shared" si="129"/>
        <v>0</v>
      </c>
      <c r="R904">
        <f t="shared" si="130"/>
        <v>0</v>
      </c>
      <c r="S904">
        <f t="shared" si="131"/>
        <v>0</v>
      </c>
    </row>
    <row r="905" spans="1:19" ht="16">
      <c r="A905" s="1">
        <v>2008</v>
      </c>
      <c r="B905" t="s">
        <v>1288</v>
      </c>
      <c r="C905" t="s">
        <v>22</v>
      </c>
      <c r="D905" t="s">
        <v>23</v>
      </c>
      <c r="F905">
        <f t="shared" si="126"/>
        <v>1</v>
      </c>
      <c r="G905">
        <f t="shared" si="127"/>
        <v>64935379</v>
      </c>
      <c r="H905">
        <v>97925059</v>
      </c>
      <c r="L905">
        <f t="shared" si="132"/>
        <v>18.399713040017904</v>
      </c>
      <c r="M905">
        <f t="shared" si="133"/>
        <v>17.988903164115133</v>
      </c>
      <c r="N905">
        <v>64935379</v>
      </c>
      <c r="O905">
        <f t="shared" si="134"/>
        <v>0</v>
      </c>
      <c r="P905">
        <f t="shared" si="128"/>
        <v>0</v>
      </c>
      <c r="Q905">
        <f t="shared" si="129"/>
        <v>0</v>
      </c>
      <c r="R905">
        <f t="shared" si="130"/>
        <v>0</v>
      </c>
      <c r="S905">
        <f t="shared" si="131"/>
        <v>1</v>
      </c>
    </row>
    <row r="906" spans="1:19" ht="16">
      <c r="A906" s="1">
        <v>2005</v>
      </c>
      <c r="B906" t="s">
        <v>1709</v>
      </c>
      <c r="C906" t="s">
        <v>16</v>
      </c>
      <c r="D906" t="s">
        <v>17</v>
      </c>
      <c r="F906">
        <f t="shared" si="126"/>
        <v>0</v>
      </c>
      <c r="G906">
        <f t="shared" si="127"/>
        <v>0</v>
      </c>
      <c r="H906">
        <v>98116369</v>
      </c>
      <c r="L906">
        <f t="shared" si="132"/>
        <v>18.401664770962537</v>
      </c>
      <c r="M906">
        <f t="shared" si="133"/>
        <v>15.560625384744219</v>
      </c>
      <c r="N906">
        <v>5726559</v>
      </c>
      <c r="O906">
        <f t="shared" si="134"/>
        <v>0</v>
      </c>
      <c r="P906">
        <f t="shared" si="128"/>
        <v>1</v>
      </c>
      <c r="Q906">
        <f t="shared" si="129"/>
        <v>0</v>
      </c>
      <c r="R906">
        <f t="shared" si="130"/>
        <v>0</v>
      </c>
      <c r="S906">
        <f t="shared" si="131"/>
        <v>0</v>
      </c>
    </row>
    <row r="907" spans="1:19" ht="16">
      <c r="A907" s="1">
        <v>1997</v>
      </c>
      <c r="B907" t="s">
        <v>2775</v>
      </c>
      <c r="C907" t="s">
        <v>31</v>
      </c>
      <c r="D907" t="s">
        <v>17</v>
      </c>
      <c r="F907">
        <f t="shared" si="126"/>
        <v>0</v>
      </c>
      <c r="G907">
        <f t="shared" si="127"/>
        <v>0</v>
      </c>
      <c r="H907">
        <v>98225585</v>
      </c>
      <c r="L907">
        <f t="shared" si="132"/>
        <v>18.402777279104985</v>
      </c>
      <c r="M907">
        <f t="shared" si="133"/>
        <v>17.078299377685347</v>
      </c>
      <c r="N907">
        <v>26122286</v>
      </c>
      <c r="O907">
        <f t="shared" si="134"/>
        <v>0</v>
      </c>
      <c r="P907">
        <f t="shared" si="128"/>
        <v>0</v>
      </c>
      <c r="Q907">
        <f t="shared" si="129"/>
        <v>1</v>
      </c>
      <c r="R907">
        <f t="shared" si="130"/>
        <v>0</v>
      </c>
      <c r="S907">
        <f t="shared" si="131"/>
        <v>0</v>
      </c>
    </row>
    <row r="908" spans="1:19" ht="16">
      <c r="A908" s="1">
        <v>2006</v>
      </c>
      <c r="B908" t="s">
        <v>1519</v>
      </c>
      <c r="C908" t="s">
        <v>16</v>
      </c>
      <c r="D908" t="s">
        <v>17</v>
      </c>
      <c r="F908">
        <f t="shared" si="126"/>
        <v>0</v>
      </c>
      <c r="G908">
        <f t="shared" si="127"/>
        <v>0</v>
      </c>
      <c r="H908">
        <v>98564824</v>
      </c>
      <c r="L908">
        <f t="shared" si="132"/>
        <v>18.406225001356919</v>
      </c>
      <c r="M908">
        <f t="shared" si="133"/>
        <v>16.358195429471628</v>
      </c>
      <c r="N908">
        <v>12713760</v>
      </c>
      <c r="O908">
        <f t="shared" si="134"/>
        <v>0</v>
      </c>
      <c r="P908">
        <f t="shared" si="128"/>
        <v>1</v>
      </c>
      <c r="Q908">
        <f t="shared" si="129"/>
        <v>0</v>
      </c>
      <c r="R908">
        <f t="shared" si="130"/>
        <v>0</v>
      </c>
      <c r="S908">
        <f t="shared" si="131"/>
        <v>0</v>
      </c>
    </row>
    <row r="909" spans="1:19" ht="16">
      <c r="A909" s="1">
        <v>2006</v>
      </c>
      <c r="B909" t="s">
        <v>1623</v>
      </c>
      <c r="C909" t="s">
        <v>22</v>
      </c>
      <c r="D909" t="s">
        <v>23</v>
      </c>
      <c r="F909">
        <f t="shared" si="126"/>
        <v>1</v>
      </c>
      <c r="G909">
        <f t="shared" si="127"/>
        <v>10864486</v>
      </c>
      <c r="H909">
        <v>98936014</v>
      </c>
      <c r="L909">
        <f t="shared" si="132"/>
        <v>18.409983875909639</v>
      </c>
      <c r="M909">
        <f t="shared" si="133"/>
        <v>16.201009862684309</v>
      </c>
      <c r="N909">
        <v>10864486</v>
      </c>
      <c r="O909">
        <f t="shared" si="134"/>
        <v>0</v>
      </c>
      <c r="P909">
        <f t="shared" si="128"/>
        <v>0</v>
      </c>
      <c r="Q909">
        <f t="shared" si="129"/>
        <v>0</v>
      </c>
      <c r="R909">
        <f t="shared" si="130"/>
        <v>0</v>
      </c>
      <c r="S909">
        <f t="shared" si="131"/>
        <v>1</v>
      </c>
    </row>
    <row r="910" spans="1:19" ht="16">
      <c r="A910" s="1">
        <v>2000</v>
      </c>
      <c r="B910" t="s">
        <v>3605</v>
      </c>
      <c r="C910" t="s">
        <v>31</v>
      </c>
      <c r="D910" t="s">
        <v>17</v>
      </c>
      <c r="F910">
        <f t="shared" si="126"/>
        <v>0</v>
      </c>
      <c r="G910">
        <f t="shared" si="127"/>
        <v>0</v>
      </c>
      <c r="H910">
        <v>99006237</v>
      </c>
      <c r="L910">
        <f t="shared" si="132"/>
        <v>18.410693406114447</v>
      </c>
      <c r="M910">
        <f t="shared" si="133"/>
        <v>16.756824501394266</v>
      </c>
      <c r="N910">
        <v>18940717</v>
      </c>
      <c r="O910">
        <f t="shared" si="134"/>
        <v>0</v>
      </c>
      <c r="P910">
        <f t="shared" si="128"/>
        <v>0</v>
      </c>
      <c r="Q910">
        <f t="shared" si="129"/>
        <v>1</v>
      </c>
      <c r="R910">
        <f t="shared" si="130"/>
        <v>0</v>
      </c>
      <c r="S910">
        <f t="shared" si="131"/>
        <v>0</v>
      </c>
    </row>
    <row r="911" spans="1:19" ht="16">
      <c r="A911" s="1">
        <v>2009</v>
      </c>
      <c r="B911" t="s">
        <v>946</v>
      </c>
      <c r="C911" t="s">
        <v>22</v>
      </c>
      <c r="D911" t="s">
        <v>23</v>
      </c>
      <c r="F911">
        <f t="shared" si="126"/>
        <v>1</v>
      </c>
      <c r="G911">
        <f t="shared" si="127"/>
        <v>32571948</v>
      </c>
      <c r="H911">
        <v>99223368</v>
      </c>
      <c r="L911">
        <f t="shared" si="132"/>
        <v>18.412884109030266</v>
      </c>
      <c r="M911">
        <f t="shared" si="133"/>
        <v>17.298961985104665</v>
      </c>
      <c r="N911">
        <v>32571948</v>
      </c>
      <c r="O911">
        <f t="shared" si="134"/>
        <v>0</v>
      </c>
      <c r="P911">
        <f t="shared" si="128"/>
        <v>0</v>
      </c>
      <c r="Q911">
        <f t="shared" si="129"/>
        <v>0</v>
      </c>
      <c r="R911">
        <f t="shared" si="130"/>
        <v>0</v>
      </c>
      <c r="S911">
        <f t="shared" si="131"/>
        <v>1</v>
      </c>
    </row>
    <row r="912" spans="1:19" ht="16">
      <c r="A912" s="1">
        <v>2009</v>
      </c>
      <c r="B912" t="s">
        <v>1034</v>
      </c>
      <c r="C912" t="s">
        <v>22</v>
      </c>
      <c r="D912" t="s">
        <v>23</v>
      </c>
      <c r="F912">
        <f t="shared" si="126"/>
        <v>1</v>
      </c>
      <c r="G912">
        <f t="shared" si="127"/>
        <v>65143896</v>
      </c>
      <c r="H912">
        <v>99285148</v>
      </c>
      <c r="L912">
        <f t="shared" si="132"/>
        <v>18.413506550860365</v>
      </c>
      <c r="M912">
        <f t="shared" si="133"/>
        <v>17.992109165664608</v>
      </c>
      <c r="N912">
        <v>65143896</v>
      </c>
      <c r="O912">
        <f t="shared" si="134"/>
        <v>0</v>
      </c>
      <c r="P912">
        <f t="shared" si="128"/>
        <v>0</v>
      </c>
      <c r="Q912">
        <f t="shared" si="129"/>
        <v>0</v>
      </c>
      <c r="R912">
        <f t="shared" si="130"/>
        <v>0</v>
      </c>
      <c r="S912">
        <f t="shared" si="131"/>
        <v>1</v>
      </c>
    </row>
    <row r="913" spans="1:19" ht="16">
      <c r="A913" s="1">
        <v>2002</v>
      </c>
      <c r="B913" t="s">
        <v>2144</v>
      </c>
      <c r="C913" t="s">
        <v>22</v>
      </c>
      <c r="D913" t="s">
        <v>23</v>
      </c>
      <c r="F913">
        <f t="shared" si="126"/>
        <v>1</v>
      </c>
      <c r="G913">
        <f t="shared" si="127"/>
        <v>7253004</v>
      </c>
      <c r="H913">
        <v>99379590</v>
      </c>
      <c r="L913">
        <f t="shared" si="132"/>
        <v>18.414457318551353</v>
      </c>
      <c r="M913">
        <f t="shared" si="133"/>
        <v>15.79692628584133</v>
      </c>
      <c r="N913">
        <v>7253004</v>
      </c>
      <c r="O913">
        <f t="shared" si="134"/>
        <v>0</v>
      </c>
      <c r="P913">
        <f t="shared" si="128"/>
        <v>0</v>
      </c>
      <c r="Q913">
        <f t="shared" si="129"/>
        <v>0</v>
      </c>
      <c r="R913">
        <f t="shared" si="130"/>
        <v>0</v>
      </c>
      <c r="S913">
        <f t="shared" si="131"/>
        <v>1</v>
      </c>
    </row>
    <row r="914" spans="1:19" ht="16">
      <c r="A914" s="1">
        <v>2011</v>
      </c>
      <c r="B914" t="s">
        <v>598</v>
      </c>
      <c r="C914" t="s">
        <v>64</v>
      </c>
      <c r="D914" t="s">
        <v>17</v>
      </c>
      <c r="F914">
        <f t="shared" si="126"/>
        <v>0</v>
      </c>
      <c r="G914">
        <f t="shared" si="127"/>
        <v>0</v>
      </c>
      <c r="H914">
        <v>99475649</v>
      </c>
      <c r="L914">
        <f t="shared" si="132"/>
        <v>18.415423438508309</v>
      </c>
      <c r="M914">
        <f t="shared" si="133"/>
        <v>17.461497098643207</v>
      </c>
      <c r="N914">
        <v>38320559</v>
      </c>
      <c r="O914">
        <f t="shared" si="134"/>
        <v>0</v>
      </c>
      <c r="P914">
        <f t="shared" si="128"/>
        <v>0</v>
      </c>
      <c r="Q914">
        <f t="shared" si="129"/>
        <v>0</v>
      </c>
      <c r="R914">
        <f t="shared" si="130"/>
        <v>1</v>
      </c>
      <c r="S914">
        <f t="shared" si="131"/>
        <v>0</v>
      </c>
    </row>
    <row r="915" spans="1:19" ht="16">
      <c r="A915" s="1">
        <v>2011</v>
      </c>
      <c r="B915" t="s">
        <v>438</v>
      </c>
      <c r="C915" t="s">
        <v>31</v>
      </c>
      <c r="D915" t="s">
        <v>17</v>
      </c>
      <c r="F915">
        <f t="shared" si="126"/>
        <v>0</v>
      </c>
      <c r="G915">
        <f t="shared" si="127"/>
        <v>0</v>
      </c>
      <c r="H915">
        <v>99497492</v>
      </c>
      <c r="L915">
        <f t="shared" si="132"/>
        <v>18.415642995780992</v>
      </c>
      <c r="M915">
        <f t="shared" si="133"/>
        <v>17.461497098643207</v>
      </c>
      <c r="N915">
        <v>38320559</v>
      </c>
      <c r="O915">
        <f t="shared" si="134"/>
        <v>0</v>
      </c>
      <c r="P915">
        <f t="shared" si="128"/>
        <v>0</v>
      </c>
      <c r="Q915">
        <f t="shared" si="129"/>
        <v>1</v>
      </c>
      <c r="R915">
        <f t="shared" si="130"/>
        <v>0</v>
      </c>
      <c r="S915">
        <f t="shared" si="131"/>
        <v>0</v>
      </c>
    </row>
    <row r="916" spans="1:19" ht="16">
      <c r="A916" s="1">
        <v>2009</v>
      </c>
      <c r="B916" t="s">
        <v>958</v>
      </c>
      <c r="C916" t="s">
        <v>31</v>
      </c>
      <c r="D916" t="s">
        <v>17</v>
      </c>
      <c r="F916">
        <f t="shared" si="126"/>
        <v>0</v>
      </c>
      <c r="G916">
        <f t="shared" si="127"/>
        <v>0</v>
      </c>
      <c r="H916">
        <v>99562425</v>
      </c>
      <c r="L916">
        <f t="shared" si="132"/>
        <v>18.41629539233859</v>
      </c>
      <c r="M916">
        <f t="shared" si="133"/>
        <v>16.730977936662985</v>
      </c>
      <c r="N916">
        <v>18457437</v>
      </c>
      <c r="O916">
        <f t="shared" si="134"/>
        <v>0</v>
      </c>
      <c r="P916">
        <f t="shared" si="128"/>
        <v>0</v>
      </c>
      <c r="Q916">
        <f t="shared" si="129"/>
        <v>1</v>
      </c>
      <c r="R916">
        <f t="shared" si="130"/>
        <v>0</v>
      </c>
      <c r="S916">
        <f t="shared" si="131"/>
        <v>0</v>
      </c>
    </row>
    <row r="917" spans="1:19" ht="16">
      <c r="A917" s="1">
        <v>2009</v>
      </c>
      <c r="B917" t="s">
        <v>979</v>
      </c>
      <c r="C917" t="s">
        <v>31</v>
      </c>
      <c r="D917" t="s">
        <v>17</v>
      </c>
      <c r="F917">
        <f t="shared" si="126"/>
        <v>0</v>
      </c>
      <c r="G917">
        <f t="shared" si="127"/>
        <v>0</v>
      </c>
      <c r="H917">
        <v>99593620</v>
      </c>
      <c r="L917">
        <f t="shared" si="132"/>
        <v>18.41660866427824</v>
      </c>
      <c r="M917">
        <f t="shared" si="133"/>
        <v>17.586644057556445</v>
      </c>
      <c r="N917">
        <v>43429264</v>
      </c>
      <c r="O917">
        <f t="shared" si="134"/>
        <v>0</v>
      </c>
      <c r="P917">
        <f t="shared" si="128"/>
        <v>0</v>
      </c>
      <c r="Q917">
        <f t="shared" si="129"/>
        <v>1</v>
      </c>
      <c r="R917">
        <f t="shared" si="130"/>
        <v>0</v>
      </c>
      <c r="S917">
        <f t="shared" si="131"/>
        <v>0</v>
      </c>
    </row>
    <row r="918" spans="1:19" ht="16">
      <c r="A918" s="1">
        <v>2012</v>
      </c>
      <c r="B918" t="s">
        <v>250</v>
      </c>
      <c r="C918" t="s">
        <v>22</v>
      </c>
      <c r="D918" t="s">
        <v>23</v>
      </c>
      <c r="F918">
        <f t="shared" si="126"/>
        <v>1</v>
      </c>
      <c r="G918">
        <f t="shared" si="127"/>
        <v>25365964</v>
      </c>
      <c r="H918">
        <v>99847390</v>
      </c>
      <c r="L918">
        <f t="shared" si="132"/>
        <v>18.41915347827565</v>
      </c>
      <c r="M918">
        <f t="shared" si="133"/>
        <v>17.048918833385923</v>
      </c>
      <c r="N918">
        <v>25365964</v>
      </c>
      <c r="O918">
        <f t="shared" si="134"/>
        <v>0</v>
      </c>
      <c r="P918">
        <f t="shared" si="128"/>
        <v>0</v>
      </c>
      <c r="Q918">
        <f t="shared" si="129"/>
        <v>0</v>
      </c>
      <c r="R918">
        <f t="shared" si="130"/>
        <v>0</v>
      </c>
      <c r="S918">
        <f t="shared" si="131"/>
        <v>1</v>
      </c>
    </row>
    <row r="919" spans="1:19" ht="16">
      <c r="A919" s="1">
        <v>2003</v>
      </c>
      <c r="B919" t="s">
        <v>2031</v>
      </c>
      <c r="C919" t="s">
        <v>22</v>
      </c>
      <c r="D919" t="s">
        <v>23</v>
      </c>
      <c r="F919">
        <f t="shared" si="126"/>
        <v>1</v>
      </c>
      <c r="G919">
        <f t="shared" si="127"/>
        <v>8102957</v>
      </c>
      <c r="H919">
        <v>100507729</v>
      </c>
      <c r="L919">
        <f t="shared" si="132"/>
        <v>18.425745187978968</v>
      </c>
      <c r="M919">
        <f t="shared" si="133"/>
        <v>15.907739614752243</v>
      </c>
      <c r="N919">
        <v>8102957</v>
      </c>
      <c r="O919">
        <f t="shared" si="134"/>
        <v>0</v>
      </c>
      <c r="P919">
        <f t="shared" si="128"/>
        <v>0</v>
      </c>
      <c r="Q919">
        <f t="shared" si="129"/>
        <v>0</v>
      </c>
      <c r="R919">
        <f t="shared" si="130"/>
        <v>0</v>
      </c>
      <c r="S919">
        <f t="shared" si="131"/>
        <v>1</v>
      </c>
    </row>
    <row r="920" spans="1:19" ht="16">
      <c r="A920" s="1">
        <v>2006</v>
      </c>
      <c r="B920" t="s">
        <v>1499</v>
      </c>
      <c r="C920" t="s">
        <v>22</v>
      </c>
      <c r="D920" t="s">
        <v>23</v>
      </c>
      <c r="F920">
        <f t="shared" si="126"/>
        <v>1</v>
      </c>
      <c r="G920">
        <f t="shared" si="127"/>
        <v>18492742</v>
      </c>
      <c r="H920">
        <v>100602327</v>
      </c>
      <c r="L920">
        <f t="shared" si="132"/>
        <v>18.426685946575112</v>
      </c>
      <c r="M920">
        <f t="shared" si="133"/>
        <v>16.732888888744906</v>
      </c>
      <c r="N920">
        <v>18492742</v>
      </c>
      <c r="O920">
        <f t="shared" si="134"/>
        <v>0</v>
      </c>
      <c r="P920">
        <f t="shared" si="128"/>
        <v>0</v>
      </c>
      <c r="Q920">
        <f t="shared" si="129"/>
        <v>0</v>
      </c>
      <c r="R920">
        <f t="shared" si="130"/>
        <v>0</v>
      </c>
      <c r="S920">
        <f t="shared" si="131"/>
        <v>1</v>
      </c>
    </row>
    <row r="921" spans="1:19" ht="16">
      <c r="A921" s="1">
        <v>2013</v>
      </c>
      <c r="B921" t="s">
        <v>147</v>
      </c>
      <c r="C921" t="s">
        <v>22</v>
      </c>
      <c r="D921" t="s">
        <v>23</v>
      </c>
      <c r="F921">
        <f t="shared" si="126"/>
        <v>1</v>
      </c>
      <c r="G921">
        <f t="shared" si="127"/>
        <v>35000000</v>
      </c>
      <c r="H921">
        <v>100734332</v>
      </c>
      <c r="L921">
        <f t="shared" si="132"/>
        <v>18.427997233049922</v>
      </c>
      <c r="M921">
        <f t="shared" si="133"/>
        <v>17.370858619453688</v>
      </c>
      <c r="N921">
        <v>35000000</v>
      </c>
      <c r="O921">
        <f t="shared" si="134"/>
        <v>0</v>
      </c>
      <c r="P921">
        <f t="shared" si="128"/>
        <v>0</v>
      </c>
      <c r="Q921">
        <f t="shared" si="129"/>
        <v>0</v>
      </c>
      <c r="R921">
        <f t="shared" si="130"/>
        <v>0</v>
      </c>
      <c r="S921">
        <f t="shared" si="131"/>
        <v>1</v>
      </c>
    </row>
    <row r="922" spans="1:19" ht="16">
      <c r="A922" s="1">
        <v>1976</v>
      </c>
      <c r="B922" t="s">
        <v>323</v>
      </c>
      <c r="C922" t="s">
        <v>22</v>
      </c>
      <c r="D922" t="s">
        <v>23</v>
      </c>
      <c r="F922">
        <f t="shared" si="126"/>
        <v>1</v>
      </c>
      <c r="G922">
        <f t="shared" si="127"/>
        <v>40918272</v>
      </c>
      <c r="H922">
        <v>100905781</v>
      </c>
      <c r="L922">
        <f t="shared" si="132"/>
        <v>18.429697778033422</v>
      </c>
      <c r="M922">
        <f t="shared" si="133"/>
        <v>17.527087269417038</v>
      </c>
      <c r="N922">
        <v>40918272</v>
      </c>
      <c r="O922">
        <f t="shared" si="134"/>
        <v>0</v>
      </c>
      <c r="P922">
        <f t="shared" si="128"/>
        <v>0</v>
      </c>
      <c r="Q922">
        <f t="shared" si="129"/>
        <v>0</v>
      </c>
      <c r="R922">
        <f t="shared" si="130"/>
        <v>0</v>
      </c>
      <c r="S922">
        <f t="shared" si="131"/>
        <v>1</v>
      </c>
    </row>
    <row r="923" spans="1:19" ht="16">
      <c r="A923" s="1">
        <v>2008</v>
      </c>
      <c r="B923" t="s">
        <v>1242</v>
      </c>
      <c r="C923" t="s">
        <v>22</v>
      </c>
      <c r="D923" t="s">
        <v>23</v>
      </c>
      <c r="F923">
        <f t="shared" si="126"/>
        <v>1</v>
      </c>
      <c r="G923">
        <f t="shared" si="127"/>
        <v>129870757</v>
      </c>
      <c r="H923">
        <v>101076746</v>
      </c>
      <c r="L923">
        <f t="shared" si="132"/>
        <v>18.43139064764317</v>
      </c>
      <c r="M923">
        <f t="shared" si="133"/>
        <v>18.682050336975113</v>
      </c>
      <c r="N923">
        <v>129870757</v>
      </c>
      <c r="O923">
        <f t="shared" si="134"/>
        <v>0</v>
      </c>
      <c r="P923">
        <f t="shared" si="128"/>
        <v>0</v>
      </c>
      <c r="Q923">
        <f t="shared" si="129"/>
        <v>0</v>
      </c>
      <c r="R923">
        <f t="shared" si="130"/>
        <v>0</v>
      </c>
      <c r="S923">
        <f t="shared" si="131"/>
        <v>1</v>
      </c>
    </row>
    <row r="924" spans="1:19" ht="16">
      <c r="A924" s="1">
        <v>2004</v>
      </c>
      <c r="B924" t="s">
        <v>1861</v>
      </c>
      <c r="C924" t="s">
        <v>22</v>
      </c>
      <c r="D924" t="s">
        <v>23</v>
      </c>
      <c r="F924">
        <f t="shared" si="126"/>
        <v>1</v>
      </c>
      <c r="G924">
        <f t="shared" si="127"/>
        <v>123319288</v>
      </c>
      <c r="H924">
        <v>101301096</v>
      </c>
      <c r="L924">
        <f t="shared" si="132"/>
        <v>18.433607788508851</v>
      </c>
      <c r="M924">
        <f t="shared" si="133"/>
        <v>18.630287387368412</v>
      </c>
      <c r="N924">
        <v>123319288</v>
      </c>
      <c r="O924">
        <f t="shared" si="134"/>
        <v>0</v>
      </c>
      <c r="P924">
        <f t="shared" si="128"/>
        <v>0</v>
      </c>
      <c r="Q924">
        <f t="shared" si="129"/>
        <v>0</v>
      </c>
      <c r="R924">
        <f t="shared" si="130"/>
        <v>0</v>
      </c>
      <c r="S924">
        <f t="shared" si="131"/>
        <v>1</v>
      </c>
    </row>
    <row r="925" spans="1:19" ht="16">
      <c r="A925" s="1">
        <v>2008</v>
      </c>
      <c r="B925" t="s">
        <v>3606</v>
      </c>
      <c r="C925" t="s">
        <v>22</v>
      </c>
      <c r="D925" t="s">
        <v>23</v>
      </c>
      <c r="F925">
        <f t="shared" si="126"/>
        <v>1</v>
      </c>
      <c r="G925">
        <f t="shared" si="127"/>
        <v>40043484</v>
      </c>
      <c r="H925">
        <v>101820495</v>
      </c>
      <c r="L925">
        <f t="shared" si="132"/>
        <v>18.438721967946975</v>
      </c>
      <c r="M925">
        <f t="shared" si="133"/>
        <v>17.505476521612895</v>
      </c>
      <c r="N925">
        <v>40043484</v>
      </c>
      <c r="O925">
        <f t="shared" si="134"/>
        <v>0</v>
      </c>
      <c r="P925">
        <f t="shared" si="128"/>
        <v>0</v>
      </c>
      <c r="Q925">
        <f t="shared" si="129"/>
        <v>0</v>
      </c>
      <c r="R925">
        <f t="shared" si="130"/>
        <v>0</v>
      </c>
      <c r="S925">
        <f t="shared" si="131"/>
        <v>1</v>
      </c>
    </row>
    <row r="926" spans="1:19" ht="16">
      <c r="A926" s="1">
        <v>1989</v>
      </c>
      <c r="B926" t="s">
        <v>3221</v>
      </c>
      <c r="C926" t="s">
        <v>22</v>
      </c>
      <c r="D926" t="s">
        <v>23</v>
      </c>
      <c r="F926">
        <f t="shared" si="126"/>
        <v>1</v>
      </c>
      <c r="G926">
        <f t="shared" si="127"/>
        <v>131571219</v>
      </c>
      <c r="H926">
        <v>101954772</v>
      </c>
      <c r="L926">
        <f t="shared" si="132"/>
        <v>18.440039861147774</v>
      </c>
      <c r="M926">
        <f t="shared" si="133"/>
        <v>18.695058852329122</v>
      </c>
      <c r="N926">
        <v>131571219</v>
      </c>
      <c r="O926">
        <f t="shared" si="134"/>
        <v>0</v>
      </c>
      <c r="P926">
        <f t="shared" si="128"/>
        <v>0</v>
      </c>
      <c r="Q926">
        <f t="shared" si="129"/>
        <v>0</v>
      </c>
      <c r="R926">
        <f t="shared" si="130"/>
        <v>0</v>
      </c>
      <c r="S926">
        <f t="shared" si="131"/>
        <v>1</v>
      </c>
    </row>
    <row r="927" spans="1:19" ht="16">
      <c r="A927" s="1">
        <v>2003</v>
      </c>
      <c r="B927" t="s">
        <v>2083</v>
      </c>
      <c r="C927" t="s">
        <v>31</v>
      </c>
      <c r="D927" t="s">
        <v>17</v>
      </c>
      <c r="F927">
        <f t="shared" si="126"/>
        <v>0</v>
      </c>
      <c r="G927">
        <f t="shared" si="127"/>
        <v>0</v>
      </c>
      <c r="H927">
        <v>102259164</v>
      </c>
      <c r="L927">
        <f t="shared" si="132"/>
        <v>18.443020972343124</v>
      </c>
      <c r="M927">
        <f t="shared" si="133"/>
        <v>18.145786122434611</v>
      </c>
      <c r="N927">
        <v>75965217</v>
      </c>
      <c r="O927">
        <f t="shared" si="134"/>
        <v>0</v>
      </c>
      <c r="P927">
        <f t="shared" si="128"/>
        <v>0</v>
      </c>
      <c r="Q927">
        <f t="shared" si="129"/>
        <v>1</v>
      </c>
      <c r="R927">
        <f t="shared" si="130"/>
        <v>0</v>
      </c>
      <c r="S927">
        <f t="shared" si="131"/>
        <v>0</v>
      </c>
    </row>
    <row r="928" spans="1:19" ht="16">
      <c r="A928" s="1">
        <v>1976</v>
      </c>
      <c r="B928" t="s">
        <v>3607</v>
      </c>
      <c r="C928" t="s">
        <v>31</v>
      </c>
      <c r="D928" t="s">
        <v>17</v>
      </c>
      <c r="F928">
        <f t="shared" si="126"/>
        <v>0</v>
      </c>
      <c r="G928">
        <f t="shared" si="127"/>
        <v>0</v>
      </c>
      <c r="H928">
        <v>102295681</v>
      </c>
      <c r="L928">
        <f t="shared" si="132"/>
        <v>18.443378011066777</v>
      </c>
      <c r="M928">
        <f t="shared" si="133"/>
        <v>17.170412346425987</v>
      </c>
      <c r="N928">
        <v>28642791</v>
      </c>
      <c r="O928">
        <f t="shared" si="134"/>
        <v>0</v>
      </c>
      <c r="P928">
        <f t="shared" si="128"/>
        <v>0</v>
      </c>
      <c r="Q928">
        <f t="shared" si="129"/>
        <v>1</v>
      </c>
      <c r="R928">
        <f t="shared" si="130"/>
        <v>0</v>
      </c>
      <c r="S928">
        <f t="shared" si="131"/>
        <v>0</v>
      </c>
    </row>
    <row r="929" spans="1:19" ht="16">
      <c r="A929" s="1">
        <v>2000</v>
      </c>
      <c r="B929" t="s">
        <v>2466</v>
      </c>
      <c r="C929" t="s">
        <v>58</v>
      </c>
      <c r="D929" t="s">
        <v>17</v>
      </c>
      <c r="F929">
        <f t="shared" si="126"/>
        <v>0</v>
      </c>
      <c r="G929">
        <f t="shared" si="127"/>
        <v>0</v>
      </c>
      <c r="H929">
        <v>102501499</v>
      </c>
      <c r="L929">
        <f t="shared" si="132"/>
        <v>18.445387980826045</v>
      </c>
      <c r="M929">
        <f t="shared" si="133"/>
        <v>17.375863730106765</v>
      </c>
      <c r="N929">
        <v>35175618</v>
      </c>
      <c r="O929">
        <f t="shared" si="134"/>
        <v>1</v>
      </c>
      <c r="P929">
        <f t="shared" si="128"/>
        <v>0</v>
      </c>
      <c r="Q929">
        <f t="shared" si="129"/>
        <v>0</v>
      </c>
      <c r="R929">
        <f t="shared" si="130"/>
        <v>0</v>
      </c>
      <c r="S929">
        <f t="shared" si="131"/>
        <v>0</v>
      </c>
    </row>
    <row r="930" spans="1:19" ht="16">
      <c r="A930" s="1">
        <v>1998</v>
      </c>
      <c r="B930" t="s">
        <v>2723</v>
      </c>
      <c r="C930" t="s">
        <v>16</v>
      </c>
      <c r="D930" t="s">
        <v>17</v>
      </c>
      <c r="F930">
        <f t="shared" si="126"/>
        <v>0</v>
      </c>
      <c r="G930">
        <f t="shared" si="127"/>
        <v>0</v>
      </c>
      <c r="H930">
        <v>102531416</v>
      </c>
      <c r="L930">
        <f t="shared" si="132"/>
        <v>18.44567980714293</v>
      </c>
      <c r="M930">
        <f t="shared" si="133"/>
        <v>17.861457506458937</v>
      </c>
      <c r="N930">
        <v>57165293</v>
      </c>
      <c r="O930">
        <f t="shared" si="134"/>
        <v>0</v>
      </c>
      <c r="P930">
        <f t="shared" si="128"/>
        <v>1</v>
      </c>
      <c r="Q930">
        <f t="shared" si="129"/>
        <v>0</v>
      </c>
      <c r="R930">
        <f t="shared" si="130"/>
        <v>0</v>
      </c>
      <c r="S930">
        <f t="shared" si="131"/>
        <v>0</v>
      </c>
    </row>
    <row r="931" spans="1:19" ht="16">
      <c r="A931" s="1">
        <v>2007</v>
      </c>
      <c r="B931" t="s">
        <v>1398</v>
      </c>
      <c r="C931" t="s">
        <v>22</v>
      </c>
      <c r="D931" t="s">
        <v>23</v>
      </c>
      <c r="F931">
        <f t="shared" si="126"/>
        <v>1</v>
      </c>
      <c r="G931">
        <f t="shared" si="127"/>
        <v>31459218</v>
      </c>
      <c r="H931">
        <v>102990511</v>
      </c>
      <c r="L931">
        <f t="shared" si="132"/>
        <v>18.450147415736438</v>
      </c>
      <c r="M931">
        <f t="shared" si="133"/>
        <v>17.264202598324246</v>
      </c>
      <c r="N931">
        <v>31459218</v>
      </c>
      <c r="O931">
        <f t="shared" si="134"/>
        <v>0</v>
      </c>
      <c r="P931">
        <f t="shared" si="128"/>
        <v>0</v>
      </c>
      <c r="Q931">
        <f t="shared" si="129"/>
        <v>0</v>
      </c>
      <c r="R931">
        <f t="shared" si="130"/>
        <v>0</v>
      </c>
      <c r="S931">
        <f t="shared" si="131"/>
        <v>1</v>
      </c>
    </row>
    <row r="932" spans="1:19" ht="16">
      <c r="A932" s="1">
        <v>2009</v>
      </c>
      <c r="B932" t="s">
        <v>1069</v>
      </c>
      <c r="C932" t="s">
        <v>22</v>
      </c>
      <c r="D932" t="s">
        <v>23</v>
      </c>
      <c r="F932">
        <f t="shared" si="126"/>
        <v>1</v>
      </c>
      <c r="G932">
        <f t="shared" si="127"/>
        <v>103144502</v>
      </c>
      <c r="H932">
        <v>103029901</v>
      </c>
      <c r="L932">
        <f t="shared" si="132"/>
        <v>18.450529805035611</v>
      </c>
      <c r="M932">
        <f t="shared" si="133"/>
        <v>18.451641495043049</v>
      </c>
      <c r="N932">
        <v>103144502</v>
      </c>
      <c r="O932">
        <f t="shared" si="134"/>
        <v>0</v>
      </c>
      <c r="P932">
        <f t="shared" si="128"/>
        <v>0</v>
      </c>
      <c r="Q932">
        <f t="shared" si="129"/>
        <v>0</v>
      </c>
      <c r="R932">
        <f t="shared" si="130"/>
        <v>0</v>
      </c>
      <c r="S932">
        <f t="shared" si="131"/>
        <v>1</v>
      </c>
    </row>
    <row r="933" spans="1:19" ht="16">
      <c r="A933" s="1">
        <v>1993</v>
      </c>
      <c r="B933" t="s">
        <v>3096</v>
      </c>
      <c r="C933" t="s">
        <v>58</v>
      </c>
      <c r="D933" t="s">
        <v>17</v>
      </c>
      <c r="F933">
        <f t="shared" si="126"/>
        <v>0</v>
      </c>
      <c r="G933">
        <f t="shared" si="127"/>
        <v>0</v>
      </c>
      <c r="H933">
        <v>103124758</v>
      </c>
      <c r="L933">
        <f t="shared" si="132"/>
        <v>18.451450055949699</v>
      </c>
      <c r="M933">
        <f t="shared" si="133"/>
        <v>17.001321060729708</v>
      </c>
      <c r="N933">
        <v>24186884</v>
      </c>
      <c r="O933">
        <f t="shared" si="134"/>
        <v>1</v>
      </c>
      <c r="P933">
        <f t="shared" si="128"/>
        <v>0</v>
      </c>
      <c r="Q933">
        <f t="shared" si="129"/>
        <v>0</v>
      </c>
      <c r="R933">
        <f t="shared" si="130"/>
        <v>0</v>
      </c>
      <c r="S933">
        <f t="shared" si="131"/>
        <v>0</v>
      </c>
    </row>
    <row r="934" spans="1:19" ht="16">
      <c r="A934" s="1">
        <v>2012</v>
      </c>
      <c r="B934" t="s">
        <v>340</v>
      </c>
      <c r="C934" t="s">
        <v>22</v>
      </c>
      <c r="D934" t="s">
        <v>23</v>
      </c>
      <c r="F934">
        <f t="shared" si="126"/>
        <v>1</v>
      </c>
      <c r="G934">
        <f t="shared" si="127"/>
        <v>1014639</v>
      </c>
      <c r="H934">
        <v>103248087</v>
      </c>
      <c r="L934">
        <f t="shared" si="132"/>
        <v>18.452645261788739</v>
      </c>
      <c r="M934">
        <f t="shared" si="133"/>
        <v>13.830043442169588</v>
      </c>
      <c r="N934">
        <v>1014639</v>
      </c>
      <c r="O934">
        <f t="shared" si="134"/>
        <v>0</v>
      </c>
      <c r="P934">
        <f t="shared" si="128"/>
        <v>0</v>
      </c>
      <c r="Q934">
        <f t="shared" si="129"/>
        <v>0</v>
      </c>
      <c r="R934">
        <f t="shared" si="130"/>
        <v>0</v>
      </c>
      <c r="S934">
        <f t="shared" si="131"/>
        <v>1</v>
      </c>
    </row>
    <row r="935" spans="1:19" ht="16">
      <c r="A935" s="1">
        <v>1995</v>
      </c>
      <c r="B935" t="s">
        <v>2977</v>
      </c>
      <c r="C935" t="s">
        <v>22</v>
      </c>
      <c r="D935" t="s">
        <v>23</v>
      </c>
      <c r="F935">
        <f t="shared" si="126"/>
        <v>1</v>
      </c>
      <c r="G935">
        <f t="shared" si="127"/>
        <v>76438973</v>
      </c>
      <c r="H935">
        <v>103687285</v>
      </c>
      <c r="L935">
        <f t="shared" si="132"/>
        <v>18.456890052374511</v>
      </c>
      <c r="M935">
        <f t="shared" si="133"/>
        <v>18.152003241871942</v>
      </c>
      <c r="N935">
        <v>76438973</v>
      </c>
      <c r="O935">
        <f t="shared" si="134"/>
        <v>0</v>
      </c>
      <c r="P935">
        <f t="shared" si="128"/>
        <v>0</v>
      </c>
      <c r="Q935">
        <f t="shared" si="129"/>
        <v>0</v>
      </c>
      <c r="R935">
        <f t="shared" si="130"/>
        <v>0</v>
      </c>
      <c r="S935">
        <f t="shared" si="131"/>
        <v>1</v>
      </c>
    </row>
    <row r="936" spans="1:19" ht="16">
      <c r="A936" s="1">
        <v>1998</v>
      </c>
      <c r="B936" t="s">
        <v>2753</v>
      </c>
      <c r="C936" t="s">
        <v>22</v>
      </c>
      <c r="D936" t="s">
        <v>23</v>
      </c>
      <c r="F936">
        <f t="shared" si="126"/>
        <v>1</v>
      </c>
      <c r="G936">
        <f t="shared" si="127"/>
        <v>20007852</v>
      </c>
      <c r="H936">
        <v>103714796</v>
      </c>
      <c r="L936">
        <f t="shared" si="132"/>
        <v>18.457155343831847</v>
      </c>
      <c r="M936">
        <f t="shared" si="133"/>
        <v>16.811635354471051</v>
      </c>
      <c r="N936">
        <v>20007852</v>
      </c>
      <c r="O936">
        <f t="shared" si="134"/>
        <v>0</v>
      </c>
      <c r="P936">
        <f t="shared" si="128"/>
        <v>0</v>
      </c>
      <c r="Q936">
        <f t="shared" si="129"/>
        <v>0</v>
      </c>
      <c r="R936">
        <f t="shared" si="130"/>
        <v>0</v>
      </c>
      <c r="S936">
        <f t="shared" si="131"/>
        <v>1</v>
      </c>
    </row>
    <row r="937" spans="1:19" ht="16">
      <c r="A937" s="1">
        <v>2011</v>
      </c>
      <c r="B937" t="s">
        <v>528</v>
      </c>
      <c r="C937" t="s">
        <v>22</v>
      </c>
      <c r="D937" t="s">
        <v>23</v>
      </c>
      <c r="F937">
        <f t="shared" si="126"/>
        <v>1</v>
      </c>
      <c r="G937">
        <f t="shared" si="127"/>
        <v>41427631</v>
      </c>
      <c r="H937">
        <v>103755310</v>
      </c>
      <c r="L937">
        <f t="shared" si="132"/>
        <v>18.457545896488284</v>
      </c>
      <c r="M937">
        <f t="shared" si="133"/>
        <v>17.539458631631831</v>
      </c>
      <c r="N937">
        <v>41427631</v>
      </c>
      <c r="O937">
        <f t="shared" si="134"/>
        <v>0</v>
      </c>
      <c r="P937">
        <f t="shared" si="128"/>
        <v>0</v>
      </c>
      <c r="Q937">
        <f t="shared" si="129"/>
        <v>0</v>
      </c>
      <c r="R937">
        <f t="shared" si="130"/>
        <v>0</v>
      </c>
      <c r="S937">
        <f t="shared" si="131"/>
        <v>1</v>
      </c>
    </row>
    <row r="938" spans="1:19" ht="16">
      <c r="A938" s="1">
        <v>2013</v>
      </c>
      <c r="B938" t="s">
        <v>73</v>
      </c>
      <c r="C938" t="s">
        <v>31</v>
      </c>
      <c r="D938" t="s">
        <v>17</v>
      </c>
      <c r="F938">
        <f t="shared" si="126"/>
        <v>0</v>
      </c>
      <c r="G938">
        <f t="shared" si="127"/>
        <v>0</v>
      </c>
      <c r="H938">
        <v>103813103</v>
      </c>
      <c r="L938">
        <f t="shared" si="132"/>
        <v>18.458102753869984</v>
      </c>
      <c r="M938">
        <f t="shared" si="133"/>
        <v>18.064005800013632</v>
      </c>
      <c r="N938">
        <v>70000000</v>
      </c>
      <c r="O938">
        <f t="shared" si="134"/>
        <v>0</v>
      </c>
      <c r="P938">
        <f t="shared" si="128"/>
        <v>0</v>
      </c>
      <c r="Q938">
        <f t="shared" si="129"/>
        <v>1</v>
      </c>
      <c r="R938">
        <f t="shared" si="130"/>
        <v>0</v>
      </c>
      <c r="S938">
        <f t="shared" si="131"/>
        <v>0</v>
      </c>
    </row>
    <row r="939" spans="1:19" ht="16">
      <c r="A939" s="1">
        <v>1992</v>
      </c>
      <c r="B939" t="s">
        <v>3132</v>
      </c>
      <c r="C939" t="s">
        <v>31</v>
      </c>
      <c r="D939" t="s">
        <v>17</v>
      </c>
      <c r="F939">
        <f t="shared" si="126"/>
        <v>0</v>
      </c>
      <c r="G939">
        <f t="shared" si="127"/>
        <v>0</v>
      </c>
      <c r="H939">
        <v>103849232</v>
      </c>
      <c r="L939">
        <f t="shared" si="132"/>
        <v>18.458450712977395</v>
      </c>
      <c r="M939">
        <f t="shared" si="133"/>
        <v>15.708831686323109</v>
      </c>
      <c r="N939">
        <v>6641389</v>
      </c>
      <c r="O939">
        <f t="shared" si="134"/>
        <v>0</v>
      </c>
      <c r="P939">
        <f t="shared" si="128"/>
        <v>0</v>
      </c>
      <c r="Q939">
        <f t="shared" si="129"/>
        <v>1</v>
      </c>
      <c r="R939">
        <f t="shared" si="130"/>
        <v>0</v>
      </c>
      <c r="S939">
        <f t="shared" si="131"/>
        <v>0</v>
      </c>
    </row>
    <row r="940" spans="1:19" ht="16">
      <c r="A940" s="1">
        <v>2003</v>
      </c>
      <c r="B940" t="s">
        <v>2043</v>
      </c>
      <c r="C940" t="s">
        <v>16</v>
      </c>
      <c r="D940" t="s">
        <v>17</v>
      </c>
      <c r="F940">
        <f t="shared" si="126"/>
        <v>0</v>
      </c>
      <c r="G940">
        <f t="shared" si="127"/>
        <v>0</v>
      </c>
      <c r="H940">
        <v>104051689</v>
      </c>
      <c r="L940">
        <f t="shared" si="132"/>
        <v>18.46039834325266</v>
      </c>
      <c r="M940">
        <f t="shared" si="133"/>
        <v>17.383646081671074</v>
      </c>
      <c r="N940">
        <v>35450435</v>
      </c>
      <c r="O940">
        <f t="shared" si="134"/>
        <v>0</v>
      </c>
      <c r="P940">
        <f t="shared" si="128"/>
        <v>1</v>
      </c>
      <c r="Q940">
        <f t="shared" si="129"/>
        <v>0</v>
      </c>
      <c r="R940">
        <f t="shared" si="130"/>
        <v>0</v>
      </c>
      <c r="S940">
        <f t="shared" si="131"/>
        <v>0</v>
      </c>
    </row>
    <row r="941" spans="1:19" ht="16">
      <c r="A941" s="1">
        <v>2013</v>
      </c>
      <c r="B941" t="s">
        <v>83</v>
      </c>
      <c r="C941" t="s">
        <v>16</v>
      </c>
      <c r="D941" t="s">
        <v>17</v>
      </c>
      <c r="F941">
        <f t="shared" si="126"/>
        <v>0</v>
      </c>
      <c r="G941">
        <f t="shared" si="127"/>
        <v>0</v>
      </c>
      <c r="H941">
        <v>104100903</v>
      </c>
      <c r="L941">
        <f t="shared" si="132"/>
        <v>18.46087120789916</v>
      </c>
      <c r="M941">
        <f t="shared" si="133"/>
        <v>17.909855120186375</v>
      </c>
      <c r="N941">
        <v>60000000</v>
      </c>
      <c r="O941">
        <f t="shared" si="134"/>
        <v>0</v>
      </c>
      <c r="P941">
        <f t="shared" si="128"/>
        <v>1</v>
      </c>
      <c r="Q941">
        <f t="shared" si="129"/>
        <v>0</v>
      </c>
      <c r="R941">
        <f t="shared" si="130"/>
        <v>0</v>
      </c>
      <c r="S941">
        <f t="shared" si="131"/>
        <v>0</v>
      </c>
    </row>
    <row r="942" spans="1:19" ht="16">
      <c r="A942" s="1">
        <v>2010</v>
      </c>
      <c r="B942" t="s">
        <v>707</v>
      </c>
      <c r="C942" t="s">
        <v>58</v>
      </c>
      <c r="D942" t="s">
        <v>17</v>
      </c>
      <c r="F942">
        <f t="shared" si="126"/>
        <v>0</v>
      </c>
      <c r="G942">
        <f t="shared" si="127"/>
        <v>0</v>
      </c>
      <c r="H942">
        <v>104177195</v>
      </c>
      <c r="L942">
        <f t="shared" si="132"/>
        <v>18.46160380536519</v>
      </c>
      <c r="M942">
        <f t="shared" si="133"/>
        <v>18.486685539583892</v>
      </c>
      <c r="N942">
        <v>106823184</v>
      </c>
      <c r="O942">
        <f t="shared" si="134"/>
        <v>1</v>
      </c>
      <c r="P942">
        <f t="shared" si="128"/>
        <v>0</v>
      </c>
      <c r="Q942">
        <f t="shared" si="129"/>
        <v>0</v>
      </c>
      <c r="R942">
        <f t="shared" si="130"/>
        <v>0</v>
      </c>
      <c r="S942">
        <f t="shared" si="131"/>
        <v>0</v>
      </c>
    </row>
    <row r="943" spans="1:19" ht="16">
      <c r="A943" s="1">
        <v>2010</v>
      </c>
      <c r="B943" t="s">
        <v>728</v>
      </c>
      <c r="C943" t="s">
        <v>16</v>
      </c>
      <c r="D943" t="s">
        <v>17</v>
      </c>
      <c r="F943">
        <f t="shared" si="126"/>
        <v>0</v>
      </c>
      <c r="G943">
        <f t="shared" si="127"/>
        <v>0</v>
      </c>
      <c r="H943">
        <v>104182018</v>
      </c>
      <c r="L943">
        <f t="shared" si="132"/>
        <v>18.461650100414317</v>
      </c>
      <c r="M943">
        <f t="shared" si="133"/>
        <v>17.213719879818886</v>
      </c>
      <c r="N943">
        <v>29910492</v>
      </c>
      <c r="O943">
        <f t="shared" si="134"/>
        <v>0</v>
      </c>
      <c r="P943">
        <f t="shared" si="128"/>
        <v>1</v>
      </c>
      <c r="Q943">
        <f t="shared" si="129"/>
        <v>0</v>
      </c>
      <c r="R943">
        <f t="shared" si="130"/>
        <v>0</v>
      </c>
      <c r="S943">
        <f t="shared" si="131"/>
        <v>0</v>
      </c>
    </row>
    <row r="944" spans="1:19" ht="16">
      <c r="A944" s="1">
        <v>2010</v>
      </c>
      <c r="B944" t="s">
        <v>751</v>
      </c>
      <c r="C944" t="s">
        <v>22</v>
      </c>
      <c r="D944" t="s">
        <v>23</v>
      </c>
      <c r="F944">
        <f t="shared" si="126"/>
        <v>1</v>
      </c>
      <c r="G944">
        <f t="shared" si="127"/>
        <v>37388114</v>
      </c>
      <c r="H944">
        <v>104472930</v>
      </c>
      <c r="L944">
        <f t="shared" si="132"/>
        <v>18.464438552749488</v>
      </c>
      <c r="M944">
        <f t="shared" si="133"/>
        <v>17.436863404386628</v>
      </c>
      <c r="N944">
        <v>37388114</v>
      </c>
      <c r="O944">
        <f t="shared" si="134"/>
        <v>0</v>
      </c>
      <c r="P944">
        <f t="shared" si="128"/>
        <v>0</v>
      </c>
      <c r="Q944">
        <f t="shared" si="129"/>
        <v>0</v>
      </c>
      <c r="R944">
        <f t="shared" si="130"/>
        <v>0</v>
      </c>
      <c r="S944">
        <f t="shared" si="131"/>
        <v>1</v>
      </c>
    </row>
    <row r="945" spans="1:19" ht="16">
      <c r="A945" s="1">
        <v>2007</v>
      </c>
      <c r="B945" t="s">
        <v>1392</v>
      </c>
      <c r="C945" t="s">
        <v>31</v>
      </c>
      <c r="D945" t="s">
        <v>17</v>
      </c>
      <c r="F945">
        <f t="shared" si="126"/>
        <v>0</v>
      </c>
      <c r="G945">
        <f t="shared" si="127"/>
        <v>0</v>
      </c>
      <c r="H945">
        <v>104475669</v>
      </c>
      <c r="L945">
        <f t="shared" si="132"/>
        <v>18.464464769723552</v>
      </c>
      <c r="M945">
        <f t="shared" si="133"/>
        <v>17.000051012933344</v>
      </c>
      <c r="N945">
        <v>24156185</v>
      </c>
      <c r="O945">
        <f t="shared" si="134"/>
        <v>0</v>
      </c>
      <c r="P945">
        <f t="shared" si="128"/>
        <v>0</v>
      </c>
      <c r="Q945">
        <f t="shared" si="129"/>
        <v>1</v>
      </c>
      <c r="R945">
        <f t="shared" si="130"/>
        <v>0</v>
      </c>
      <c r="S945">
        <f t="shared" si="131"/>
        <v>0</v>
      </c>
    </row>
    <row r="946" spans="1:19" ht="16">
      <c r="A946" s="1">
        <v>1980</v>
      </c>
      <c r="B946" t="s">
        <v>1797</v>
      </c>
      <c r="C946" t="s">
        <v>22</v>
      </c>
      <c r="D946" t="s">
        <v>23</v>
      </c>
      <c r="F946">
        <f t="shared" si="126"/>
        <v>1</v>
      </c>
      <c r="G946">
        <f t="shared" si="127"/>
        <v>50899822</v>
      </c>
      <c r="H946">
        <v>104764631</v>
      </c>
      <c r="L946">
        <f t="shared" si="132"/>
        <v>18.46722678243048</v>
      </c>
      <c r="M946">
        <f t="shared" si="133"/>
        <v>17.74536998446159</v>
      </c>
      <c r="N946">
        <v>50899822</v>
      </c>
      <c r="O946">
        <f t="shared" si="134"/>
        <v>0</v>
      </c>
      <c r="P946">
        <f t="shared" si="128"/>
        <v>0</v>
      </c>
      <c r="Q946">
        <f t="shared" si="129"/>
        <v>0</v>
      </c>
      <c r="R946">
        <f t="shared" si="130"/>
        <v>0</v>
      </c>
      <c r="S946">
        <f t="shared" si="131"/>
        <v>1</v>
      </c>
    </row>
    <row r="947" spans="1:19" ht="16">
      <c r="A947" s="1">
        <v>2009</v>
      </c>
      <c r="B947" t="s">
        <v>3608</v>
      </c>
      <c r="C947" t="s">
        <v>22</v>
      </c>
      <c r="D947" t="s">
        <v>23</v>
      </c>
      <c r="F947">
        <f t="shared" si="126"/>
        <v>1</v>
      </c>
      <c r="G947">
        <f t="shared" si="127"/>
        <v>29857619</v>
      </c>
      <c r="H947">
        <v>104960933</v>
      </c>
      <c r="L947">
        <f t="shared" si="132"/>
        <v>18.469098772221155</v>
      </c>
      <c r="M947">
        <f t="shared" si="133"/>
        <v>17.211950608115036</v>
      </c>
      <c r="N947">
        <v>29857619</v>
      </c>
      <c r="O947">
        <f t="shared" si="134"/>
        <v>0</v>
      </c>
      <c r="P947">
        <f t="shared" si="128"/>
        <v>0</v>
      </c>
      <c r="Q947">
        <f t="shared" si="129"/>
        <v>0</v>
      </c>
      <c r="R947">
        <f t="shared" si="130"/>
        <v>0</v>
      </c>
      <c r="S947">
        <f t="shared" si="131"/>
        <v>1</v>
      </c>
    </row>
    <row r="948" spans="1:19" ht="16">
      <c r="A948" s="1">
        <v>2005</v>
      </c>
      <c r="B948" t="s">
        <v>1732</v>
      </c>
      <c r="C948" t="s">
        <v>22</v>
      </c>
      <c r="D948" t="s">
        <v>23</v>
      </c>
      <c r="F948">
        <f t="shared" si="126"/>
        <v>1</v>
      </c>
      <c r="G948">
        <f t="shared" si="127"/>
        <v>17895497</v>
      </c>
      <c r="H948">
        <v>104974897</v>
      </c>
      <c r="L948">
        <f t="shared" si="132"/>
        <v>18.469231803348052</v>
      </c>
      <c r="M948">
        <f t="shared" si="133"/>
        <v>16.700059674917579</v>
      </c>
      <c r="N948">
        <v>17895497</v>
      </c>
      <c r="O948">
        <f t="shared" si="134"/>
        <v>0</v>
      </c>
      <c r="P948">
        <f t="shared" si="128"/>
        <v>0</v>
      </c>
      <c r="Q948">
        <f t="shared" si="129"/>
        <v>0</v>
      </c>
      <c r="R948">
        <f t="shared" si="130"/>
        <v>0</v>
      </c>
      <c r="S948">
        <f t="shared" si="131"/>
        <v>1</v>
      </c>
    </row>
    <row r="949" spans="1:19" ht="16">
      <c r="A949" s="1">
        <v>1999</v>
      </c>
      <c r="B949" t="s">
        <v>2559</v>
      </c>
      <c r="C949" t="s">
        <v>22</v>
      </c>
      <c r="D949" t="s">
        <v>23</v>
      </c>
      <c r="F949">
        <f t="shared" si="126"/>
        <v>1</v>
      </c>
      <c r="G949">
        <f t="shared" si="127"/>
        <v>15383082</v>
      </c>
      <c r="H949">
        <v>106008618</v>
      </c>
      <c r="L949">
        <f t="shared" si="132"/>
        <v>18.479030950658313</v>
      </c>
      <c r="M949">
        <f t="shared" si="133"/>
        <v>16.548778892083391</v>
      </c>
      <c r="N949">
        <v>15383082</v>
      </c>
      <c r="O949">
        <f t="shared" si="134"/>
        <v>0</v>
      </c>
      <c r="P949">
        <f t="shared" si="128"/>
        <v>0</v>
      </c>
      <c r="Q949">
        <f t="shared" si="129"/>
        <v>0</v>
      </c>
      <c r="R949">
        <f t="shared" si="130"/>
        <v>0</v>
      </c>
      <c r="S949">
        <f t="shared" si="131"/>
        <v>1</v>
      </c>
    </row>
    <row r="950" spans="1:19" ht="16">
      <c r="A950" s="1">
        <v>2002</v>
      </c>
      <c r="B950" t="s">
        <v>2215</v>
      </c>
      <c r="C950" t="s">
        <v>16</v>
      </c>
      <c r="D950" t="s">
        <v>17</v>
      </c>
      <c r="F950">
        <f t="shared" si="126"/>
        <v>0</v>
      </c>
      <c r="G950">
        <f t="shared" si="127"/>
        <v>0</v>
      </c>
      <c r="H950">
        <v>106399210</v>
      </c>
      <c r="L950">
        <f t="shared" si="132"/>
        <v>18.482708710032224</v>
      </c>
      <c r="M950">
        <f t="shared" si="133"/>
        <v>18.168504197011082</v>
      </c>
      <c r="N950">
        <v>77710753</v>
      </c>
      <c r="O950">
        <f t="shared" si="134"/>
        <v>0</v>
      </c>
      <c r="P950">
        <f t="shared" si="128"/>
        <v>1</v>
      </c>
      <c r="Q950">
        <f t="shared" si="129"/>
        <v>0</v>
      </c>
      <c r="R950">
        <f t="shared" si="130"/>
        <v>0</v>
      </c>
      <c r="S950">
        <f t="shared" si="131"/>
        <v>0</v>
      </c>
    </row>
    <row r="951" spans="1:19" ht="16">
      <c r="A951" s="1">
        <v>2010</v>
      </c>
      <c r="B951" t="s">
        <v>723</v>
      </c>
      <c r="C951" t="s">
        <v>22</v>
      </c>
      <c r="D951" t="s">
        <v>23</v>
      </c>
      <c r="F951">
        <f t="shared" si="126"/>
        <v>1</v>
      </c>
      <c r="G951">
        <f t="shared" si="127"/>
        <v>1602348</v>
      </c>
      <c r="H951">
        <v>106685260</v>
      </c>
      <c r="L951">
        <f t="shared" si="132"/>
        <v>18.485393562399278</v>
      </c>
      <c r="M951">
        <f t="shared" si="133"/>
        <v>14.286980611484175</v>
      </c>
      <c r="N951">
        <v>1602348</v>
      </c>
      <c r="O951">
        <f t="shared" si="134"/>
        <v>0</v>
      </c>
      <c r="P951">
        <f t="shared" si="128"/>
        <v>0</v>
      </c>
      <c r="Q951">
        <f t="shared" si="129"/>
        <v>0</v>
      </c>
      <c r="R951">
        <f t="shared" si="130"/>
        <v>0</v>
      </c>
      <c r="S951">
        <f t="shared" si="131"/>
        <v>1</v>
      </c>
    </row>
    <row r="952" spans="1:19" ht="16">
      <c r="A952" s="1">
        <v>2009</v>
      </c>
      <c r="B952" t="s">
        <v>3609</v>
      </c>
      <c r="C952" t="s">
        <v>64</v>
      </c>
      <c r="D952" t="s">
        <v>17</v>
      </c>
      <c r="F952">
        <f t="shared" si="126"/>
        <v>0</v>
      </c>
      <c r="G952">
        <f t="shared" si="127"/>
        <v>0</v>
      </c>
      <c r="H952">
        <v>107125483</v>
      </c>
      <c r="L952">
        <f t="shared" si="132"/>
        <v>18.489511443623513</v>
      </c>
      <c r="M952">
        <f t="shared" si="133"/>
        <v>17.561326240125613</v>
      </c>
      <c r="N952">
        <v>42343532</v>
      </c>
      <c r="O952">
        <f t="shared" si="134"/>
        <v>0</v>
      </c>
      <c r="P952">
        <f t="shared" si="128"/>
        <v>0</v>
      </c>
      <c r="Q952">
        <f t="shared" si="129"/>
        <v>0</v>
      </c>
      <c r="R952">
        <f t="shared" si="130"/>
        <v>1</v>
      </c>
      <c r="S952">
        <f t="shared" si="131"/>
        <v>0</v>
      </c>
    </row>
    <row r="953" spans="1:19" ht="16">
      <c r="A953" s="1">
        <v>2002</v>
      </c>
      <c r="B953" t="s">
        <v>2127</v>
      </c>
      <c r="C953" t="s">
        <v>22</v>
      </c>
      <c r="D953" t="s">
        <v>23</v>
      </c>
      <c r="F953">
        <f t="shared" si="126"/>
        <v>1</v>
      </c>
      <c r="G953">
        <f t="shared" si="127"/>
        <v>10361434</v>
      </c>
      <c r="H953">
        <v>107442412</v>
      </c>
      <c r="L953">
        <f t="shared" si="132"/>
        <v>18.492465559666655</v>
      </c>
      <c r="M953">
        <f t="shared" si="133"/>
        <v>16.15360120220528</v>
      </c>
      <c r="N953">
        <v>10361434</v>
      </c>
      <c r="O953">
        <f t="shared" si="134"/>
        <v>0</v>
      </c>
      <c r="P953">
        <f t="shared" si="128"/>
        <v>0</v>
      </c>
      <c r="Q953">
        <f t="shared" si="129"/>
        <v>0</v>
      </c>
      <c r="R953">
        <f t="shared" si="130"/>
        <v>0</v>
      </c>
      <c r="S953">
        <f t="shared" si="131"/>
        <v>1</v>
      </c>
    </row>
    <row r="954" spans="1:19" ht="16">
      <c r="A954" s="1">
        <v>2007</v>
      </c>
      <c r="B954" t="s">
        <v>1413</v>
      </c>
      <c r="C954" t="s">
        <v>16</v>
      </c>
      <c r="D954" t="s">
        <v>17</v>
      </c>
      <c r="F954">
        <f t="shared" si="126"/>
        <v>0</v>
      </c>
      <c r="G954">
        <f t="shared" si="127"/>
        <v>0</v>
      </c>
      <c r="H954">
        <v>107527136</v>
      </c>
      <c r="L954">
        <f t="shared" si="132"/>
        <v>18.493253801584405</v>
      </c>
      <c r="M954">
        <f t="shared" si="133"/>
        <v>18.026342635537123</v>
      </c>
      <c r="N954">
        <v>67412609</v>
      </c>
      <c r="O954">
        <f t="shared" si="134"/>
        <v>0</v>
      </c>
      <c r="P954">
        <f t="shared" si="128"/>
        <v>1</v>
      </c>
      <c r="Q954">
        <f t="shared" si="129"/>
        <v>0</v>
      </c>
      <c r="R954">
        <f t="shared" si="130"/>
        <v>0</v>
      </c>
      <c r="S954">
        <f t="shared" si="131"/>
        <v>0</v>
      </c>
    </row>
    <row r="955" spans="1:19" ht="16">
      <c r="A955" s="1">
        <v>2009</v>
      </c>
      <c r="B955" t="s">
        <v>1106</v>
      </c>
      <c r="C955" t="s">
        <v>16</v>
      </c>
      <c r="D955" t="s">
        <v>17</v>
      </c>
      <c r="F955">
        <f t="shared" si="126"/>
        <v>0</v>
      </c>
      <c r="G955">
        <f t="shared" si="127"/>
        <v>0</v>
      </c>
      <c r="H955">
        <v>107621685</v>
      </c>
      <c r="L955">
        <f t="shared" si="132"/>
        <v>18.494132718844067</v>
      </c>
      <c r="M955">
        <f t="shared" si="133"/>
        <v>18.502934789430601</v>
      </c>
      <c r="N955">
        <v>108573160</v>
      </c>
      <c r="O955">
        <f t="shared" si="134"/>
        <v>0</v>
      </c>
      <c r="P955">
        <f t="shared" si="128"/>
        <v>1</v>
      </c>
      <c r="Q955">
        <f t="shared" si="129"/>
        <v>0</v>
      </c>
      <c r="R955">
        <f t="shared" si="130"/>
        <v>0</v>
      </c>
      <c r="S955">
        <f t="shared" si="131"/>
        <v>0</v>
      </c>
    </row>
    <row r="956" spans="1:19" ht="16">
      <c r="A956" s="1">
        <v>2007</v>
      </c>
      <c r="B956" t="s">
        <v>1452</v>
      </c>
      <c r="C956" t="s">
        <v>16</v>
      </c>
      <c r="D956" t="s">
        <v>17</v>
      </c>
      <c r="F956">
        <f t="shared" si="126"/>
        <v>0</v>
      </c>
      <c r="G956">
        <f t="shared" si="127"/>
        <v>0</v>
      </c>
      <c r="H956">
        <v>107968055</v>
      </c>
      <c r="L956">
        <f t="shared" si="132"/>
        <v>18.497345954297842</v>
      </c>
      <c r="M956">
        <f t="shared" si="133"/>
        <v>17.487346136923581</v>
      </c>
      <c r="N956">
        <v>39324022</v>
      </c>
      <c r="O956">
        <f t="shared" si="134"/>
        <v>0</v>
      </c>
      <c r="P956">
        <f t="shared" si="128"/>
        <v>1</v>
      </c>
      <c r="Q956">
        <f t="shared" si="129"/>
        <v>0</v>
      </c>
      <c r="R956">
        <f t="shared" si="130"/>
        <v>0</v>
      </c>
      <c r="S956">
        <f t="shared" si="131"/>
        <v>0</v>
      </c>
    </row>
    <row r="957" spans="1:19" ht="16">
      <c r="A957" s="1">
        <v>1997</v>
      </c>
      <c r="B957" t="s">
        <v>2816</v>
      </c>
      <c r="C957" t="s">
        <v>22</v>
      </c>
      <c r="D957" t="s">
        <v>23</v>
      </c>
      <c r="F957">
        <f t="shared" si="126"/>
        <v>1</v>
      </c>
      <c r="G957">
        <f t="shared" si="127"/>
        <v>17414858</v>
      </c>
      <c r="H957">
        <v>108447385</v>
      </c>
      <c r="L957">
        <f t="shared" si="132"/>
        <v>18.501775682452209</v>
      </c>
      <c r="M957">
        <f t="shared" si="133"/>
        <v>16.672834307858672</v>
      </c>
      <c r="N957">
        <v>17414858</v>
      </c>
      <c r="O957">
        <f t="shared" si="134"/>
        <v>0</v>
      </c>
      <c r="P957">
        <f t="shared" si="128"/>
        <v>0</v>
      </c>
      <c r="Q957">
        <f t="shared" si="129"/>
        <v>0</v>
      </c>
      <c r="R957">
        <f t="shared" si="130"/>
        <v>0</v>
      </c>
      <c r="S957">
        <f t="shared" si="131"/>
        <v>1</v>
      </c>
    </row>
    <row r="958" spans="1:19" ht="16">
      <c r="A958" s="1">
        <v>1990</v>
      </c>
      <c r="B958" t="s">
        <v>3179</v>
      </c>
      <c r="C958" t="s">
        <v>22</v>
      </c>
      <c r="D958" t="s">
        <v>23</v>
      </c>
      <c r="F958">
        <f t="shared" si="126"/>
        <v>1</v>
      </c>
      <c r="G958">
        <f t="shared" si="127"/>
        <v>46357360</v>
      </c>
      <c r="H958">
        <v>109310929</v>
      </c>
      <c r="L958">
        <f t="shared" si="132"/>
        <v>18.509706938998885</v>
      </c>
      <c r="M958">
        <f t="shared" si="133"/>
        <v>17.651890629171564</v>
      </c>
      <c r="N958">
        <v>46357360</v>
      </c>
      <c r="O958">
        <f t="shared" si="134"/>
        <v>0</v>
      </c>
      <c r="P958">
        <f t="shared" si="128"/>
        <v>0</v>
      </c>
      <c r="Q958">
        <f t="shared" si="129"/>
        <v>0</v>
      </c>
      <c r="R958">
        <f t="shared" si="130"/>
        <v>0</v>
      </c>
      <c r="S958">
        <f t="shared" si="131"/>
        <v>1</v>
      </c>
    </row>
    <row r="959" spans="1:19" ht="16">
      <c r="A959" s="1">
        <v>2001</v>
      </c>
      <c r="B959" t="s">
        <v>2302</v>
      </c>
      <c r="C959" t="s">
        <v>16</v>
      </c>
      <c r="D959" t="s">
        <v>17</v>
      </c>
      <c r="F959">
        <f t="shared" si="126"/>
        <v>0</v>
      </c>
      <c r="G959">
        <f t="shared" si="127"/>
        <v>0</v>
      </c>
      <c r="H959">
        <v>109586673</v>
      </c>
      <c r="L959">
        <f t="shared" si="132"/>
        <v>18.51222632836938</v>
      </c>
      <c r="M959">
        <f t="shared" si="133"/>
        <v>17.491187719073189</v>
      </c>
      <c r="N959">
        <v>39475379</v>
      </c>
      <c r="O959">
        <f t="shared" si="134"/>
        <v>0</v>
      </c>
      <c r="P959">
        <f t="shared" si="128"/>
        <v>1</v>
      </c>
      <c r="Q959">
        <f t="shared" si="129"/>
        <v>0</v>
      </c>
      <c r="R959">
        <f t="shared" si="130"/>
        <v>0</v>
      </c>
      <c r="S959">
        <f t="shared" si="131"/>
        <v>0</v>
      </c>
    </row>
    <row r="960" spans="1:19" ht="16">
      <c r="A960" s="1">
        <v>2010</v>
      </c>
      <c r="B960" t="s">
        <v>738</v>
      </c>
      <c r="C960" t="s">
        <v>31</v>
      </c>
      <c r="D960" t="s">
        <v>17</v>
      </c>
      <c r="F960">
        <f t="shared" si="126"/>
        <v>0</v>
      </c>
      <c r="G960">
        <f t="shared" si="127"/>
        <v>0</v>
      </c>
      <c r="H960">
        <v>109728398</v>
      </c>
      <c r="L960">
        <f t="shared" si="132"/>
        <v>18.51351876138898</v>
      </c>
      <c r="M960">
        <f t="shared" si="133"/>
        <v>17.282712729017113</v>
      </c>
      <c r="N960">
        <v>32046955</v>
      </c>
      <c r="O960">
        <f t="shared" si="134"/>
        <v>0</v>
      </c>
      <c r="P960">
        <f t="shared" si="128"/>
        <v>0</v>
      </c>
      <c r="Q960">
        <f t="shared" si="129"/>
        <v>1</v>
      </c>
      <c r="R960">
        <f t="shared" si="130"/>
        <v>0</v>
      </c>
      <c r="S960">
        <f t="shared" si="131"/>
        <v>0</v>
      </c>
    </row>
    <row r="961" spans="1:19" ht="16">
      <c r="A961" s="1">
        <v>2012</v>
      </c>
      <c r="B961" t="s">
        <v>289</v>
      </c>
      <c r="C961" t="s">
        <v>16</v>
      </c>
      <c r="D961" t="s">
        <v>17</v>
      </c>
      <c r="F961">
        <f t="shared" si="126"/>
        <v>0</v>
      </c>
      <c r="G961">
        <f t="shared" si="127"/>
        <v>0</v>
      </c>
      <c r="H961">
        <v>109742304</v>
      </c>
      <c r="L961">
        <f t="shared" si="132"/>
        <v>18.513645484453988</v>
      </c>
      <c r="M961">
        <f t="shared" si="133"/>
        <v>17.924387577310309</v>
      </c>
      <c r="N961">
        <v>60878314</v>
      </c>
      <c r="O961">
        <f t="shared" si="134"/>
        <v>0</v>
      </c>
      <c r="P961">
        <f t="shared" si="128"/>
        <v>1</v>
      </c>
      <c r="Q961">
        <f t="shared" si="129"/>
        <v>0</v>
      </c>
      <c r="R961">
        <f t="shared" si="130"/>
        <v>0</v>
      </c>
      <c r="S961">
        <f t="shared" si="131"/>
        <v>0</v>
      </c>
    </row>
    <row r="962" spans="1:19" ht="16">
      <c r="A962" s="1">
        <v>2005</v>
      </c>
      <c r="B962" t="s">
        <v>1830</v>
      </c>
      <c r="C962" t="s">
        <v>16</v>
      </c>
      <c r="D962" t="s">
        <v>17</v>
      </c>
      <c r="F962">
        <f t="shared" ref="F962:F1025" si="135">IF(D962="PASS",1,0)</f>
        <v>0</v>
      </c>
      <c r="G962">
        <f t="shared" ref="G962:G1025" si="136">F962*N962</f>
        <v>0</v>
      </c>
      <c r="H962">
        <v>109871622</v>
      </c>
      <c r="L962">
        <f t="shared" si="132"/>
        <v>18.514823169469704</v>
      </c>
      <c r="M962">
        <f t="shared" si="133"/>
        <v>16.294594538869426</v>
      </c>
      <c r="N962">
        <v>11930331</v>
      </c>
      <c r="O962">
        <f t="shared" si="134"/>
        <v>0</v>
      </c>
      <c r="P962">
        <f t="shared" ref="P962:P1025" si="137">IF(C962="notalk",1,0)</f>
        <v>1</v>
      </c>
      <c r="Q962">
        <f t="shared" ref="Q962:Q1025" si="138">IF(C962="men",1,0)</f>
        <v>0</v>
      </c>
      <c r="R962">
        <f t="shared" ref="R962:R1025" si="139">IF(C962="dubious",1,0)</f>
        <v>0</v>
      </c>
      <c r="S962">
        <f t="shared" ref="S962:S1025" si="140">IF(C962="ok",1,0)</f>
        <v>0</v>
      </c>
    </row>
    <row r="963" spans="1:19" ht="16">
      <c r="A963" s="1">
        <v>2008</v>
      </c>
      <c r="B963" t="s">
        <v>1218</v>
      </c>
      <c r="C963" t="s">
        <v>31</v>
      </c>
      <c r="D963" t="s">
        <v>17</v>
      </c>
      <c r="F963">
        <f t="shared" si="135"/>
        <v>0</v>
      </c>
      <c r="G963">
        <f t="shared" si="136"/>
        <v>0</v>
      </c>
      <c r="H963">
        <v>109902346</v>
      </c>
      <c r="L963">
        <f t="shared" ref="L963:L1026" si="141">LN(H963)</f>
        <v>18.51510276582481</v>
      </c>
      <c r="M963">
        <f t="shared" ref="M963:M1026" si="142">LN(N963)</f>
        <v>17.152655131622247</v>
      </c>
      <c r="N963">
        <v>28138664</v>
      </c>
      <c r="O963">
        <f t="shared" ref="O963:O1026" si="143">IF(C963="nowomen",1,0)</f>
        <v>0</v>
      </c>
      <c r="P963">
        <f t="shared" si="137"/>
        <v>0</v>
      </c>
      <c r="Q963">
        <f t="shared" si="138"/>
        <v>1</v>
      </c>
      <c r="R963">
        <f t="shared" si="139"/>
        <v>0</v>
      </c>
      <c r="S963">
        <f t="shared" si="140"/>
        <v>0</v>
      </c>
    </row>
    <row r="964" spans="1:19" ht="16">
      <c r="A964" s="1">
        <v>2005</v>
      </c>
      <c r="B964" t="s">
        <v>1810</v>
      </c>
      <c r="C964" t="s">
        <v>22</v>
      </c>
      <c r="D964" t="s">
        <v>23</v>
      </c>
      <c r="F964">
        <f t="shared" si="135"/>
        <v>1</v>
      </c>
      <c r="G964">
        <f t="shared" si="136"/>
        <v>47721325</v>
      </c>
      <c r="H964">
        <v>110065560</v>
      </c>
      <c r="L964">
        <f t="shared" si="141"/>
        <v>18.516586746219229</v>
      </c>
      <c r="M964">
        <f t="shared" si="142"/>
        <v>17.680888920944309</v>
      </c>
      <c r="N964">
        <v>47721325</v>
      </c>
      <c r="O964">
        <f t="shared" si="143"/>
        <v>0</v>
      </c>
      <c r="P964">
        <f t="shared" si="137"/>
        <v>0</v>
      </c>
      <c r="Q964">
        <f t="shared" si="138"/>
        <v>0</v>
      </c>
      <c r="R964">
        <f t="shared" si="139"/>
        <v>0</v>
      </c>
      <c r="S964">
        <f t="shared" si="140"/>
        <v>1</v>
      </c>
    </row>
    <row r="965" spans="1:19" ht="16">
      <c r="A965" s="1">
        <v>2002</v>
      </c>
      <c r="B965" t="s">
        <v>54</v>
      </c>
      <c r="C965" t="s">
        <v>22</v>
      </c>
      <c r="D965" t="s">
        <v>23</v>
      </c>
      <c r="F965">
        <f t="shared" si="135"/>
        <v>1</v>
      </c>
      <c r="G965">
        <f t="shared" si="136"/>
        <v>38855376</v>
      </c>
      <c r="H965">
        <v>110092382</v>
      </c>
      <c r="L965">
        <f t="shared" si="141"/>
        <v>18.516830407655096</v>
      </c>
      <c r="M965">
        <f t="shared" si="142"/>
        <v>17.475357003582904</v>
      </c>
      <c r="N965">
        <v>38855376</v>
      </c>
      <c r="O965">
        <f t="shared" si="143"/>
        <v>0</v>
      </c>
      <c r="P965">
        <f t="shared" si="137"/>
        <v>0</v>
      </c>
      <c r="Q965">
        <f t="shared" si="138"/>
        <v>0</v>
      </c>
      <c r="R965">
        <f t="shared" si="139"/>
        <v>0</v>
      </c>
      <c r="S965">
        <f t="shared" si="140"/>
        <v>1</v>
      </c>
    </row>
    <row r="966" spans="1:19" ht="16">
      <c r="A966" s="1">
        <v>2004</v>
      </c>
      <c r="B966" t="s">
        <v>1849</v>
      </c>
      <c r="C966" t="s">
        <v>31</v>
      </c>
      <c r="D966" t="s">
        <v>17</v>
      </c>
      <c r="F966">
        <f t="shared" si="135"/>
        <v>0</v>
      </c>
      <c r="G966">
        <f t="shared" si="136"/>
        <v>0</v>
      </c>
      <c r="H966">
        <v>110205951</v>
      </c>
      <c r="L966">
        <f t="shared" si="141"/>
        <v>18.517861455039924</v>
      </c>
      <c r="M966">
        <f t="shared" si="142"/>
        <v>17.243993026248521</v>
      </c>
      <c r="N966">
        <v>30829822</v>
      </c>
      <c r="O966">
        <f t="shared" si="143"/>
        <v>0</v>
      </c>
      <c r="P966">
        <f t="shared" si="137"/>
        <v>0</v>
      </c>
      <c r="Q966">
        <f t="shared" si="138"/>
        <v>1</v>
      </c>
      <c r="R966">
        <f t="shared" si="139"/>
        <v>0</v>
      </c>
      <c r="S966">
        <f t="shared" si="140"/>
        <v>0</v>
      </c>
    </row>
    <row r="967" spans="1:19" ht="16">
      <c r="A967" s="1">
        <v>1998</v>
      </c>
      <c r="B967" t="s">
        <v>2693</v>
      </c>
      <c r="C967" t="s">
        <v>31</v>
      </c>
      <c r="D967" t="s">
        <v>17</v>
      </c>
      <c r="F967">
        <f t="shared" si="135"/>
        <v>0</v>
      </c>
      <c r="G967">
        <f t="shared" si="136"/>
        <v>0</v>
      </c>
      <c r="H967">
        <v>110847172</v>
      </c>
      <c r="L967">
        <f t="shared" si="141"/>
        <v>18.523662981748071</v>
      </c>
      <c r="M967">
        <f t="shared" si="142"/>
        <v>18.043779054506324</v>
      </c>
      <c r="N967">
        <v>68598351</v>
      </c>
      <c r="O967">
        <f t="shared" si="143"/>
        <v>0</v>
      </c>
      <c r="P967">
        <f t="shared" si="137"/>
        <v>0</v>
      </c>
      <c r="Q967">
        <f t="shared" si="138"/>
        <v>1</v>
      </c>
      <c r="R967">
        <f t="shared" si="139"/>
        <v>0</v>
      </c>
      <c r="S967">
        <f t="shared" si="140"/>
        <v>0</v>
      </c>
    </row>
    <row r="968" spans="1:19" ht="16">
      <c r="A968" s="1">
        <v>1992</v>
      </c>
      <c r="B968" t="s">
        <v>3122</v>
      </c>
      <c r="C968" t="s">
        <v>16</v>
      </c>
      <c r="D968" t="s">
        <v>17</v>
      </c>
      <c r="F968">
        <f t="shared" si="135"/>
        <v>0</v>
      </c>
      <c r="G968">
        <f t="shared" si="136"/>
        <v>0</v>
      </c>
      <c r="H968">
        <v>110889898</v>
      </c>
      <c r="L968">
        <f t="shared" si="141"/>
        <v>18.524048357098511</v>
      </c>
      <c r="M968">
        <f t="shared" si="142"/>
        <v>18.060206936316543</v>
      </c>
      <c r="N968">
        <v>69734584</v>
      </c>
      <c r="O968">
        <f t="shared" si="143"/>
        <v>0</v>
      </c>
      <c r="P968">
        <f t="shared" si="137"/>
        <v>1</v>
      </c>
      <c r="Q968">
        <f t="shared" si="138"/>
        <v>0</v>
      </c>
      <c r="R968">
        <f t="shared" si="139"/>
        <v>0</v>
      </c>
      <c r="S968">
        <f t="shared" si="140"/>
        <v>0</v>
      </c>
    </row>
    <row r="969" spans="1:19" ht="16">
      <c r="A969" s="1">
        <v>2009</v>
      </c>
      <c r="B969" t="s">
        <v>1118</v>
      </c>
      <c r="C969" t="s">
        <v>22</v>
      </c>
      <c r="D969" t="s">
        <v>23</v>
      </c>
      <c r="F969">
        <f t="shared" si="135"/>
        <v>1</v>
      </c>
      <c r="G969">
        <f t="shared" si="136"/>
        <v>25623266</v>
      </c>
      <c r="H969">
        <v>111001503</v>
      </c>
      <c r="L969">
        <f t="shared" si="141"/>
        <v>18.525054299725475</v>
      </c>
      <c r="M969">
        <f t="shared" si="142"/>
        <v>17.059011324840561</v>
      </c>
      <c r="N969">
        <v>25623266</v>
      </c>
      <c r="O969">
        <f t="shared" si="143"/>
        <v>0</v>
      </c>
      <c r="P969">
        <f t="shared" si="137"/>
        <v>0</v>
      </c>
      <c r="Q969">
        <f t="shared" si="138"/>
        <v>0</v>
      </c>
      <c r="R969">
        <f t="shared" si="139"/>
        <v>0</v>
      </c>
      <c r="S969">
        <f t="shared" si="140"/>
        <v>1</v>
      </c>
    </row>
    <row r="970" spans="1:19" ht="16">
      <c r="A970" s="1">
        <v>1986</v>
      </c>
      <c r="B970" t="s">
        <v>3312</v>
      </c>
      <c r="C970" t="s">
        <v>58</v>
      </c>
      <c r="D970" t="s">
        <v>17</v>
      </c>
      <c r="F970">
        <f t="shared" si="135"/>
        <v>0</v>
      </c>
      <c r="G970">
        <f t="shared" si="136"/>
        <v>0</v>
      </c>
      <c r="H970">
        <v>111046165</v>
      </c>
      <c r="L970">
        <f t="shared" si="141"/>
        <v>18.525456573714703</v>
      </c>
      <c r="M970">
        <f t="shared" si="142"/>
        <v>16.648142438885916</v>
      </c>
      <c r="N970">
        <v>16990118</v>
      </c>
      <c r="O970">
        <f t="shared" si="143"/>
        <v>1</v>
      </c>
      <c r="P970">
        <f t="shared" si="137"/>
        <v>0</v>
      </c>
      <c r="Q970">
        <f t="shared" si="138"/>
        <v>0</v>
      </c>
      <c r="R970">
        <f t="shared" si="139"/>
        <v>0</v>
      </c>
      <c r="S970">
        <f t="shared" si="140"/>
        <v>0</v>
      </c>
    </row>
    <row r="971" spans="1:19" ht="16">
      <c r="A971" s="1">
        <v>2009</v>
      </c>
      <c r="B971" t="s">
        <v>1004</v>
      </c>
      <c r="C971" t="s">
        <v>31</v>
      </c>
      <c r="D971" t="s">
        <v>17</v>
      </c>
      <c r="F971">
        <f t="shared" si="135"/>
        <v>0</v>
      </c>
      <c r="G971">
        <f t="shared" si="136"/>
        <v>0</v>
      </c>
      <c r="H971">
        <v>111564348</v>
      </c>
      <c r="L971">
        <f t="shared" si="141"/>
        <v>18.530112094506922</v>
      </c>
      <c r="M971">
        <f t="shared" si="142"/>
        <v>16.536821906742396</v>
      </c>
      <c r="N971">
        <v>15200242</v>
      </c>
      <c r="O971">
        <f t="shared" si="143"/>
        <v>0</v>
      </c>
      <c r="P971">
        <f t="shared" si="137"/>
        <v>0</v>
      </c>
      <c r="Q971">
        <f t="shared" si="138"/>
        <v>1</v>
      </c>
      <c r="R971">
        <f t="shared" si="139"/>
        <v>0</v>
      </c>
      <c r="S971">
        <f t="shared" si="140"/>
        <v>0</v>
      </c>
    </row>
    <row r="972" spans="1:19" ht="16">
      <c r="A972" s="1">
        <v>2003</v>
      </c>
      <c r="B972" t="s">
        <v>2079</v>
      </c>
      <c r="C972" t="s">
        <v>16</v>
      </c>
      <c r="D972" t="s">
        <v>17</v>
      </c>
      <c r="F972">
        <f t="shared" si="135"/>
        <v>0</v>
      </c>
      <c r="G972">
        <f t="shared" si="136"/>
        <v>0</v>
      </c>
      <c r="H972">
        <v>111816793</v>
      </c>
      <c r="L972">
        <f t="shared" si="141"/>
        <v>18.532372313130029</v>
      </c>
      <c r="M972">
        <f t="shared" si="142"/>
        <v>17.96346457353901</v>
      </c>
      <c r="N972">
        <v>63304348</v>
      </c>
      <c r="O972">
        <f t="shared" si="143"/>
        <v>0</v>
      </c>
      <c r="P972">
        <f t="shared" si="137"/>
        <v>1</v>
      </c>
      <c r="Q972">
        <f t="shared" si="138"/>
        <v>0</v>
      </c>
      <c r="R972">
        <f t="shared" si="139"/>
        <v>0</v>
      </c>
      <c r="S972">
        <f t="shared" si="140"/>
        <v>0</v>
      </c>
    </row>
    <row r="973" spans="1:19" ht="16">
      <c r="A973" s="1">
        <v>2007</v>
      </c>
      <c r="B973" t="s">
        <v>1372</v>
      </c>
      <c r="C973" t="s">
        <v>58</v>
      </c>
      <c r="D973" t="s">
        <v>17</v>
      </c>
      <c r="F973">
        <f t="shared" si="135"/>
        <v>0</v>
      </c>
      <c r="G973">
        <f t="shared" si="136"/>
        <v>0</v>
      </c>
      <c r="H973">
        <v>112315914</v>
      </c>
      <c r="L973">
        <f t="shared" si="141"/>
        <v>18.536826119374943</v>
      </c>
      <c r="M973">
        <f t="shared" si="142"/>
        <v>16.794198956363637</v>
      </c>
      <c r="N973">
        <v>19662011</v>
      </c>
      <c r="O973">
        <f t="shared" si="143"/>
        <v>1</v>
      </c>
      <c r="P973">
        <f t="shared" si="137"/>
        <v>0</v>
      </c>
      <c r="Q973">
        <f t="shared" si="138"/>
        <v>0</v>
      </c>
      <c r="R973">
        <f t="shared" si="139"/>
        <v>0</v>
      </c>
      <c r="S973">
        <f t="shared" si="140"/>
        <v>0</v>
      </c>
    </row>
    <row r="974" spans="1:19" ht="16">
      <c r="A974" s="1">
        <v>2013</v>
      </c>
      <c r="B974" t="s">
        <v>105</v>
      </c>
      <c r="C974" t="s">
        <v>16</v>
      </c>
      <c r="D974" t="s">
        <v>17</v>
      </c>
      <c r="F974">
        <f t="shared" si="135"/>
        <v>0</v>
      </c>
      <c r="G974">
        <f t="shared" si="136"/>
        <v>0</v>
      </c>
      <c r="H974">
        <v>112914167</v>
      </c>
      <c r="L974">
        <f t="shared" si="141"/>
        <v>18.542138503975668</v>
      </c>
      <c r="M974">
        <f t="shared" si="142"/>
        <v>17.14771506813948</v>
      </c>
      <c r="N974">
        <v>28000000</v>
      </c>
      <c r="O974">
        <f t="shared" si="143"/>
        <v>0</v>
      </c>
      <c r="P974">
        <f t="shared" si="137"/>
        <v>1</v>
      </c>
      <c r="Q974">
        <f t="shared" si="138"/>
        <v>0</v>
      </c>
      <c r="R974">
        <f t="shared" si="139"/>
        <v>0</v>
      </c>
      <c r="S974">
        <f t="shared" si="140"/>
        <v>0</v>
      </c>
    </row>
    <row r="975" spans="1:19" ht="16">
      <c r="A975" s="1">
        <v>2000</v>
      </c>
      <c r="B975" t="s">
        <v>2492</v>
      </c>
      <c r="C975" t="s">
        <v>58</v>
      </c>
      <c r="D975" t="s">
        <v>17</v>
      </c>
      <c r="F975">
        <f t="shared" si="135"/>
        <v>0</v>
      </c>
      <c r="G975">
        <f t="shared" si="136"/>
        <v>0</v>
      </c>
      <c r="H975">
        <v>113093815</v>
      </c>
      <c r="L975">
        <f t="shared" si="141"/>
        <v>18.54372825347253</v>
      </c>
      <c r="M975">
        <f t="shared" si="142"/>
        <v>16.42035229645084</v>
      </c>
      <c r="N975">
        <v>13529084</v>
      </c>
      <c r="O975">
        <f t="shared" si="143"/>
        <v>1</v>
      </c>
      <c r="P975">
        <f t="shared" si="137"/>
        <v>0</v>
      </c>
      <c r="Q975">
        <f t="shared" si="138"/>
        <v>0</v>
      </c>
      <c r="R975">
        <f t="shared" si="139"/>
        <v>0</v>
      </c>
      <c r="S975">
        <f t="shared" si="140"/>
        <v>0</v>
      </c>
    </row>
    <row r="976" spans="1:19" ht="16">
      <c r="A976" s="1">
        <v>2008</v>
      </c>
      <c r="B976" t="s">
        <v>1304</v>
      </c>
      <c r="C976" t="s">
        <v>22</v>
      </c>
      <c r="D976" t="s">
        <v>23</v>
      </c>
      <c r="F976">
        <f t="shared" si="135"/>
        <v>1</v>
      </c>
      <c r="G976">
        <f t="shared" si="136"/>
        <v>17316101</v>
      </c>
      <c r="H976">
        <v>113100998</v>
      </c>
      <c r="L976">
        <f t="shared" si="141"/>
        <v>18.54379176509693</v>
      </c>
      <c r="M976">
        <f t="shared" si="142"/>
        <v>16.66714732028283</v>
      </c>
      <c r="N976">
        <v>17316101</v>
      </c>
      <c r="O976">
        <f t="shared" si="143"/>
        <v>0</v>
      </c>
      <c r="P976">
        <f t="shared" si="137"/>
        <v>0</v>
      </c>
      <c r="Q976">
        <f t="shared" si="138"/>
        <v>0</v>
      </c>
      <c r="R976">
        <f t="shared" si="139"/>
        <v>0</v>
      </c>
      <c r="S976">
        <f t="shared" si="140"/>
        <v>1</v>
      </c>
    </row>
    <row r="977" spans="1:19" ht="16">
      <c r="A977" s="1">
        <v>2013</v>
      </c>
      <c r="B977" t="s">
        <v>133</v>
      </c>
      <c r="C977" t="s">
        <v>22</v>
      </c>
      <c r="D977" t="s">
        <v>23</v>
      </c>
      <c r="F977">
        <f t="shared" si="135"/>
        <v>1</v>
      </c>
      <c r="G977">
        <f t="shared" si="136"/>
        <v>46000000</v>
      </c>
      <c r="H977">
        <v>113402302</v>
      </c>
      <c r="L977">
        <f t="shared" si="141"/>
        <v>18.546452248875521</v>
      </c>
      <c r="M977">
        <f t="shared" si="142"/>
        <v>17.64415195445337</v>
      </c>
      <c r="N977">
        <v>46000000</v>
      </c>
      <c r="O977">
        <f t="shared" si="143"/>
        <v>0</v>
      </c>
      <c r="P977">
        <f t="shared" si="137"/>
        <v>0</v>
      </c>
      <c r="Q977">
        <f t="shared" si="138"/>
        <v>0</v>
      </c>
      <c r="R977">
        <f t="shared" si="139"/>
        <v>0</v>
      </c>
      <c r="S977">
        <f t="shared" si="140"/>
        <v>1</v>
      </c>
    </row>
    <row r="978" spans="1:19" ht="16">
      <c r="A978" s="1">
        <v>2004</v>
      </c>
      <c r="B978" t="s">
        <v>1938</v>
      </c>
      <c r="C978" t="s">
        <v>16</v>
      </c>
      <c r="D978" t="s">
        <v>17</v>
      </c>
      <c r="F978">
        <f t="shared" si="135"/>
        <v>0</v>
      </c>
      <c r="G978">
        <f t="shared" si="136"/>
        <v>0</v>
      </c>
      <c r="H978">
        <v>113591309</v>
      </c>
      <c r="L978">
        <f t="shared" si="141"/>
        <v>18.548117556042957</v>
      </c>
      <c r="M978">
        <f t="shared" si="142"/>
        <v>17.713996651439739</v>
      </c>
      <c r="N978">
        <v>49327715</v>
      </c>
      <c r="O978">
        <f t="shared" si="143"/>
        <v>0</v>
      </c>
      <c r="P978">
        <f t="shared" si="137"/>
        <v>1</v>
      </c>
      <c r="Q978">
        <f t="shared" si="138"/>
        <v>0</v>
      </c>
      <c r="R978">
        <f t="shared" si="139"/>
        <v>0</v>
      </c>
      <c r="S978">
        <f t="shared" si="140"/>
        <v>0</v>
      </c>
    </row>
    <row r="979" spans="1:19" ht="16">
      <c r="A979" s="1">
        <v>2008</v>
      </c>
      <c r="B979" t="s">
        <v>1167</v>
      </c>
      <c r="C979" t="s">
        <v>22</v>
      </c>
      <c r="D979" t="s">
        <v>23</v>
      </c>
      <c r="F979">
        <f t="shared" si="135"/>
        <v>1</v>
      </c>
      <c r="G979">
        <f t="shared" si="136"/>
        <v>32467689</v>
      </c>
      <c r="H979">
        <v>113824188</v>
      </c>
      <c r="L979">
        <f t="shared" si="141"/>
        <v>18.550165605401713</v>
      </c>
      <c r="M979">
        <f t="shared" si="142"/>
        <v>17.295755968155259</v>
      </c>
      <c r="N979">
        <v>32467689</v>
      </c>
      <c r="O979">
        <f t="shared" si="143"/>
        <v>0</v>
      </c>
      <c r="P979">
        <f t="shared" si="137"/>
        <v>0</v>
      </c>
      <c r="Q979">
        <f t="shared" si="138"/>
        <v>0</v>
      </c>
      <c r="R979">
        <f t="shared" si="139"/>
        <v>0</v>
      </c>
      <c r="S979">
        <f t="shared" si="140"/>
        <v>1</v>
      </c>
    </row>
    <row r="980" spans="1:19" ht="16">
      <c r="A980" s="1">
        <v>2005</v>
      </c>
      <c r="B980" t="s">
        <v>1752</v>
      </c>
      <c r="C980" t="s">
        <v>22</v>
      </c>
      <c r="D980" t="s">
        <v>23</v>
      </c>
      <c r="F980">
        <f t="shared" si="135"/>
        <v>1</v>
      </c>
      <c r="G980">
        <f t="shared" si="136"/>
        <v>31018861</v>
      </c>
      <c r="H980">
        <v>114001241</v>
      </c>
      <c r="L980">
        <f t="shared" si="141"/>
        <v>18.55171989226443</v>
      </c>
      <c r="M980">
        <f t="shared" si="142"/>
        <v>17.250105996792243</v>
      </c>
      <c r="N980">
        <v>31018861</v>
      </c>
      <c r="O980">
        <f t="shared" si="143"/>
        <v>0</v>
      </c>
      <c r="P980">
        <f t="shared" si="137"/>
        <v>0</v>
      </c>
      <c r="Q980">
        <f t="shared" si="138"/>
        <v>0</v>
      </c>
      <c r="R980">
        <f t="shared" si="139"/>
        <v>0</v>
      </c>
      <c r="S980">
        <f t="shared" si="140"/>
        <v>1</v>
      </c>
    </row>
    <row r="981" spans="1:19" ht="16">
      <c r="A981" s="1">
        <v>1993</v>
      </c>
      <c r="B981" t="s">
        <v>3077</v>
      </c>
      <c r="C981" t="s">
        <v>31</v>
      </c>
      <c r="D981" t="s">
        <v>17</v>
      </c>
      <c r="F981">
        <f t="shared" si="135"/>
        <v>0</v>
      </c>
      <c r="G981">
        <f t="shared" si="136"/>
        <v>0</v>
      </c>
      <c r="H981">
        <v>114334580</v>
      </c>
      <c r="L981">
        <f t="shared" si="141"/>
        <v>18.554639620192745</v>
      </c>
      <c r="M981">
        <f t="shared" si="142"/>
        <v>16.974292370218077</v>
      </c>
      <c r="N981">
        <v>23541900</v>
      </c>
      <c r="O981">
        <f t="shared" si="143"/>
        <v>0</v>
      </c>
      <c r="P981">
        <f t="shared" si="137"/>
        <v>0</v>
      </c>
      <c r="Q981">
        <f t="shared" si="138"/>
        <v>1</v>
      </c>
      <c r="R981">
        <f t="shared" si="139"/>
        <v>0</v>
      </c>
      <c r="S981">
        <f t="shared" si="140"/>
        <v>0</v>
      </c>
    </row>
    <row r="982" spans="1:19" ht="16">
      <c r="A982" s="1">
        <v>2003</v>
      </c>
      <c r="B982" t="s">
        <v>2023</v>
      </c>
      <c r="C982" t="s">
        <v>22</v>
      </c>
      <c r="D982" t="s">
        <v>23</v>
      </c>
      <c r="F982">
        <f t="shared" si="135"/>
        <v>1</v>
      </c>
      <c r="G982">
        <f t="shared" si="136"/>
        <v>32918261</v>
      </c>
      <c r="H982">
        <v>114450037</v>
      </c>
      <c r="L982">
        <f t="shared" si="141"/>
        <v>18.555648927648075</v>
      </c>
      <c r="M982">
        <f t="shared" si="142"/>
        <v>17.309538107347475</v>
      </c>
      <c r="N982">
        <v>32918261</v>
      </c>
      <c r="O982">
        <f t="shared" si="143"/>
        <v>0</v>
      </c>
      <c r="P982">
        <f t="shared" si="137"/>
        <v>0</v>
      </c>
      <c r="Q982">
        <f t="shared" si="138"/>
        <v>0</v>
      </c>
      <c r="R982">
        <f t="shared" si="139"/>
        <v>0</v>
      </c>
      <c r="S982">
        <f t="shared" si="140"/>
        <v>1</v>
      </c>
    </row>
    <row r="983" spans="1:19" ht="16">
      <c r="A983" s="1">
        <v>2006</v>
      </c>
      <c r="B983" t="s">
        <v>1543</v>
      </c>
      <c r="C983" t="s">
        <v>58</v>
      </c>
      <c r="D983" t="s">
        <v>17</v>
      </c>
      <c r="F983">
        <f t="shared" si="135"/>
        <v>0</v>
      </c>
      <c r="G983">
        <f t="shared" si="136"/>
        <v>0</v>
      </c>
      <c r="H983">
        <v>114766488</v>
      </c>
      <c r="L983">
        <f t="shared" si="141"/>
        <v>18.558410082857556</v>
      </c>
      <c r="M983">
        <f t="shared" si="142"/>
        <v>17.426036042267217</v>
      </c>
      <c r="N983">
        <v>36985483</v>
      </c>
      <c r="O983">
        <f t="shared" si="143"/>
        <v>1</v>
      </c>
      <c r="P983">
        <f t="shared" si="137"/>
        <v>0</v>
      </c>
      <c r="Q983">
        <f t="shared" si="138"/>
        <v>0</v>
      </c>
      <c r="R983">
        <f t="shared" si="139"/>
        <v>0</v>
      </c>
      <c r="S983">
        <f t="shared" si="140"/>
        <v>0</v>
      </c>
    </row>
    <row r="984" spans="1:19" ht="16">
      <c r="A984" s="1">
        <v>2011</v>
      </c>
      <c r="B984" t="s">
        <v>516</v>
      </c>
      <c r="C984" t="s">
        <v>16</v>
      </c>
      <c r="D984" t="s">
        <v>17</v>
      </c>
      <c r="F984">
        <f t="shared" si="135"/>
        <v>0</v>
      </c>
      <c r="G984">
        <f t="shared" si="136"/>
        <v>0</v>
      </c>
      <c r="H984">
        <v>115142275</v>
      </c>
      <c r="L984">
        <f t="shared" si="141"/>
        <v>18.561679095571542</v>
      </c>
      <c r="M984">
        <f t="shared" si="142"/>
        <v>17.762602187773737</v>
      </c>
      <c r="N984">
        <v>51784539</v>
      </c>
      <c r="O984">
        <f t="shared" si="143"/>
        <v>0</v>
      </c>
      <c r="P984">
        <f t="shared" si="137"/>
        <v>1</v>
      </c>
      <c r="Q984">
        <f t="shared" si="138"/>
        <v>0</v>
      </c>
      <c r="R984">
        <f t="shared" si="139"/>
        <v>0</v>
      </c>
      <c r="S984">
        <f t="shared" si="140"/>
        <v>0</v>
      </c>
    </row>
    <row r="985" spans="1:19" ht="16">
      <c r="A985" s="1">
        <v>2008</v>
      </c>
      <c r="B985" t="s">
        <v>1206</v>
      </c>
      <c r="C985" t="s">
        <v>31</v>
      </c>
      <c r="D985" t="s">
        <v>17</v>
      </c>
      <c r="F985">
        <f t="shared" si="135"/>
        <v>0</v>
      </c>
      <c r="G985">
        <f t="shared" si="136"/>
        <v>0</v>
      </c>
      <c r="H985">
        <v>115313044</v>
      </c>
      <c r="L985">
        <f t="shared" si="141"/>
        <v>18.563161109803168</v>
      </c>
      <c r="M985">
        <f t="shared" si="142"/>
        <v>17.583438040607042</v>
      </c>
      <c r="N985">
        <v>43290252</v>
      </c>
      <c r="O985">
        <f t="shared" si="143"/>
        <v>0</v>
      </c>
      <c r="P985">
        <f t="shared" si="137"/>
        <v>0</v>
      </c>
      <c r="Q985">
        <f t="shared" si="138"/>
        <v>1</v>
      </c>
      <c r="R985">
        <f t="shared" si="139"/>
        <v>0</v>
      </c>
      <c r="S985">
        <f t="shared" si="140"/>
        <v>0</v>
      </c>
    </row>
    <row r="986" spans="1:19" ht="16">
      <c r="A986" s="1">
        <v>2006</v>
      </c>
      <c r="B986" t="s">
        <v>1570</v>
      </c>
      <c r="C986" t="s">
        <v>22</v>
      </c>
      <c r="D986" t="s">
        <v>23</v>
      </c>
      <c r="F986">
        <f t="shared" si="135"/>
        <v>1</v>
      </c>
      <c r="G986">
        <f t="shared" si="136"/>
        <v>57789817</v>
      </c>
      <c r="H986">
        <v>115559561</v>
      </c>
      <c r="L986">
        <f t="shared" si="141"/>
        <v>18.565296634662744</v>
      </c>
      <c r="M986">
        <f t="shared" si="142"/>
        <v>17.872323141651119</v>
      </c>
      <c r="N986">
        <v>57789817</v>
      </c>
      <c r="O986">
        <f t="shared" si="143"/>
        <v>0</v>
      </c>
      <c r="P986">
        <f t="shared" si="137"/>
        <v>0</v>
      </c>
      <c r="Q986">
        <f t="shared" si="138"/>
        <v>0</v>
      </c>
      <c r="R986">
        <f t="shared" si="139"/>
        <v>0</v>
      </c>
      <c r="S986">
        <f t="shared" si="140"/>
        <v>1</v>
      </c>
    </row>
    <row r="987" spans="1:19" ht="16">
      <c r="A987" s="1">
        <v>1976</v>
      </c>
      <c r="B987" t="s">
        <v>3513</v>
      </c>
      <c r="C987" t="s">
        <v>16</v>
      </c>
      <c r="D987" t="s">
        <v>17</v>
      </c>
      <c r="F987">
        <f t="shared" si="135"/>
        <v>0</v>
      </c>
      <c r="G987">
        <f t="shared" si="136"/>
        <v>0</v>
      </c>
      <c r="H987">
        <v>115645570</v>
      </c>
      <c r="L987">
        <f t="shared" si="141"/>
        <v>18.566040640676757</v>
      </c>
      <c r="M987">
        <f t="shared" si="142"/>
        <v>15.224502127545072</v>
      </c>
      <c r="N987">
        <v>4091827</v>
      </c>
      <c r="O987">
        <f t="shared" si="143"/>
        <v>0</v>
      </c>
      <c r="P987">
        <f t="shared" si="137"/>
        <v>1</v>
      </c>
      <c r="Q987">
        <f t="shared" si="138"/>
        <v>0</v>
      </c>
      <c r="R987">
        <f t="shared" si="139"/>
        <v>0</v>
      </c>
      <c r="S987">
        <f t="shared" si="140"/>
        <v>0</v>
      </c>
    </row>
    <row r="988" spans="1:19" ht="16">
      <c r="A988" s="1">
        <v>2005</v>
      </c>
      <c r="B988" t="s">
        <v>1714</v>
      </c>
      <c r="C988" t="s">
        <v>58</v>
      </c>
      <c r="D988" t="s">
        <v>17</v>
      </c>
      <c r="F988">
        <f t="shared" si="135"/>
        <v>0</v>
      </c>
      <c r="G988">
        <f t="shared" si="136"/>
        <v>0</v>
      </c>
      <c r="H988">
        <v>115661627</v>
      </c>
      <c r="L988">
        <f t="shared" si="141"/>
        <v>18.56617947768861</v>
      </c>
      <c r="M988">
        <f t="shared" si="142"/>
        <v>18.268675585846427</v>
      </c>
      <c r="N988">
        <v>85898385</v>
      </c>
      <c r="O988">
        <f t="shared" si="143"/>
        <v>1</v>
      </c>
      <c r="P988">
        <f t="shared" si="137"/>
        <v>0</v>
      </c>
      <c r="Q988">
        <f t="shared" si="138"/>
        <v>0</v>
      </c>
      <c r="R988">
        <f t="shared" si="139"/>
        <v>0</v>
      </c>
      <c r="S988">
        <f t="shared" si="140"/>
        <v>0</v>
      </c>
    </row>
    <row r="989" spans="1:19" ht="16">
      <c r="A989" s="1">
        <v>2000</v>
      </c>
      <c r="B989" t="s">
        <v>2509</v>
      </c>
      <c r="C989" t="s">
        <v>22</v>
      </c>
      <c r="D989" t="s">
        <v>23</v>
      </c>
      <c r="F989">
        <f t="shared" si="135"/>
        <v>1</v>
      </c>
      <c r="G989">
        <f t="shared" si="136"/>
        <v>32469801</v>
      </c>
      <c r="H989">
        <v>115711368</v>
      </c>
      <c r="L989">
        <f t="shared" si="141"/>
        <v>18.566609441442733</v>
      </c>
      <c r="M989">
        <f t="shared" si="142"/>
        <v>17.29582101532603</v>
      </c>
      <c r="N989">
        <v>32469801</v>
      </c>
      <c r="O989">
        <f t="shared" si="143"/>
        <v>0</v>
      </c>
      <c r="P989">
        <f t="shared" si="137"/>
        <v>0</v>
      </c>
      <c r="Q989">
        <f t="shared" si="138"/>
        <v>0</v>
      </c>
      <c r="R989">
        <f t="shared" si="139"/>
        <v>0</v>
      </c>
      <c r="S989">
        <f t="shared" si="140"/>
        <v>1</v>
      </c>
    </row>
    <row r="990" spans="1:19" ht="16">
      <c r="A990" s="1">
        <v>2006</v>
      </c>
      <c r="B990" t="s">
        <v>1529</v>
      </c>
      <c r="C990" t="s">
        <v>22</v>
      </c>
      <c r="D990" t="s">
        <v>23</v>
      </c>
      <c r="F990">
        <f t="shared" si="135"/>
        <v>1</v>
      </c>
      <c r="G990">
        <f t="shared" si="136"/>
        <v>9246371</v>
      </c>
      <c r="H990">
        <v>116216452</v>
      </c>
      <c r="L990">
        <f t="shared" si="141"/>
        <v>18.570964975836855</v>
      </c>
      <c r="M990">
        <f t="shared" si="142"/>
        <v>16.039741708184962</v>
      </c>
      <c r="N990">
        <v>9246371</v>
      </c>
      <c r="O990">
        <f t="shared" si="143"/>
        <v>0</v>
      </c>
      <c r="P990">
        <f t="shared" si="137"/>
        <v>0</v>
      </c>
      <c r="Q990">
        <f t="shared" si="138"/>
        <v>0</v>
      </c>
      <c r="R990">
        <f t="shared" si="139"/>
        <v>0</v>
      </c>
      <c r="S990">
        <f t="shared" si="140"/>
        <v>1</v>
      </c>
    </row>
    <row r="991" spans="1:19" ht="16">
      <c r="A991" s="1">
        <v>2000</v>
      </c>
      <c r="B991" t="s">
        <v>2498</v>
      </c>
      <c r="C991" t="s">
        <v>31</v>
      </c>
      <c r="D991" t="s">
        <v>17</v>
      </c>
      <c r="F991">
        <f t="shared" si="135"/>
        <v>0</v>
      </c>
      <c r="G991">
        <f t="shared" si="136"/>
        <v>0</v>
      </c>
      <c r="H991">
        <v>116230018</v>
      </c>
      <c r="L991">
        <f t="shared" si="141"/>
        <v>18.57108169948523</v>
      </c>
      <c r="M991">
        <f t="shared" si="142"/>
        <v>17.673115243827684</v>
      </c>
      <c r="N991">
        <v>47351793</v>
      </c>
      <c r="O991">
        <f t="shared" si="143"/>
        <v>0</v>
      </c>
      <c r="P991">
        <f t="shared" si="137"/>
        <v>0</v>
      </c>
      <c r="Q991">
        <f t="shared" si="138"/>
        <v>1</v>
      </c>
      <c r="R991">
        <f t="shared" si="139"/>
        <v>0</v>
      </c>
      <c r="S991">
        <f t="shared" si="140"/>
        <v>0</v>
      </c>
    </row>
    <row r="992" spans="1:19" ht="16">
      <c r="A992" s="1">
        <v>1984</v>
      </c>
      <c r="B992" t="s">
        <v>3342</v>
      </c>
      <c r="C992" t="s">
        <v>22</v>
      </c>
      <c r="D992" t="s">
        <v>23</v>
      </c>
      <c r="F992">
        <f t="shared" si="135"/>
        <v>1</v>
      </c>
      <c r="G992">
        <f t="shared" si="136"/>
        <v>40345992</v>
      </c>
      <c r="H992">
        <v>116494634</v>
      </c>
      <c r="L992">
        <f t="shared" si="141"/>
        <v>18.573355769823394</v>
      </c>
      <c r="M992">
        <f t="shared" si="142"/>
        <v>17.513002616891576</v>
      </c>
      <c r="N992">
        <v>40345992</v>
      </c>
      <c r="O992">
        <f t="shared" si="143"/>
        <v>0</v>
      </c>
      <c r="P992">
        <f t="shared" si="137"/>
        <v>0</v>
      </c>
      <c r="Q992">
        <f t="shared" si="138"/>
        <v>0</v>
      </c>
      <c r="R992">
        <f t="shared" si="139"/>
        <v>0</v>
      </c>
      <c r="S992">
        <f t="shared" si="140"/>
        <v>1</v>
      </c>
    </row>
    <row r="993" spans="1:19" ht="16">
      <c r="A993" s="1">
        <v>1998</v>
      </c>
      <c r="B993" t="s">
        <v>2681</v>
      </c>
      <c r="C993" t="s">
        <v>22</v>
      </c>
      <c r="D993" t="s">
        <v>23</v>
      </c>
      <c r="F993">
        <f t="shared" si="135"/>
        <v>1</v>
      </c>
      <c r="G993">
        <f t="shared" si="136"/>
        <v>42873969</v>
      </c>
      <c r="H993">
        <v>116515728</v>
      </c>
      <c r="L993">
        <f t="shared" si="141"/>
        <v>18.573536826149617</v>
      </c>
      <c r="M993">
        <f t="shared" si="142"/>
        <v>17.573775416514021</v>
      </c>
      <c r="N993">
        <v>42873969</v>
      </c>
      <c r="O993">
        <f t="shared" si="143"/>
        <v>0</v>
      </c>
      <c r="P993">
        <f t="shared" si="137"/>
        <v>0</v>
      </c>
      <c r="Q993">
        <f t="shared" si="138"/>
        <v>0</v>
      </c>
      <c r="R993">
        <f t="shared" si="139"/>
        <v>0</v>
      </c>
      <c r="S993">
        <f t="shared" si="140"/>
        <v>1</v>
      </c>
    </row>
    <row r="994" spans="1:19" ht="16">
      <c r="A994" s="1">
        <v>2013</v>
      </c>
      <c r="B994" t="s">
        <v>216</v>
      </c>
      <c r="C994" t="s">
        <v>31</v>
      </c>
      <c r="D994" t="s">
        <v>17</v>
      </c>
      <c r="F994">
        <f t="shared" si="135"/>
        <v>0</v>
      </c>
      <c r="G994">
        <f t="shared" si="136"/>
        <v>0</v>
      </c>
      <c r="H994">
        <v>116643610</v>
      </c>
      <c r="L994">
        <f t="shared" si="141"/>
        <v>18.574633775677096</v>
      </c>
      <c r="M994">
        <f t="shared" si="142"/>
        <v>17.216707939626428</v>
      </c>
      <c r="N994">
        <v>30000000</v>
      </c>
      <c r="O994">
        <f t="shared" si="143"/>
        <v>0</v>
      </c>
      <c r="P994">
        <f t="shared" si="137"/>
        <v>0</v>
      </c>
      <c r="Q994">
        <f t="shared" si="138"/>
        <v>1</v>
      </c>
      <c r="R994">
        <f t="shared" si="139"/>
        <v>0</v>
      </c>
      <c r="S994">
        <f t="shared" si="140"/>
        <v>0</v>
      </c>
    </row>
    <row r="995" spans="1:19" ht="16">
      <c r="A995" s="1">
        <v>2012</v>
      </c>
      <c r="B995" t="s">
        <v>223</v>
      </c>
      <c r="C995" t="s">
        <v>64</v>
      </c>
      <c r="D995" t="s">
        <v>17</v>
      </c>
      <c r="F995">
        <f t="shared" si="135"/>
        <v>0</v>
      </c>
      <c r="G995">
        <f t="shared" si="136"/>
        <v>0</v>
      </c>
      <c r="H995">
        <v>116804318</v>
      </c>
      <c r="L995">
        <f t="shared" si="141"/>
        <v>18.576010596853141</v>
      </c>
      <c r="M995">
        <f t="shared" si="142"/>
        <v>18.042170609316422</v>
      </c>
      <c r="N995">
        <v>68488103</v>
      </c>
      <c r="O995">
        <f t="shared" si="143"/>
        <v>0</v>
      </c>
      <c r="P995">
        <f t="shared" si="137"/>
        <v>0</v>
      </c>
      <c r="Q995">
        <f t="shared" si="138"/>
        <v>0</v>
      </c>
      <c r="R995">
        <f t="shared" si="139"/>
        <v>1</v>
      </c>
      <c r="S995">
        <f t="shared" si="140"/>
        <v>0</v>
      </c>
    </row>
    <row r="996" spans="1:19" ht="16">
      <c r="A996" s="1">
        <v>2012</v>
      </c>
      <c r="B996" t="s">
        <v>295</v>
      </c>
      <c r="C996" t="s">
        <v>22</v>
      </c>
      <c r="D996" t="s">
        <v>23</v>
      </c>
      <c r="F996">
        <f t="shared" si="135"/>
        <v>1</v>
      </c>
      <c r="G996">
        <f t="shared" si="136"/>
        <v>17248856</v>
      </c>
      <c r="H996">
        <v>117019460</v>
      </c>
      <c r="L996">
        <f t="shared" si="141"/>
        <v>18.577850803717922</v>
      </c>
      <c r="M996">
        <f t="shared" si="142"/>
        <v>16.663256380401872</v>
      </c>
      <c r="N996">
        <v>17248856</v>
      </c>
      <c r="O996">
        <f t="shared" si="143"/>
        <v>0</v>
      </c>
      <c r="P996">
        <f t="shared" si="137"/>
        <v>0</v>
      </c>
      <c r="Q996">
        <f t="shared" si="138"/>
        <v>0</v>
      </c>
      <c r="R996">
        <f t="shared" si="139"/>
        <v>0</v>
      </c>
      <c r="S996">
        <f t="shared" si="140"/>
        <v>1</v>
      </c>
    </row>
    <row r="997" spans="1:19" ht="16">
      <c r="A997" s="1">
        <v>1998</v>
      </c>
      <c r="B997" t="s">
        <v>2663</v>
      </c>
      <c r="C997" t="s">
        <v>22</v>
      </c>
      <c r="D997" t="s">
        <v>23</v>
      </c>
      <c r="F997">
        <f t="shared" si="135"/>
        <v>1</v>
      </c>
      <c r="G997">
        <f t="shared" si="136"/>
        <v>35728308</v>
      </c>
      <c r="H997">
        <v>117404137</v>
      </c>
      <c r="L997">
        <f t="shared" si="141"/>
        <v>18.581132703238261</v>
      </c>
      <c r="M997">
        <f t="shared" si="142"/>
        <v>17.391453873714575</v>
      </c>
      <c r="N997">
        <v>35728308</v>
      </c>
      <c r="O997">
        <f t="shared" si="143"/>
        <v>0</v>
      </c>
      <c r="P997">
        <f t="shared" si="137"/>
        <v>0</v>
      </c>
      <c r="Q997">
        <f t="shared" si="138"/>
        <v>0</v>
      </c>
      <c r="R997">
        <f t="shared" si="139"/>
        <v>0</v>
      </c>
      <c r="S997">
        <f t="shared" si="140"/>
        <v>1</v>
      </c>
    </row>
    <row r="998" spans="1:19" ht="16">
      <c r="A998" s="1">
        <v>2009</v>
      </c>
      <c r="B998" t="s">
        <v>1020</v>
      </c>
      <c r="C998" t="s">
        <v>16</v>
      </c>
      <c r="D998" t="s">
        <v>17</v>
      </c>
      <c r="F998">
        <f t="shared" si="135"/>
        <v>0</v>
      </c>
      <c r="G998">
        <f t="shared" si="136"/>
        <v>0</v>
      </c>
      <c r="H998">
        <v>118340524</v>
      </c>
      <c r="L998">
        <f t="shared" si="141"/>
        <v>18.589076823122571</v>
      </c>
      <c r="M998">
        <f t="shared" si="142"/>
        <v>17.992109165664608</v>
      </c>
      <c r="N998">
        <v>65143896</v>
      </c>
      <c r="O998">
        <f t="shared" si="143"/>
        <v>0</v>
      </c>
      <c r="P998">
        <f t="shared" si="137"/>
        <v>1</v>
      </c>
      <c r="Q998">
        <f t="shared" si="138"/>
        <v>0</v>
      </c>
      <c r="R998">
        <f t="shared" si="139"/>
        <v>0</v>
      </c>
      <c r="S998">
        <f t="shared" si="140"/>
        <v>0</v>
      </c>
    </row>
    <row r="999" spans="1:19" ht="16">
      <c r="A999" s="1">
        <v>2004</v>
      </c>
      <c r="B999" t="s">
        <v>1960</v>
      </c>
      <c r="C999" t="s">
        <v>31</v>
      </c>
      <c r="D999" t="s">
        <v>17</v>
      </c>
      <c r="F999">
        <f t="shared" si="135"/>
        <v>0</v>
      </c>
      <c r="G999">
        <f t="shared" si="136"/>
        <v>0</v>
      </c>
      <c r="H999">
        <v>118444284</v>
      </c>
      <c r="L999">
        <f t="shared" si="141"/>
        <v>18.589953230756304</v>
      </c>
      <c r="M999">
        <f t="shared" si="142"/>
        <v>16.590066531395902</v>
      </c>
      <c r="N999">
        <v>16031507</v>
      </c>
      <c r="O999">
        <f t="shared" si="143"/>
        <v>0</v>
      </c>
      <c r="P999">
        <f t="shared" si="137"/>
        <v>0</v>
      </c>
      <c r="Q999">
        <f t="shared" si="138"/>
        <v>1</v>
      </c>
      <c r="R999">
        <f t="shared" si="139"/>
        <v>0</v>
      </c>
      <c r="S999">
        <f t="shared" si="140"/>
        <v>0</v>
      </c>
    </row>
    <row r="1000" spans="1:19" ht="16">
      <c r="A1000" s="1">
        <v>2004</v>
      </c>
      <c r="B1000" t="s">
        <v>1980</v>
      </c>
      <c r="C1000" t="s">
        <v>22</v>
      </c>
      <c r="D1000" t="s">
        <v>23</v>
      </c>
      <c r="F1000">
        <f t="shared" si="135"/>
        <v>1</v>
      </c>
      <c r="G1000">
        <f t="shared" si="136"/>
        <v>123319288</v>
      </c>
      <c r="H1000">
        <v>118660249</v>
      </c>
      <c r="L1000">
        <f t="shared" si="141"/>
        <v>18.591774917225067</v>
      </c>
      <c r="M1000">
        <f t="shared" si="142"/>
        <v>18.630287387368412</v>
      </c>
      <c r="N1000">
        <v>123319288</v>
      </c>
      <c r="O1000">
        <f t="shared" si="143"/>
        <v>0</v>
      </c>
      <c r="P1000">
        <f t="shared" si="137"/>
        <v>0</v>
      </c>
      <c r="Q1000">
        <f t="shared" si="138"/>
        <v>0</v>
      </c>
      <c r="R1000">
        <f t="shared" si="139"/>
        <v>0</v>
      </c>
      <c r="S1000">
        <f t="shared" si="140"/>
        <v>1</v>
      </c>
    </row>
    <row r="1001" spans="1:19" ht="16">
      <c r="A1001" s="1">
        <v>1988</v>
      </c>
      <c r="B1001" t="s">
        <v>3252</v>
      </c>
      <c r="C1001" t="s">
        <v>22</v>
      </c>
      <c r="D1001" t="s">
        <v>23</v>
      </c>
      <c r="F1001">
        <f t="shared" si="135"/>
        <v>1</v>
      </c>
      <c r="G1001">
        <f t="shared" si="136"/>
        <v>63028704</v>
      </c>
      <c r="H1001">
        <v>118825964</v>
      </c>
      <c r="L1001">
        <f t="shared" si="141"/>
        <v>18.593170493202319</v>
      </c>
      <c r="M1001">
        <f t="shared" si="142"/>
        <v>17.959100799640584</v>
      </c>
      <c r="N1001">
        <v>63028704</v>
      </c>
      <c r="O1001">
        <f t="shared" si="143"/>
        <v>0</v>
      </c>
      <c r="P1001">
        <f t="shared" si="137"/>
        <v>0</v>
      </c>
      <c r="Q1001">
        <f t="shared" si="138"/>
        <v>0</v>
      </c>
      <c r="R1001">
        <f t="shared" si="139"/>
        <v>0</v>
      </c>
      <c r="S1001">
        <f t="shared" si="140"/>
        <v>1</v>
      </c>
    </row>
    <row r="1002" spans="1:19" ht="16">
      <c r="A1002" s="1">
        <v>2002</v>
      </c>
      <c r="B1002" t="s">
        <v>2271</v>
      </c>
      <c r="C1002" t="s">
        <v>16</v>
      </c>
      <c r="D1002" t="s">
        <v>17</v>
      </c>
      <c r="F1002">
        <f t="shared" si="135"/>
        <v>0</v>
      </c>
      <c r="G1002">
        <f t="shared" si="136"/>
        <v>0</v>
      </c>
      <c r="H1002">
        <v>118897452</v>
      </c>
      <c r="L1002">
        <f t="shared" si="141"/>
        <v>18.59377193165847</v>
      </c>
      <c r="M1002">
        <f t="shared" si="142"/>
        <v>18.67932982335072</v>
      </c>
      <c r="N1002">
        <v>129517922</v>
      </c>
      <c r="O1002">
        <f t="shared" si="143"/>
        <v>0</v>
      </c>
      <c r="P1002">
        <f t="shared" si="137"/>
        <v>1</v>
      </c>
      <c r="Q1002">
        <f t="shared" si="138"/>
        <v>0</v>
      </c>
      <c r="R1002">
        <f t="shared" si="139"/>
        <v>0</v>
      </c>
      <c r="S1002">
        <f t="shared" si="140"/>
        <v>0</v>
      </c>
    </row>
    <row r="1003" spans="1:19" ht="16">
      <c r="A1003" s="1">
        <v>2004</v>
      </c>
      <c r="B1003" t="s">
        <v>1836</v>
      </c>
      <c r="C1003" t="s">
        <v>22</v>
      </c>
      <c r="D1003" t="s">
        <v>23</v>
      </c>
      <c r="F1003">
        <f t="shared" si="135"/>
        <v>1</v>
      </c>
      <c r="G1003">
        <f t="shared" si="136"/>
        <v>36995786</v>
      </c>
      <c r="H1003">
        <v>118928779</v>
      </c>
      <c r="L1003">
        <f t="shared" si="141"/>
        <v>18.594035376107382</v>
      </c>
      <c r="M1003">
        <f t="shared" si="142"/>
        <v>17.426314572230432</v>
      </c>
      <c r="N1003">
        <v>36995786</v>
      </c>
      <c r="O1003">
        <f t="shared" si="143"/>
        <v>0</v>
      </c>
      <c r="P1003">
        <f t="shared" si="137"/>
        <v>0</v>
      </c>
      <c r="Q1003">
        <f t="shared" si="138"/>
        <v>0</v>
      </c>
      <c r="R1003">
        <f t="shared" si="139"/>
        <v>0</v>
      </c>
      <c r="S1003">
        <f t="shared" si="140"/>
        <v>1</v>
      </c>
    </row>
    <row r="1004" spans="1:19" ht="16">
      <c r="A1004" s="1">
        <v>2010</v>
      </c>
      <c r="B1004" t="s">
        <v>673</v>
      </c>
      <c r="C1004" t="s">
        <v>58</v>
      </c>
      <c r="D1004" t="s">
        <v>17</v>
      </c>
      <c r="F1004">
        <f t="shared" si="135"/>
        <v>0</v>
      </c>
      <c r="G1004">
        <f t="shared" si="136"/>
        <v>0</v>
      </c>
      <c r="H1004">
        <v>118960872</v>
      </c>
      <c r="L1004">
        <f t="shared" si="141"/>
        <v>18.594305190284331</v>
      </c>
      <c r="M1004">
        <f t="shared" si="142"/>
        <v>17.100391178464001</v>
      </c>
      <c r="N1004">
        <v>26705796</v>
      </c>
      <c r="O1004">
        <f t="shared" si="143"/>
        <v>1</v>
      </c>
      <c r="P1004">
        <f t="shared" si="137"/>
        <v>0</v>
      </c>
      <c r="Q1004">
        <f t="shared" si="138"/>
        <v>0</v>
      </c>
      <c r="R1004">
        <f t="shared" si="139"/>
        <v>0</v>
      </c>
      <c r="S1004">
        <f t="shared" si="140"/>
        <v>0</v>
      </c>
    </row>
    <row r="1005" spans="1:19" ht="16">
      <c r="A1005" s="1">
        <v>1977</v>
      </c>
      <c r="B1005" t="s">
        <v>3494</v>
      </c>
      <c r="C1005" t="s">
        <v>16</v>
      </c>
      <c r="D1005" t="s">
        <v>17</v>
      </c>
      <c r="F1005">
        <f t="shared" si="135"/>
        <v>0</v>
      </c>
      <c r="G1005">
        <f t="shared" si="136"/>
        <v>0</v>
      </c>
      <c r="H1005">
        <v>119379800</v>
      </c>
      <c r="L1005">
        <f t="shared" si="141"/>
        <v>18.597820565380875</v>
      </c>
      <c r="M1005">
        <f t="shared" si="142"/>
        <v>16.385577337518459</v>
      </c>
      <c r="N1005">
        <v>13066697</v>
      </c>
      <c r="O1005">
        <f t="shared" si="143"/>
        <v>0</v>
      </c>
      <c r="P1005">
        <f t="shared" si="137"/>
        <v>1</v>
      </c>
      <c r="Q1005">
        <f t="shared" si="138"/>
        <v>0</v>
      </c>
      <c r="R1005">
        <f t="shared" si="139"/>
        <v>0</v>
      </c>
      <c r="S1005">
        <f t="shared" si="140"/>
        <v>0</v>
      </c>
    </row>
    <row r="1006" spans="1:19" ht="16">
      <c r="A1006" s="1">
        <v>2011</v>
      </c>
      <c r="B1006" t="s">
        <v>590</v>
      </c>
      <c r="C1006" t="s">
        <v>22</v>
      </c>
      <c r="D1006" t="s">
        <v>23</v>
      </c>
      <c r="F1006">
        <f t="shared" si="135"/>
        <v>1</v>
      </c>
      <c r="G1006">
        <f t="shared" si="136"/>
        <v>14499671</v>
      </c>
      <c r="H1006">
        <v>119717677</v>
      </c>
      <c r="L1006">
        <f t="shared" si="141"/>
        <v>18.600646837152102</v>
      </c>
      <c r="M1006">
        <f t="shared" si="142"/>
        <v>16.489636517478218</v>
      </c>
      <c r="N1006">
        <v>14499671</v>
      </c>
      <c r="O1006">
        <f t="shared" si="143"/>
        <v>0</v>
      </c>
      <c r="P1006">
        <f t="shared" si="137"/>
        <v>0</v>
      </c>
      <c r="Q1006">
        <f t="shared" si="138"/>
        <v>0</v>
      </c>
      <c r="R1006">
        <f t="shared" si="139"/>
        <v>0</v>
      </c>
      <c r="S1006">
        <f t="shared" si="140"/>
        <v>1</v>
      </c>
    </row>
    <row r="1007" spans="1:19" ht="16">
      <c r="A1007" s="1">
        <v>2005</v>
      </c>
      <c r="B1007" t="s">
        <v>1718</v>
      </c>
      <c r="C1007" t="s">
        <v>22</v>
      </c>
      <c r="D1007" t="s">
        <v>23</v>
      </c>
      <c r="F1007">
        <f t="shared" si="135"/>
        <v>1</v>
      </c>
      <c r="G1007">
        <f t="shared" si="136"/>
        <v>69195921</v>
      </c>
      <c r="H1007">
        <v>120123026</v>
      </c>
      <c r="L1007">
        <f t="shared" si="141"/>
        <v>18.604026992237294</v>
      </c>
      <c r="M1007">
        <f t="shared" si="142"/>
        <v>18.052452473763864</v>
      </c>
      <c r="N1007">
        <v>69195921</v>
      </c>
      <c r="O1007">
        <f t="shared" si="143"/>
        <v>0</v>
      </c>
      <c r="P1007">
        <f t="shared" si="137"/>
        <v>0</v>
      </c>
      <c r="Q1007">
        <f t="shared" si="138"/>
        <v>0</v>
      </c>
      <c r="R1007">
        <f t="shared" si="139"/>
        <v>0</v>
      </c>
      <c r="S1007">
        <f t="shared" si="140"/>
        <v>1</v>
      </c>
    </row>
    <row r="1008" spans="1:19" ht="16">
      <c r="A1008" s="1">
        <v>2003</v>
      </c>
      <c r="B1008" t="s">
        <v>2068</v>
      </c>
      <c r="C1008" t="s">
        <v>22</v>
      </c>
      <c r="D1008" t="s">
        <v>23</v>
      </c>
      <c r="F1008">
        <f t="shared" si="135"/>
        <v>1</v>
      </c>
      <c r="G1008">
        <f t="shared" si="136"/>
        <v>126608696</v>
      </c>
      <c r="H1008">
        <v>120601727</v>
      </c>
      <c r="L1008">
        <f t="shared" si="141"/>
        <v>18.608004162221164</v>
      </c>
      <c r="M1008">
        <f t="shared" si="142"/>
        <v>18.656611754098954</v>
      </c>
      <c r="N1008">
        <v>126608696</v>
      </c>
      <c r="O1008">
        <f t="shared" si="143"/>
        <v>0</v>
      </c>
      <c r="P1008">
        <f t="shared" si="137"/>
        <v>0</v>
      </c>
      <c r="Q1008">
        <f t="shared" si="138"/>
        <v>0</v>
      </c>
      <c r="R1008">
        <f t="shared" si="139"/>
        <v>0</v>
      </c>
      <c r="S1008">
        <f t="shared" si="140"/>
        <v>1</v>
      </c>
    </row>
    <row r="1009" spans="1:19" ht="16">
      <c r="A1009" s="1">
        <v>1999</v>
      </c>
      <c r="B1009" t="s">
        <v>2569</v>
      </c>
      <c r="C1009" t="s">
        <v>22</v>
      </c>
      <c r="D1009" t="s">
        <v>23</v>
      </c>
      <c r="F1009">
        <f t="shared" si="135"/>
        <v>1</v>
      </c>
      <c r="G1009">
        <f t="shared" si="136"/>
        <v>90900032</v>
      </c>
      <c r="H1009">
        <v>120627912</v>
      </c>
      <c r="L1009">
        <f t="shared" si="141"/>
        <v>18.608221258264678</v>
      </c>
      <c r="M1009">
        <f t="shared" si="142"/>
        <v>18.325270911182848</v>
      </c>
      <c r="N1009">
        <v>90900032</v>
      </c>
      <c r="O1009">
        <f t="shared" si="143"/>
        <v>0</v>
      </c>
      <c r="P1009">
        <f t="shared" si="137"/>
        <v>0</v>
      </c>
      <c r="Q1009">
        <f t="shared" si="138"/>
        <v>0</v>
      </c>
      <c r="R1009">
        <f t="shared" si="139"/>
        <v>0</v>
      </c>
      <c r="S1009">
        <f t="shared" si="140"/>
        <v>1</v>
      </c>
    </row>
    <row r="1010" spans="1:19" ht="16">
      <c r="A1010" s="1">
        <v>2005</v>
      </c>
      <c r="B1010" t="s">
        <v>3655</v>
      </c>
      <c r="C1010" t="s">
        <v>22</v>
      </c>
      <c r="D1010" t="s">
        <v>23</v>
      </c>
      <c r="F1010">
        <f t="shared" si="135"/>
        <v>1</v>
      </c>
      <c r="G1010">
        <f t="shared" si="136"/>
        <v>71581988</v>
      </c>
      <c r="H1010">
        <v>120952557</v>
      </c>
      <c r="L1010">
        <f t="shared" si="141"/>
        <v>18.610908935764186</v>
      </c>
      <c r="M1010">
        <f t="shared" si="142"/>
        <v>18.08635403603747</v>
      </c>
      <c r="N1010">
        <v>71581988</v>
      </c>
      <c r="O1010">
        <f t="shared" si="143"/>
        <v>0</v>
      </c>
      <c r="P1010">
        <f t="shared" si="137"/>
        <v>0</v>
      </c>
      <c r="Q1010">
        <f t="shared" si="138"/>
        <v>0</v>
      </c>
      <c r="R1010">
        <f t="shared" si="139"/>
        <v>0</v>
      </c>
      <c r="S1010">
        <f t="shared" si="140"/>
        <v>1</v>
      </c>
    </row>
    <row r="1011" spans="1:19" ht="16">
      <c r="A1011" s="1">
        <v>2003</v>
      </c>
      <c r="B1011" t="s">
        <v>2118</v>
      </c>
      <c r="C1011" t="s">
        <v>64</v>
      </c>
      <c r="D1011" t="s">
        <v>17</v>
      </c>
      <c r="F1011">
        <f t="shared" si="135"/>
        <v>0</v>
      </c>
      <c r="G1011">
        <f t="shared" si="136"/>
        <v>0</v>
      </c>
      <c r="H1011">
        <v>121175229</v>
      </c>
      <c r="L1011">
        <f t="shared" si="141"/>
        <v>18.612748229522687</v>
      </c>
      <c r="M1011">
        <f t="shared" si="142"/>
        <v>17.142484017160985</v>
      </c>
      <c r="N1011">
        <v>27853913</v>
      </c>
      <c r="O1011">
        <f t="shared" si="143"/>
        <v>0</v>
      </c>
      <c r="P1011">
        <f t="shared" si="137"/>
        <v>0</v>
      </c>
      <c r="Q1011">
        <f t="shared" si="138"/>
        <v>0</v>
      </c>
      <c r="R1011">
        <f t="shared" si="139"/>
        <v>1</v>
      </c>
      <c r="S1011">
        <f t="shared" si="140"/>
        <v>0</v>
      </c>
    </row>
    <row r="1012" spans="1:19" ht="16">
      <c r="A1012" s="1">
        <v>2012</v>
      </c>
      <c r="B1012" t="s">
        <v>291</v>
      </c>
      <c r="C1012" t="s">
        <v>22</v>
      </c>
      <c r="D1012" t="s">
        <v>23</v>
      </c>
      <c r="F1012">
        <f t="shared" si="135"/>
        <v>1</v>
      </c>
      <c r="G1012">
        <f t="shared" si="136"/>
        <v>25365964</v>
      </c>
      <c r="H1012">
        <v>121927729</v>
      </c>
      <c r="L1012">
        <f t="shared" si="141"/>
        <v>18.618939041922165</v>
      </c>
      <c r="M1012">
        <f t="shared" si="142"/>
        <v>17.048918833385923</v>
      </c>
      <c r="N1012">
        <v>25365964</v>
      </c>
      <c r="O1012">
        <f t="shared" si="143"/>
        <v>0</v>
      </c>
      <c r="P1012">
        <f t="shared" si="137"/>
        <v>0</v>
      </c>
      <c r="Q1012">
        <f t="shared" si="138"/>
        <v>0</v>
      </c>
      <c r="R1012">
        <f t="shared" si="139"/>
        <v>0</v>
      </c>
      <c r="S1012">
        <f t="shared" si="140"/>
        <v>1</v>
      </c>
    </row>
    <row r="1013" spans="1:19" ht="16">
      <c r="A1013" s="1">
        <v>2008</v>
      </c>
      <c r="B1013" t="s">
        <v>1280</v>
      </c>
      <c r="C1013" t="s">
        <v>16</v>
      </c>
      <c r="D1013" t="s">
        <v>17</v>
      </c>
      <c r="F1013">
        <f t="shared" si="135"/>
        <v>0</v>
      </c>
      <c r="G1013">
        <f t="shared" si="136"/>
        <v>0</v>
      </c>
      <c r="H1013">
        <v>122315840</v>
      </c>
      <c r="L1013">
        <f t="shared" si="141"/>
        <v>18.622117109850446</v>
      </c>
      <c r="M1013">
        <f t="shared" si="142"/>
        <v>17.375798682936455</v>
      </c>
      <c r="N1013">
        <v>35173330</v>
      </c>
      <c r="O1013">
        <f t="shared" si="143"/>
        <v>0</v>
      </c>
      <c r="P1013">
        <f t="shared" si="137"/>
        <v>1</v>
      </c>
      <c r="Q1013">
        <f t="shared" si="138"/>
        <v>0</v>
      </c>
      <c r="R1013">
        <f t="shared" si="139"/>
        <v>0</v>
      </c>
      <c r="S1013">
        <f t="shared" si="140"/>
        <v>0</v>
      </c>
    </row>
    <row r="1014" spans="1:19" ht="16">
      <c r="A1014" s="1">
        <v>2000</v>
      </c>
      <c r="B1014" t="s">
        <v>2423</v>
      </c>
      <c r="C1014" t="s">
        <v>22</v>
      </c>
      <c r="D1014" t="s">
        <v>23</v>
      </c>
      <c r="F1014">
        <f t="shared" si="135"/>
        <v>1</v>
      </c>
      <c r="G1014">
        <f t="shared" si="136"/>
        <v>13529084</v>
      </c>
      <c r="H1014">
        <v>122375366</v>
      </c>
      <c r="L1014">
        <f t="shared" si="141"/>
        <v>18.622603649617421</v>
      </c>
      <c r="M1014">
        <f t="shared" si="142"/>
        <v>16.42035229645084</v>
      </c>
      <c r="N1014">
        <v>13529084</v>
      </c>
      <c r="O1014">
        <f t="shared" si="143"/>
        <v>0</v>
      </c>
      <c r="P1014">
        <f t="shared" si="137"/>
        <v>0</v>
      </c>
      <c r="Q1014">
        <f t="shared" si="138"/>
        <v>0</v>
      </c>
      <c r="R1014">
        <f t="shared" si="139"/>
        <v>0</v>
      </c>
      <c r="S1014">
        <f t="shared" si="140"/>
        <v>1</v>
      </c>
    </row>
    <row r="1015" spans="1:19" ht="16">
      <c r="A1015" s="1">
        <v>2004</v>
      </c>
      <c r="B1015" t="s">
        <v>1895</v>
      </c>
      <c r="C1015" t="s">
        <v>16</v>
      </c>
      <c r="D1015" t="s">
        <v>17</v>
      </c>
      <c r="F1015">
        <f t="shared" si="135"/>
        <v>0</v>
      </c>
      <c r="G1015">
        <f t="shared" si="136"/>
        <v>0</v>
      </c>
      <c r="H1015">
        <v>123102194</v>
      </c>
      <c r="L1015">
        <f t="shared" si="141"/>
        <v>18.628525413904061</v>
      </c>
      <c r="M1015">
        <f t="shared" si="142"/>
        <v>18.119461766305431</v>
      </c>
      <c r="N1015">
        <v>73991573</v>
      </c>
      <c r="O1015">
        <f t="shared" si="143"/>
        <v>0</v>
      </c>
      <c r="P1015">
        <f t="shared" si="137"/>
        <v>1</v>
      </c>
      <c r="Q1015">
        <f t="shared" si="138"/>
        <v>0</v>
      </c>
      <c r="R1015">
        <f t="shared" si="139"/>
        <v>0</v>
      </c>
      <c r="S1015">
        <f t="shared" si="140"/>
        <v>0</v>
      </c>
    </row>
    <row r="1016" spans="1:19" ht="16">
      <c r="A1016" s="1">
        <v>2000</v>
      </c>
      <c r="B1016" t="s">
        <v>2480</v>
      </c>
      <c r="C1016" t="s">
        <v>58</v>
      </c>
      <c r="D1016" t="s">
        <v>17</v>
      </c>
      <c r="F1016">
        <f t="shared" si="135"/>
        <v>0</v>
      </c>
      <c r="G1016">
        <f t="shared" si="136"/>
        <v>0</v>
      </c>
      <c r="H1016">
        <v>123164396</v>
      </c>
      <c r="L1016">
        <f t="shared" si="141"/>
        <v>18.62903057379053</v>
      </c>
      <c r="M1016">
        <f t="shared" si="142"/>
        <v>17.336643028324996</v>
      </c>
      <c r="N1016">
        <v>33822710</v>
      </c>
      <c r="O1016">
        <f t="shared" si="143"/>
        <v>1</v>
      </c>
      <c r="P1016">
        <f t="shared" si="137"/>
        <v>0</v>
      </c>
      <c r="Q1016">
        <f t="shared" si="138"/>
        <v>0</v>
      </c>
      <c r="R1016">
        <f t="shared" si="139"/>
        <v>0</v>
      </c>
      <c r="S1016">
        <f t="shared" si="140"/>
        <v>0</v>
      </c>
    </row>
    <row r="1017" spans="1:19" ht="16">
      <c r="A1017" s="1">
        <v>2008</v>
      </c>
      <c r="B1017" t="s">
        <v>1139</v>
      </c>
      <c r="C1017" t="s">
        <v>22</v>
      </c>
      <c r="D1017" t="s">
        <v>23</v>
      </c>
      <c r="F1017">
        <f t="shared" si="135"/>
        <v>1</v>
      </c>
      <c r="G1017">
        <f t="shared" si="136"/>
        <v>59524097</v>
      </c>
      <c r="H1017">
        <v>123166807</v>
      </c>
      <c r="L1017">
        <f t="shared" si="141"/>
        <v>18.62905014906131</v>
      </c>
      <c r="M1017">
        <f t="shared" si="142"/>
        <v>17.901891780125535</v>
      </c>
      <c r="N1017">
        <v>59524097</v>
      </c>
      <c r="O1017">
        <f t="shared" si="143"/>
        <v>0</v>
      </c>
      <c r="P1017">
        <f t="shared" si="137"/>
        <v>0</v>
      </c>
      <c r="Q1017">
        <f t="shared" si="138"/>
        <v>0</v>
      </c>
      <c r="R1017">
        <f t="shared" si="139"/>
        <v>0</v>
      </c>
      <c r="S1017">
        <f t="shared" si="140"/>
        <v>1</v>
      </c>
    </row>
    <row r="1018" spans="1:19" ht="16">
      <c r="A1018" s="1">
        <v>2011</v>
      </c>
      <c r="B1018" t="s">
        <v>622</v>
      </c>
      <c r="C1018" t="s">
        <v>31</v>
      </c>
      <c r="D1018" t="s">
        <v>17</v>
      </c>
      <c r="F1018">
        <f t="shared" si="135"/>
        <v>0</v>
      </c>
      <c r="G1018">
        <f t="shared" si="136"/>
        <v>0</v>
      </c>
      <c r="H1018">
        <v>123169061</v>
      </c>
      <c r="L1018">
        <f t="shared" si="141"/>
        <v>18.629068449278961</v>
      </c>
      <c r="M1018">
        <f t="shared" si="142"/>
        <v>17.762602187773737</v>
      </c>
      <c r="N1018">
        <v>51784539</v>
      </c>
      <c r="O1018">
        <f t="shared" si="143"/>
        <v>0</v>
      </c>
      <c r="P1018">
        <f t="shared" si="137"/>
        <v>0</v>
      </c>
      <c r="Q1018">
        <f t="shared" si="138"/>
        <v>1</v>
      </c>
      <c r="R1018">
        <f t="shared" si="139"/>
        <v>0</v>
      </c>
      <c r="S1018">
        <f t="shared" si="140"/>
        <v>0</v>
      </c>
    </row>
    <row r="1019" spans="1:19" ht="16">
      <c r="A1019" s="1">
        <v>1997</v>
      </c>
      <c r="B1019" t="s">
        <v>2783</v>
      </c>
      <c r="C1019" t="s">
        <v>22</v>
      </c>
      <c r="D1019" t="s">
        <v>23</v>
      </c>
      <c r="F1019">
        <f t="shared" si="135"/>
        <v>1</v>
      </c>
      <c r="G1019">
        <f t="shared" si="136"/>
        <v>4208591</v>
      </c>
      <c r="H1019">
        <v>123355241</v>
      </c>
      <c r="L1019">
        <f t="shared" si="141"/>
        <v>18.630578888889872</v>
      </c>
      <c r="M1019">
        <f t="shared" si="142"/>
        <v>15.252638470306019</v>
      </c>
      <c r="N1019">
        <v>4208591</v>
      </c>
      <c r="O1019">
        <f t="shared" si="143"/>
        <v>0</v>
      </c>
      <c r="P1019">
        <f t="shared" si="137"/>
        <v>0</v>
      </c>
      <c r="Q1019">
        <f t="shared" si="138"/>
        <v>0</v>
      </c>
      <c r="R1019">
        <f t="shared" si="139"/>
        <v>0</v>
      </c>
      <c r="S1019">
        <f t="shared" si="140"/>
        <v>1</v>
      </c>
    </row>
    <row r="1020" spans="1:19" ht="16">
      <c r="A1020" s="1">
        <v>2005</v>
      </c>
      <c r="B1020" t="s">
        <v>3610</v>
      </c>
      <c r="C1020" t="s">
        <v>16</v>
      </c>
      <c r="D1020" t="s">
        <v>17</v>
      </c>
      <c r="F1020">
        <f t="shared" si="135"/>
        <v>0</v>
      </c>
      <c r="G1020">
        <f t="shared" si="136"/>
        <v>0</v>
      </c>
      <c r="H1020">
        <v>124098247</v>
      </c>
      <c r="L1020">
        <f t="shared" si="141"/>
        <v>18.636584124369989</v>
      </c>
      <c r="M1020">
        <f t="shared" si="142"/>
        <v>17.79867196358569</v>
      </c>
      <c r="N1020">
        <v>53686491</v>
      </c>
      <c r="O1020">
        <f t="shared" si="143"/>
        <v>0</v>
      </c>
      <c r="P1020">
        <f t="shared" si="137"/>
        <v>1</v>
      </c>
      <c r="Q1020">
        <f t="shared" si="138"/>
        <v>0</v>
      </c>
      <c r="R1020">
        <f t="shared" si="139"/>
        <v>0</v>
      </c>
      <c r="S1020">
        <f t="shared" si="140"/>
        <v>0</v>
      </c>
    </row>
    <row r="1021" spans="1:19" ht="16">
      <c r="A1021" s="1">
        <v>1980</v>
      </c>
      <c r="B1021" t="s">
        <v>3455</v>
      </c>
      <c r="C1021" t="s">
        <v>31</v>
      </c>
      <c r="D1021" t="s">
        <v>17</v>
      </c>
      <c r="F1021">
        <f t="shared" si="135"/>
        <v>0</v>
      </c>
      <c r="G1021">
        <f t="shared" si="136"/>
        <v>0</v>
      </c>
      <c r="H1021">
        <v>124470916</v>
      </c>
      <c r="L1021">
        <f t="shared" si="141"/>
        <v>18.639582640153101</v>
      </c>
      <c r="M1021">
        <f t="shared" si="142"/>
        <v>17.799437189187501</v>
      </c>
      <c r="N1021">
        <v>53727589</v>
      </c>
      <c r="O1021">
        <f t="shared" si="143"/>
        <v>0</v>
      </c>
      <c r="P1021">
        <f t="shared" si="137"/>
        <v>0</v>
      </c>
      <c r="Q1021">
        <f t="shared" si="138"/>
        <v>1</v>
      </c>
      <c r="R1021">
        <f t="shared" si="139"/>
        <v>0</v>
      </c>
      <c r="S1021">
        <f t="shared" si="140"/>
        <v>0</v>
      </c>
    </row>
    <row r="1022" spans="1:19" ht="16">
      <c r="A1022" s="1">
        <v>2004</v>
      </c>
      <c r="B1022" t="s">
        <v>1907</v>
      </c>
      <c r="C1022" t="s">
        <v>58</v>
      </c>
      <c r="D1022" t="s">
        <v>17</v>
      </c>
      <c r="F1022">
        <f t="shared" si="135"/>
        <v>0</v>
      </c>
      <c r="G1022">
        <f t="shared" si="136"/>
        <v>0</v>
      </c>
      <c r="H1022">
        <v>124558238</v>
      </c>
      <c r="L1022">
        <f t="shared" si="141"/>
        <v>18.640283939596774</v>
      </c>
      <c r="M1022">
        <f t="shared" si="142"/>
        <v>17.020849491152372</v>
      </c>
      <c r="N1022">
        <v>24663858</v>
      </c>
      <c r="O1022">
        <f t="shared" si="143"/>
        <v>1</v>
      </c>
      <c r="P1022">
        <f t="shared" si="137"/>
        <v>0</v>
      </c>
      <c r="Q1022">
        <f t="shared" si="138"/>
        <v>0</v>
      </c>
      <c r="R1022">
        <f t="shared" si="139"/>
        <v>0</v>
      </c>
      <c r="S1022">
        <f t="shared" si="140"/>
        <v>0</v>
      </c>
    </row>
    <row r="1023" spans="1:19" ht="16">
      <c r="A1023" s="1">
        <v>2001</v>
      </c>
      <c r="B1023" t="s">
        <v>2396</v>
      </c>
      <c r="C1023" t="s">
        <v>22</v>
      </c>
      <c r="D1023" t="s">
        <v>23</v>
      </c>
      <c r="F1023">
        <f t="shared" si="135"/>
        <v>1</v>
      </c>
      <c r="G1023">
        <f t="shared" si="136"/>
        <v>36843687</v>
      </c>
      <c r="H1023">
        <v>124648152</v>
      </c>
      <c r="L1023">
        <f t="shared" si="141"/>
        <v>18.641005542312509</v>
      </c>
      <c r="M1023">
        <f t="shared" si="142"/>
        <v>17.422194845776794</v>
      </c>
      <c r="N1023">
        <v>36843687</v>
      </c>
      <c r="O1023">
        <f t="shared" si="143"/>
        <v>0</v>
      </c>
      <c r="P1023">
        <f t="shared" si="137"/>
        <v>0</v>
      </c>
      <c r="Q1023">
        <f t="shared" si="138"/>
        <v>0</v>
      </c>
      <c r="R1023">
        <f t="shared" si="139"/>
        <v>0</v>
      </c>
      <c r="S1023">
        <f t="shared" si="140"/>
        <v>1</v>
      </c>
    </row>
    <row r="1024" spans="1:19" ht="16">
      <c r="A1024" s="1">
        <v>2006</v>
      </c>
      <c r="B1024" t="s">
        <v>1613</v>
      </c>
      <c r="C1024" t="s">
        <v>16</v>
      </c>
      <c r="D1024" t="s">
        <v>17</v>
      </c>
      <c r="F1024">
        <f t="shared" si="135"/>
        <v>0</v>
      </c>
      <c r="G1024">
        <f t="shared" si="136"/>
        <v>0</v>
      </c>
      <c r="H1024">
        <v>124705810</v>
      </c>
      <c r="L1024">
        <f t="shared" si="141"/>
        <v>18.64146800138527</v>
      </c>
      <c r="M1024">
        <f t="shared" si="142"/>
        <v>17.649179598988955</v>
      </c>
      <c r="N1024">
        <v>46231854</v>
      </c>
      <c r="O1024">
        <f t="shared" si="143"/>
        <v>0</v>
      </c>
      <c r="P1024">
        <f t="shared" si="137"/>
        <v>1</v>
      </c>
      <c r="Q1024">
        <f t="shared" si="138"/>
        <v>0</v>
      </c>
      <c r="R1024">
        <f t="shared" si="139"/>
        <v>0</v>
      </c>
      <c r="S1024">
        <f t="shared" si="140"/>
        <v>0</v>
      </c>
    </row>
    <row r="1025" spans="1:19" ht="16">
      <c r="A1025" s="1">
        <v>2004</v>
      </c>
      <c r="B1025" t="s">
        <v>1871</v>
      </c>
      <c r="C1025" t="s">
        <v>22</v>
      </c>
      <c r="D1025" t="s">
        <v>23</v>
      </c>
      <c r="F1025">
        <f t="shared" si="135"/>
        <v>1</v>
      </c>
      <c r="G1025">
        <f t="shared" si="136"/>
        <v>9006109</v>
      </c>
      <c r="H1025">
        <v>124765870</v>
      </c>
      <c r="L1025">
        <f t="shared" si="141"/>
        <v>18.641949498933691</v>
      </c>
      <c r="M1025">
        <f t="shared" si="142"/>
        <v>16.013413682812828</v>
      </c>
      <c r="N1025">
        <v>9006109</v>
      </c>
      <c r="O1025">
        <f t="shared" si="143"/>
        <v>0</v>
      </c>
      <c r="P1025">
        <f t="shared" si="137"/>
        <v>0</v>
      </c>
      <c r="Q1025">
        <f t="shared" si="138"/>
        <v>0</v>
      </c>
      <c r="R1025">
        <f t="shared" si="139"/>
        <v>0</v>
      </c>
      <c r="S1025">
        <f t="shared" si="140"/>
        <v>1</v>
      </c>
    </row>
    <row r="1026" spans="1:19" ht="16">
      <c r="A1026" s="1">
        <v>2012</v>
      </c>
      <c r="B1026" t="s">
        <v>358</v>
      </c>
      <c r="C1026" t="s">
        <v>16</v>
      </c>
      <c r="D1026" t="s">
        <v>17</v>
      </c>
      <c r="F1026">
        <f t="shared" ref="F1026:F1089" si="144">IF(D1026="PASS",1,0)</f>
        <v>0</v>
      </c>
      <c r="G1026">
        <f t="shared" ref="G1026:G1089" si="145">F1026*N1026</f>
        <v>0</v>
      </c>
      <c r="H1026">
        <v>124857587</v>
      </c>
      <c r="L1026">
        <f t="shared" si="141"/>
        <v>18.642684341766408</v>
      </c>
      <c r="M1026">
        <f t="shared" si="142"/>
        <v>17.837376197334095</v>
      </c>
      <c r="N1026">
        <v>55805121</v>
      </c>
      <c r="O1026">
        <f t="shared" si="143"/>
        <v>0</v>
      </c>
      <c r="P1026">
        <f t="shared" ref="P1026:P1089" si="146">IF(C1026="notalk",1,0)</f>
        <v>1</v>
      </c>
      <c r="Q1026">
        <f t="shared" ref="Q1026:Q1089" si="147">IF(C1026="men",1,0)</f>
        <v>0</v>
      </c>
      <c r="R1026">
        <f t="shared" ref="R1026:R1089" si="148">IF(C1026="dubious",1,0)</f>
        <v>0</v>
      </c>
      <c r="S1026">
        <f t="shared" ref="S1026:S1089" si="149">IF(C1026="ok",1,0)</f>
        <v>0</v>
      </c>
    </row>
    <row r="1027" spans="1:19" ht="16">
      <c r="A1027" s="1">
        <v>2009</v>
      </c>
      <c r="B1027" t="s">
        <v>921</v>
      </c>
      <c r="C1027" t="s">
        <v>22</v>
      </c>
      <c r="D1027" t="s">
        <v>23</v>
      </c>
      <c r="F1027">
        <f t="shared" si="144"/>
        <v>1</v>
      </c>
      <c r="G1027">
        <f t="shared" si="145"/>
        <v>32571948</v>
      </c>
      <c r="H1027">
        <v>125022454</v>
      </c>
      <c r="L1027">
        <f t="shared" ref="L1027:L1090" si="150">LN(H1027)</f>
        <v>18.644003911134678</v>
      </c>
      <c r="M1027">
        <f t="shared" ref="M1027:M1090" si="151">LN(N1027)</f>
        <v>17.298961985104665</v>
      </c>
      <c r="N1027">
        <v>32571948</v>
      </c>
      <c r="O1027">
        <f t="shared" ref="O1027:O1090" si="152">IF(C1027="nowomen",1,0)</f>
        <v>0</v>
      </c>
      <c r="P1027">
        <f t="shared" si="146"/>
        <v>0</v>
      </c>
      <c r="Q1027">
        <f t="shared" si="147"/>
        <v>0</v>
      </c>
      <c r="R1027">
        <f t="shared" si="148"/>
        <v>0</v>
      </c>
      <c r="S1027">
        <f t="shared" si="149"/>
        <v>1</v>
      </c>
    </row>
    <row r="1028" spans="1:19" ht="16">
      <c r="A1028" s="1">
        <v>1974</v>
      </c>
      <c r="B1028" t="s">
        <v>3534</v>
      </c>
      <c r="C1028" t="s">
        <v>16</v>
      </c>
      <c r="D1028" t="s">
        <v>17</v>
      </c>
      <c r="F1028">
        <f t="shared" si="144"/>
        <v>0</v>
      </c>
      <c r="G1028">
        <f t="shared" si="145"/>
        <v>0</v>
      </c>
      <c r="H1028">
        <v>125520924</v>
      </c>
      <c r="L1028">
        <f t="shared" si="150"/>
        <v>18.647983027738629</v>
      </c>
      <c r="M1028">
        <f t="shared" si="151"/>
        <v>13.40199614091523</v>
      </c>
      <c r="N1028">
        <v>661322</v>
      </c>
      <c r="O1028">
        <f t="shared" si="152"/>
        <v>0</v>
      </c>
      <c r="P1028">
        <f t="shared" si="146"/>
        <v>1</v>
      </c>
      <c r="Q1028">
        <f t="shared" si="147"/>
        <v>0</v>
      </c>
      <c r="R1028">
        <f t="shared" si="148"/>
        <v>0</v>
      </c>
      <c r="S1028">
        <f t="shared" si="149"/>
        <v>0</v>
      </c>
    </row>
    <row r="1029" spans="1:19" ht="16">
      <c r="A1029" s="1">
        <v>1974</v>
      </c>
      <c r="B1029" t="s">
        <v>3536</v>
      </c>
      <c r="C1029" t="s">
        <v>16</v>
      </c>
      <c r="D1029" t="s">
        <v>17</v>
      </c>
      <c r="F1029">
        <f t="shared" si="144"/>
        <v>0</v>
      </c>
      <c r="G1029">
        <f t="shared" si="145"/>
        <v>0</v>
      </c>
      <c r="H1029">
        <v>125520924</v>
      </c>
      <c r="L1029">
        <f t="shared" si="150"/>
        <v>18.647983027738629</v>
      </c>
      <c r="M1029">
        <f t="shared" si="151"/>
        <v>13.40199614091523</v>
      </c>
      <c r="N1029">
        <v>661322</v>
      </c>
      <c r="O1029">
        <f t="shared" si="152"/>
        <v>0</v>
      </c>
      <c r="P1029">
        <f t="shared" si="146"/>
        <v>1</v>
      </c>
      <c r="Q1029">
        <f t="shared" si="147"/>
        <v>0</v>
      </c>
      <c r="R1029">
        <f t="shared" si="148"/>
        <v>0</v>
      </c>
      <c r="S1029">
        <f t="shared" si="149"/>
        <v>0</v>
      </c>
    </row>
    <row r="1030" spans="1:19" ht="16">
      <c r="A1030" s="1">
        <v>2002</v>
      </c>
      <c r="B1030" t="s">
        <v>2249</v>
      </c>
      <c r="C1030" t="s">
        <v>22</v>
      </c>
      <c r="D1030" t="s">
        <v>23</v>
      </c>
      <c r="F1030">
        <f t="shared" si="144"/>
        <v>1</v>
      </c>
      <c r="G1030">
        <f t="shared" si="145"/>
        <v>32379480</v>
      </c>
      <c r="H1030">
        <v>125671845</v>
      </c>
      <c r="L1030">
        <f t="shared" si="150"/>
        <v>18.649184662791747</v>
      </c>
      <c r="M1030">
        <f t="shared" si="151"/>
        <v>17.293035446788949</v>
      </c>
      <c r="N1030">
        <v>32379480</v>
      </c>
      <c r="O1030">
        <f t="shared" si="152"/>
        <v>0</v>
      </c>
      <c r="P1030">
        <f t="shared" si="146"/>
        <v>0</v>
      </c>
      <c r="Q1030">
        <f t="shared" si="147"/>
        <v>0</v>
      </c>
      <c r="R1030">
        <f t="shared" si="148"/>
        <v>0</v>
      </c>
      <c r="S1030">
        <f t="shared" si="149"/>
        <v>1</v>
      </c>
    </row>
    <row r="1031" spans="1:19" ht="16">
      <c r="A1031" s="1">
        <v>2004</v>
      </c>
      <c r="B1031" t="s">
        <v>1972</v>
      </c>
      <c r="C1031" t="s">
        <v>64</v>
      </c>
      <c r="D1031" t="s">
        <v>17</v>
      </c>
      <c r="F1031">
        <f t="shared" si="144"/>
        <v>0</v>
      </c>
      <c r="G1031">
        <f t="shared" si="145"/>
        <v>0</v>
      </c>
      <c r="H1031">
        <v>126127005</v>
      </c>
      <c r="L1031">
        <f t="shared" si="150"/>
        <v>18.652799933439344</v>
      </c>
      <c r="M1031">
        <f t="shared" si="151"/>
        <v>17.426314572230432</v>
      </c>
      <c r="N1031">
        <v>36995786</v>
      </c>
      <c r="O1031">
        <f t="shared" si="152"/>
        <v>0</v>
      </c>
      <c r="P1031">
        <f t="shared" si="146"/>
        <v>0</v>
      </c>
      <c r="Q1031">
        <f t="shared" si="147"/>
        <v>0</v>
      </c>
      <c r="R1031">
        <f t="shared" si="148"/>
        <v>1</v>
      </c>
      <c r="S1031">
        <f t="shared" si="149"/>
        <v>0</v>
      </c>
    </row>
    <row r="1032" spans="1:19" ht="16">
      <c r="A1032" s="1">
        <v>2013</v>
      </c>
      <c r="B1032" t="s">
        <v>208</v>
      </c>
      <c r="C1032" t="s">
        <v>16</v>
      </c>
      <c r="D1032" t="s">
        <v>17</v>
      </c>
      <c r="F1032">
        <f t="shared" si="144"/>
        <v>0</v>
      </c>
      <c r="G1032">
        <f t="shared" si="145"/>
        <v>0</v>
      </c>
      <c r="H1032">
        <v>126294264</v>
      </c>
      <c r="L1032">
        <f t="shared" si="150"/>
        <v>18.654125170612438</v>
      </c>
      <c r="M1032">
        <f t="shared" si="151"/>
        <v>17.281246460764002</v>
      </c>
      <c r="N1032">
        <v>32000000</v>
      </c>
      <c r="O1032">
        <f t="shared" si="152"/>
        <v>0</v>
      </c>
      <c r="P1032">
        <f t="shared" si="146"/>
        <v>1</v>
      </c>
      <c r="Q1032">
        <f t="shared" si="147"/>
        <v>0</v>
      </c>
      <c r="R1032">
        <f t="shared" si="148"/>
        <v>0</v>
      </c>
      <c r="S1032">
        <f t="shared" si="149"/>
        <v>0</v>
      </c>
    </row>
    <row r="1033" spans="1:19" ht="16">
      <c r="A1033" s="1">
        <v>1999</v>
      </c>
      <c r="B1033" t="s">
        <v>2577</v>
      </c>
      <c r="C1033" t="s">
        <v>16</v>
      </c>
      <c r="D1033" t="s">
        <v>17</v>
      </c>
      <c r="F1033">
        <f t="shared" si="144"/>
        <v>0</v>
      </c>
      <c r="G1033">
        <f t="shared" si="145"/>
        <v>0</v>
      </c>
      <c r="H1033">
        <v>126593993</v>
      </c>
      <c r="L1033">
        <f t="shared" si="150"/>
        <v>18.656495617891437</v>
      </c>
      <c r="M1033">
        <f t="shared" si="151"/>
        <v>17.957546124945811</v>
      </c>
      <c r="N1033">
        <v>62930791</v>
      </c>
      <c r="O1033">
        <f t="shared" si="152"/>
        <v>0</v>
      </c>
      <c r="P1033">
        <f t="shared" si="146"/>
        <v>1</v>
      </c>
      <c r="Q1033">
        <f t="shared" si="147"/>
        <v>0</v>
      </c>
      <c r="R1033">
        <f t="shared" si="148"/>
        <v>0</v>
      </c>
      <c r="S1033">
        <f t="shared" si="149"/>
        <v>0</v>
      </c>
    </row>
    <row r="1034" spans="1:19" ht="16">
      <c r="A1034" s="1">
        <v>2002</v>
      </c>
      <c r="B1034" t="s">
        <v>2205</v>
      </c>
      <c r="C1034" t="s">
        <v>16</v>
      </c>
      <c r="D1034" t="s">
        <v>17</v>
      </c>
      <c r="F1034">
        <f t="shared" si="144"/>
        <v>0</v>
      </c>
      <c r="G1034">
        <f t="shared" si="145"/>
        <v>0</v>
      </c>
      <c r="H1034">
        <v>126716628</v>
      </c>
      <c r="L1034">
        <f t="shared" si="150"/>
        <v>18.657463875827858</v>
      </c>
      <c r="M1034">
        <f t="shared" si="151"/>
        <v>16.472054880681046</v>
      </c>
      <c r="N1034">
        <v>14246971</v>
      </c>
      <c r="O1034">
        <f t="shared" si="152"/>
        <v>0</v>
      </c>
      <c r="P1034">
        <f t="shared" si="146"/>
        <v>1</v>
      </c>
      <c r="Q1034">
        <f t="shared" si="147"/>
        <v>0</v>
      </c>
      <c r="R1034">
        <f t="shared" si="148"/>
        <v>0</v>
      </c>
      <c r="S1034">
        <f t="shared" si="149"/>
        <v>0</v>
      </c>
    </row>
    <row r="1035" spans="1:19" ht="16">
      <c r="A1035" s="1">
        <v>2004</v>
      </c>
      <c r="B1035" t="s">
        <v>1936</v>
      </c>
      <c r="C1035" t="s">
        <v>31</v>
      </c>
      <c r="D1035" t="s">
        <v>17</v>
      </c>
      <c r="F1035">
        <f t="shared" si="144"/>
        <v>0</v>
      </c>
      <c r="G1035">
        <f t="shared" si="145"/>
        <v>0</v>
      </c>
      <c r="H1035">
        <v>127137678</v>
      </c>
      <c r="L1035">
        <f t="shared" si="150"/>
        <v>18.660781135973998</v>
      </c>
      <c r="M1035">
        <f t="shared" si="151"/>
        <v>14.207438450031027</v>
      </c>
      <c r="N1035">
        <v>1479831</v>
      </c>
      <c r="O1035">
        <f t="shared" si="152"/>
        <v>0</v>
      </c>
      <c r="P1035">
        <f t="shared" si="146"/>
        <v>0</v>
      </c>
      <c r="Q1035">
        <f t="shared" si="147"/>
        <v>1</v>
      </c>
      <c r="R1035">
        <f t="shared" si="148"/>
        <v>0</v>
      </c>
      <c r="S1035">
        <f t="shared" si="149"/>
        <v>0</v>
      </c>
    </row>
    <row r="1036" spans="1:19" ht="16">
      <c r="A1036" s="1">
        <v>1995</v>
      </c>
      <c r="B1036" t="s">
        <v>2946</v>
      </c>
      <c r="C1036" t="s">
        <v>16</v>
      </c>
      <c r="D1036" t="s">
        <v>17</v>
      </c>
      <c r="F1036">
        <f t="shared" si="144"/>
        <v>0</v>
      </c>
      <c r="G1036">
        <f t="shared" si="145"/>
        <v>0</v>
      </c>
      <c r="H1036">
        <v>127356911</v>
      </c>
      <c r="L1036">
        <f t="shared" si="150"/>
        <v>18.662504025683297</v>
      </c>
      <c r="M1036">
        <f t="shared" si="151"/>
        <v>18.152003241871942</v>
      </c>
      <c r="N1036">
        <v>76438973</v>
      </c>
      <c r="O1036">
        <f t="shared" si="152"/>
        <v>0</v>
      </c>
      <c r="P1036">
        <f t="shared" si="146"/>
        <v>1</v>
      </c>
      <c r="Q1036">
        <f t="shared" si="147"/>
        <v>0</v>
      </c>
      <c r="R1036">
        <f t="shared" si="148"/>
        <v>0</v>
      </c>
      <c r="S1036">
        <f t="shared" si="149"/>
        <v>0</v>
      </c>
    </row>
    <row r="1037" spans="1:19" ht="16">
      <c r="A1037" s="1">
        <v>2004</v>
      </c>
      <c r="B1037" t="s">
        <v>1875</v>
      </c>
      <c r="C1037" t="s">
        <v>22</v>
      </c>
      <c r="D1037" t="s">
        <v>23</v>
      </c>
      <c r="F1037">
        <f t="shared" si="144"/>
        <v>1</v>
      </c>
      <c r="G1037">
        <f t="shared" si="145"/>
        <v>34529401</v>
      </c>
      <c r="H1037">
        <v>127577349</v>
      </c>
      <c r="L1037">
        <f t="shared" si="150"/>
        <v>18.664233397443212</v>
      </c>
      <c r="M1037">
        <f t="shared" si="151"/>
        <v>17.357321721981421</v>
      </c>
      <c r="N1037">
        <v>34529401</v>
      </c>
      <c r="O1037">
        <f t="shared" si="152"/>
        <v>0</v>
      </c>
      <c r="P1037">
        <f t="shared" si="146"/>
        <v>0</v>
      </c>
      <c r="Q1037">
        <f t="shared" si="147"/>
        <v>0</v>
      </c>
      <c r="R1037">
        <f t="shared" si="148"/>
        <v>0</v>
      </c>
      <c r="S1037">
        <f t="shared" si="149"/>
        <v>1</v>
      </c>
    </row>
    <row r="1038" spans="1:19" ht="16">
      <c r="A1038" s="1">
        <v>1997</v>
      </c>
      <c r="B1038" t="s">
        <v>2840</v>
      </c>
      <c r="C1038" t="s">
        <v>22</v>
      </c>
      <c r="D1038" t="s">
        <v>23</v>
      </c>
      <c r="F1038">
        <f t="shared" si="144"/>
        <v>1</v>
      </c>
      <c r="G1038">
        <f t="shared" si="145"/>
        <v>58049525</v>
      </c>
      <c r="H1038">
        <v>127636188</v>
      </c>
      <c r="L1038">
        <f t="shared" si="150"/>
        <v>18.664694493682337</v>
      </c>
      <c r="M1038">
        <f t="shared" si="151"/>
        <v>17.876807083473491</v>
      </c>
      <c r="N1038">
        <v>58049525</v>
      </c>
      <c r="O1038">
        <f t="shared" si="152"/>
        <v>0</v>
      </c>
      <c r="P1038">
        <f t="shared" si="146"/>
        <v>0</v>
      </c>
      <c r="Q1038">
        <f t="shared" si="147"/>
        <v>0</v>
      </c>
      <c r="R1038">
        <f t="shared" si="148"/>
        <v>0</v>
      </c>
      <c r="S1038">
        <f t="shared" si="149"/>
        <v>1</v>
      </c>
    </row>
    <row r="1039" spans="1:19" ht="16">
      <c r="A1039" s="1">
        <v>2012</v>
      </c>
      <c r="B1039" t="s">
        <v>248</v>
      </c>
      <c r="C1039" t="s">
        <v>22</v>
      </c>
      <c r="D1039" t="s">
        <v>23</v>
      </c>
      <c r="F1039">
        <f t="shared" si="144"/>
        <v>1</v>
      </c>
      <c r="G1039">
        <f t="shared" si="145"/>
        <v>103493134</v>
      </c>
      <c r="H1039">
        <v>127863295</v>
      </c>
      <c r="L1039">
        <f t="shared" si="150"/>
        <v>18.66647224334465</v>
      </c>
      <c r="M1039">
        <f t="shared" si="151"/>
        <v>18.455015830304973</v>
      </c>
      <c r="N1039">
        <v>103493134</v>
      </c>
      <c r="O1039">
        <f t="shared" si="152"/>
        <v>0</v>
      </c>
      <c r="P1039">
        <f t="shared" si="146"/>
        <v>0</v>
      </c>
      <c r="Q1039">
        <f t="shared" si="147"/>
        <v>0</v>
      </c>
      <c r="R1039">
        <f t="shared" si="148"/>
        <v>0</v>
      </c>
      <c r="S1039">
        <f t="shared" si="149"/>
        <v>1</v>
      </c>
    </row>
    <row r="1040" spans="1:19" ht="16">
      <c r="A1040" s="1">
        <v>2012</v>
      </c>
      <c r="B1040" t="s">
        <v>246</v>
      </c>
      <c r="C1040" t="s">
        <v>16</v>
      </c>
      <c r="D1040" t="s">
        <v>17</v>
      </c>
      <c r="F1040">
        <f t="shared" si="144"/>
        <v>0</v>
      </c>
      <c r="G1040">
        <f t="shared" si="145"/>
        <v>0</v>
      </c>
      <c r="H1040">
        <v>128935373</v>
      </c>
      <c r="L1040">
        <f t="shared" si="150"/>
        <v>18.67482185229516</v>
      </c>
      <c r="M1040">
        <f t="shared" si="151"/>
        <v>16.314949681302419</v>
      </c>
      <c r="N1040">
        <v>12175663</v>
      </c>
      <c r="O1040">
        <f t="shared" si="152"/>
        <v>0</v>
      </c>
      <c r="P1040">
        <f t="shared" si="146"/>
        <v>1</v>
      </c>
      <c r="Q1040">
        <f t="shared" si="147"/>
        <v>0</v>
      </c>
      <c r="R1040">
        <f t="shared" si="148"/>
        <v>0</v>
      </c>
      <c r="S1040">
        <f t="shared" si="149"/>
        <v>0</v>
      </c>
    </row>
    <row r="1041" spans="1:19" ht="16">
      <c r="A1041" s="1">
        <v>2001</v>
      </c>
      <c r="B1041" t="s">
        <v>2310</v>
      </c>
      <c r="C1041" t="s">
        <v>22</v>
      </c>
      <c r="D1041" t="s">
        <v>23</v>
      </c>
      <c r="F1041">
        <f t="shared" si="144"/>
        <v>1</v>
      </c>
      <c r="G1041">
        <f t="shared" si="145"/>
        <v>105267677</v>
      </c>
      <c r="H1041">
        <v>129402834</v>
      </c>
      <c r="L1041">
        <f t="shared" si="150"/>
        <v>18.678440840873165</v>
      </c>
      <c r="M1041">
        <f t="shared" si="151"/>
        <v>18.472016968918386</v>
      </c>
      <c r="N1041">
        <v>105267677</v>
      </c>
      <c r="O1041">
        <f t="shared" si="152"/>
        <v>0</v>
      </c>
      <c r="P1041">
        <f t="shared" si="146"/>
        <v>0</v>
      </c>
      <c r="Q1041">
        <f t="shared" si="147"/>
        <v>0</v>
      </c>
      <c r="R1041">
        <f t="shared" si="148"/>
        <v>0</v>
      </c>
      <c r="S1041">
        <f t="shared" si="149"/>
        <v>1</v>
      </c>
    </row>
    <row r="1042" spans="1:19" ht="16">
      <c r="A1042" s="1">
        <v>2005</v>
      </c>
      <c r="B1042" t="s">
        <v>1667</v>
      </c>
      <c r="C1042" t="s">
        <v>31</v>
      </c>
      <c r="D1042" t="s">
        <v>17</v>
      </c>
      <c r="F1042">
        <f t="shared" si="144"/>
        <v>0</v>
      </c>
      <c r="G1042">
        <f t="shared" si="145"/>
        <v>0</v>
      </c>
      <c r="H1042">
        <v>129491710</v>
      </c>
      <c r="L1042">
        <f t="shared" si="150"/>
        <v>18.679127421610776</v>
      </c>
      <c r="M1042">
        <f t="shared" si="151"/>
        <v>18.469346281308578</v>
      </c>
      <c r="N1042">
        <v>104986915</v>
      </c>
      <c r="O1042">
        <f t="shared" si="152"/>
        <v>0</v>
      </c>
      <c r="P1042">
        <f t="shared" si="146"/>
        <v>0</v>
      </c>
      <c r="Q1042">
        <f t="shared" si="147"/>
        <v>1</v>
      </c>
      <c r="R1042">
        <f t="shared" si="148"/>
        <v>0</v>
      </c>
      <c r="S1042">
        <f t="shared" si="149"/>
        <v>0</v>
      </c>
    </row>
    <row r="1043" spans="1:19" ht="16">
      <c r="A1043" s="1">
        <v>2009</v>
      </c>
      <c r="B1043" t="s">
        <v>1036</v>
      </c>
      <c r="C1043" t="s">
        <v>16</v>
      </c>
      <c r="D1043" t="s">
        <v>17</v>
      </c>
      <c r="F1043">
        <f t="shared" si="144"/>
        <v>0</v>
      </c>
      <c r="G1043">
        <f t="shared" si="145"/>
        <v>0</v>
      </c>
      <c r="H1043">
        <v>129927709</v>
      </c>
      <c r="L1043">
        <f t="shared" si="150"/>
        <v>18.682488769132078</v>
      </c>
      <c r="M1043">
        <f t="shared" si="151"/>
        <v>18.279791238116392</v>
      </c>
      <c r="N1043">
        <v>86858528</v>
      </c>
      <c r="O1043">
        <f t="shared" si="152"/>
        <v>0</v>
      </c>
      <c r="P1043">
        <f t="shared" si="146"/>
        <v>1</v>
      </c>
      <c r="Q1043">
        <f t="shared" si="147"/>
        <v>0</v>
      </c>
      <c r="R1043">
        <f t="shared" si="148"/>
        <v>0</v>
      </c>
      <c r="S1043">
        <f t="shared" si="149"/>
        <v>0</v>
      </c>
    </row>
    <row r="1044" spans="1:19" ht="16">
      <c r="A1044" s="1">
        <v>2005</v>
      </c>
      <c r="B1044" t="s">
        <v>1784</v>
      </c>
      <c r="C1044" t="s">
        <v>22</v>
      </c>
      <c r="D1044" t="s">
        <v>23</v>
      </c>
      <c r="F1044">
        <f t="shared" si="144"/>
        <v>1</v>
      </c>
      <c r="G1044">
        <f t="shared" si="145"/>
        <v>22071113</v>
      </c>
      <c r="H1044">
        <v>130250195</v>
      </c>
      <c r="L1044">
        <f t="shared" si="150"/>
        <v>18.684967735717549</v>
      </c>
      <c r="M1044">
        <f t="shared" si="151"/>
        <v>16.90978020740992</v>
      </c>
      <c r="N1044">
        <v>22071113</v>
      </c>
      <c r="O1044">
        <f t="shared" si="152"/>
        <v>0</v>
      </c>
      <c r="P1044">
        <f t="shared" si="146"/>
        <v>0</v>
      </c>
      <c r="Q1044">
        <f t="shared" si="147"/>
        <v>0</v>
      </c>
      <c r="R1044">
        <f t="shared" si="148"/>
        <v>0</v>
      </c>
      <c r="S1044">
        <f t="shared" si="149"/>
        <v>1</v>
      </c>
    </row>
    <row r="1045" spans="1:19" ht="16">
      <c r="A1045" s="1">
        <v>2006</v>
      </c>
      <c r="B1045" t="s">
        <v>1505</v>
      </c>
      <c r="C1045" t="s">
        <v>22</v>
      </c>
      <c r="D1045" t="s">
        <v>23</v>
      </c>
      <c r="F1045">
        <f t="shared" si="144"/>
        <v>1</v>
      </c>
      <c r="G1045">
        <f t="shared" si="145"/>
        <v>28894909</v>
      </c>
      <c r="H1045">
        <v>130371575</v>
      </c>
      <c r="L1045">
        <f t="shared" si="150"/>
        <v>18.685899200566215</v>
      </c>
      <c r="M1045">
        <f t="shared" si="151"/>
        <v>17.179175978395261</v>
      </c>
      <c r="N1045">
        <v>28894909</v>
      </c>
      <c r="O1045">
        <f t="shared" si="152"/>
        <v>0</v>
      </c>
      <c r="P1045">
        <f t="shared" si="146"/>
        <v>0</v>
      </c>
      <c r="Q1045">
        <f t="shared" si="147"/>
        <v>0</v>
      </c>
      <c r="R1045">
        <f t="shared" si="148"/>
        <v>0</v>
      </c>
      <c r="S1045">
        <f t="shared" si="149"/>
        <v>1</v>
      </c>
    </row>
    <row r="1046" spans="1:19" ht="16">
      <c r="A1046" s="1">
        <v>2012</v>
      </c>
      <c r="B1046" t="s">
        <v>368</v>
      </c>
      <c r="C1046" t="s">
        <v>16</v>
      </c>
      <c r="D1046" t="s">
        <v>17</v>
      </c>
      <c r="F1046">
        <f t="shared" si="144"/>
        <v>0</v>
      </c>
      <c r="G1046">
        <f t="shared" si="145"/>
        <v>0</v>
      </c>
      <c r="H1046">
        <v>130843627</v>
      </c>
      <c r="L1046">
        <f t="shared" si="150"/>
        <v>18.689513481130707</v>
      </c>
      <c r="M1046">
        <f t="shared" si="151"/>
        <v>16.538093183337995</v>
      </c>
      <c r="N1046">
        <v>15219578</v>
      </c>
      <c r="O1046">
        <f t="shared" si="152"/>
        <v>0</v>
      </c>
      <c r="P1046">
        <f t="shared" si="146"/>
        <v>1</v>
      </c>
      <c r="Q1046">
        <f t="shared" si="147"/>
        <v>0</v>
      </c>
      <c r="R1046">
        <f t="shared" si="148"/>
        <v>0</v>
      </c>
      <c r="S1046">
        <f t="shared" si="149"/>
        <v>0</v>
      </c>
    </row>
    <row r="1047" spans="1:19" ht="16">
      <c r="A1047" s="1">
        <v>2005</v>
      </c>
      <c r="B1047" t="s">
        <v>1707</v>
      </c>
      <c r="C1047" t="s">
        <v>22</v>
      </c>
      <c r="D1047" t="s">
        <v>23</v>
      </c>
      <c r="F1047">
        <f t="shared" si="144"/>
        <v>1</v>
      </c>
      <c r="G1047">
        <f t="shared" si="145"/>
        <v>20878080</v>
      </c>
      <c r="H1047">
        <v>131046803</v>
      </c>
      <c r="L1047">
        <f t="shared" si="150"/>
        <v>18.69106509216714</v>
      </c>
      <c r="M1047">
        <f t="shared" si="151"/>
        <v>16.854210362727692</v>
      </c>
      <c r="N1047">
        <v>20878080</v>
      </c>
      <c r="O1047">
        <f t="shared" si="152"/>
        <v>0</v>
      </c>
      <c r="P1047">
        <f t="shared" si="146"/>
        <v>0</v>
      </c>
      <c r="Q1047">
        <f t="shared" si="147"/>
        <v>0</v>
      </c>
      <c r="R1047">
        <f t="shared" si="148"/>
        <v>0</v>
      </c>
      <c r="S1047">
        <f t="shared" si="149"/>
        <v>1</v>
      </c>
    </row>
    <row r="1048" spans="1:19" ht="16">
      <c r="A1048" s="1">
        <v>1989</v>
      </c>
      <c r="B1048" t="s">
        <v>3219</v>
      </c>
      <c r="C1048" t="s">
        <v>16</v>
      </c>
      <c r="D1048" t="s">
        <v>17</v>
      </c>
      <c r="F1048">
        <f t="shared" si="144"/>
        <v>0</v>
      </c>
      <c r="G1048">
        <f t="shared" si="145"/>
        <v>0</v>
      </c>
      <c r="H1048">
        <v>131947137</v>
      </c>
      <c r="L1048">
        <f t="shared" si="150"/>
        <v>18.69791192306548</v>
      </c>
      <c r="M1048">
        <f t="shared" si="151"/>
        <v>17.847760986874956</v>
      </c>
      <c r="N1048">
        <v>56387665</v>
      </c>
      <c r="O1048">
        <f t="shared" si="152"/>
        <v>0</v>
      </c>
      <c r="P1048">
        <f t="shared" si="146"/>
        <v>1</v>
      </c>
      <c r="Q1048">
        <f t="shared" si="147"/>
        <v>0</v>
      </c>
      <c r="R1048">
        <f t="shared" si="148"/>
        <v>0</v>
      </c>
      <c r="S1048">
        <f t="shared" si="149"/>
        <v>0</v>
      </c>
    </row>
    <row r="1049" spans="1:19" ht="16">
      <c r="A1049" s="1">
        <v>2007</v>
      </c>
      <c r="B1049" t="s">
        <v>1354</v>
      </c>
      <c r="C1049" t="s">
        <v>22</v>
      </c>
      <c r="D1049" t="s">
        <v>23</v>
      </c>
      <c r="F1049">
        <f t="shared" si="144"/>
        <v>1</v>
      </c>
      <c r="G1049">
        <f t="shared" si="145"/>
        <v>22470870</v>
      </c>
      <c r="H1049">
        <v>132098426</v>
      </c>
      <c r="L1049">
        <f t="shared" si="150"/>
        <v>18.699057854205822</v>
      </c>
      <c r="M1049">
        <f t="shared" si="151"/>
        <v>16.927730361703034</v>
      </c>
      <c r="N1049">
        <v>22470870</v>
      </c>
      <c r="O1049">
        <f t="shared" si="152"/>
        <v>0</v>
      </c>
      <c r="P1049">
        <f t="shared" si="146"/>
        <v>0</v>
      </c>
      <c r="Q1049">
        <f t="shared" si="147"/>
        <v>0</v>
      </c>
      <c r="R1049">
        <f t="shared" si="148"/>
        <v>0</v>
      </c>
      <c r="S1049">
        <f t="shared" si="149"/>
        <v>1</v>
      </c>
    </row>
    <row r="1050" spans="1:19" ht="16">
      <c r="A1050" s="1">
        <v>2004</v>
      </c>
      <c r="B1050" t="s">
        <v>1962</v>
      </c>
      <c r="C1050" t="s">
        <v>31</v>
      </c>
      <c r="D1050" t="s">
        <v>17</v>
      </c>
      <c r="F1050">
        <f t="shared" si="144"/>
        <v>0</v>
      </c>
      <c r="G1050">
        <f t="shared" si="145"/>
        <v>0</v>
      </c>
      <c r="H1050">
        <v>132214001</v>
      </c>
      <c r="L1050">
        <f t="shared" si="150"/>
        <v>18.699932387489618</v>
      </c>
      <c r="M1050">
        <f t="shared" si="151"/>
        <v>18.81260894010785</v>
      </c>
      <c r="N1050">
        <v>147983145</v>
      </c>
      <c r="O1050">
        <f t="shared" si="152"/>
        <v>0</v>
      </c>
      <c r="P1050">
        <f t="shared" si="146"/>
        <v>0</v>
      </c>
      <c r="Q1050">
        <f t="shared" si="147"/>
        <v>1</v>
      </c>
      <c r="R1050">
        <f t="shared" si="148"/>
        <v>0</v>
      </c>
      <c r="S1050">
        <f t="shared" si="149"/>
        <v>0</v>
      </c>
    </row>
    <row r="1051" spans="1:19" ht="16">
      <c r="A1051" s="1">
        <v>1994</v>
      </c>
      <c r="B1051" t="s">
        <v>532</v>
      </c>
      <c r="C1051" t="s">
        <v>22</v>
      </c>
      <c r="D1051" t="s">
        <v>23</v>
      </c>
      <c r="F1051">
        <f t="shared" si="144"/>
        <v>1</v>
      </c>
      <c r="G1051">
        <f t="shared" si="145"/>
        <v>94299882</v>
      </c>
      <c r="H1051">
        <v>132261912</v>
      </c>
      <c r="L1051">
        <f t="shared" si="150"/>
        <v>18.700294696480107</v>
      </c>
      <c r="M1051">
        <f t="shared" si="151"/>
        <v>18.361990496277347</v>
      </c>
      <c r="N1051">
        <v>94299882</v>
      </c>
      <c r="O1051">
        <f t="shared" si="152"/>
        <v>0</v>
      </c>
      <c r="P1051">
        <f t="shared" si="146"/>
        <v>0</v>
      </c>
      <c r="Q1051">
        <f t="shared" si="147"/>
        <v>0</v>
      </c>
      <c r="R1051">
        <f t="shared" si="148"/>
        <v>0</v>
      </c>
      <c r="S1051">
        <f t="shared" si="149"/>
        <v>1</v>
      </c>
    </row>
    <row r="1052" spans="1:19" ht="16">
      <c r="A1052" s="1">
        <v>2011</v>
      </c>
      <c r="B1052" t="s">
        <v>566</v>
      </c>
      <c r="C1052" t="s">
        <v>64</v>
      </c>
      <c r="D1052" t="s">
        <v>17</v>
      </c>
      <c r="F1052">
        <f t="shared" si="144"/>
        <v>0</v>
      </c>
      <c r="G1052">
        <f t="shared" si="145"/>
        <v>0</v>
      </c>
      <c r="H1052">
        <v>132354553</v>
      </c>
      <c r="L1052">
        <f t="shared" si="150"/>
        <v>18.700994887254591</v>
      </c>
      <c r="M1052">
        <f t="shared" si="151"/>
        <v>17.766594206042793</v>
      </c>
      <c r="N1052">
        <v>51991677</v>
      </c>
      <c r="O1052">
        <f t="shared" si="152"/>
        <v>0</v>
      </c>
      <c r="P1052">
        <f t="shared" si="146"/>
        <v>0</v>
      </c>
      <c r="Q1052">
        <f t="shared" si="147"/>
        <v>0</v>
      </c>
      <c r="R1052">
        <f t="shared" si="148"/>
        <v>1</v>
      </c>
      <c r="S1052">
        <f t="shared" si="149"/>
        <v>0</v>
      </c>
    </row>
    <row r="1053" spans="1:19" ht="16">
      <c r="A1053" s="1">
        <v>2001</v>
      </c>
      <c r="B1053" t="s">
        <v>3611</v>
      </c>
      <c r="C1053" t="s">
        <v>31</v>
      </c>
      <c r="D1053" t="s">
        <v>17</v>
      </c>
      <c r="F1053">
        <f t="shared" si="144"/>
        <v>0</v>
      </c>
      <c r="G1053">
        <f t="shared" si="145"/>
        <v>0</v>
      </c>
      <c r="H1053">
        <v>132403823</v>
      </c>
      <c r="L1053">
        <f t="shared" si="150"/>
        <v>18.701367075672675</v>
      </c>
      <c r="M1053">
        <f t="shared" si="151"/>
        <v>17.803562392376008</v>
      </c>
      <c r="N1053">
        <v>53949684</v>
      </c>
      <c r="O1053">
        <f t="shared" si="152"/>
        <v>0</v>
      </c>
      <c r="P1053">
        <f t="shared" si="146"/>
        <v>0</v>
      </c>
      <c r="Q1053">
        <f t="shared" si="147"/>
        <v>1</v>
      </c>
      <c r="R1053">
        <f t="shared" si="148"/>
        <v>0</v>
      </c>
      <c r="S1053">
        <f t="shared" si="149"/>
        <v>0</v>
      </c>
    </row>
    <row r="1054" spans="1:19" ht="16">
      <c r="A1054" s="1">
        <v>2013</v>
      </c>
      <c r="B1054" t="s">
        <v>29</v>
      </c>
      <c r="C1054" t="s">
        <v>16</v>
      </c>
      <c r="D1054" t="s">
        <v>17</v>
      </c>
      <c r="F1054">
        <f t="shared" si="144"/>
        <v>0</v>
      </c>
      <c r="G1054">
        <f t="shared" si="145"/>
        <v>0</v>
      </c>
      <c r="H1054">
        <v>132493015</v>
      </c>
      <c r="L1054">
        <f t="shared" si="150"/>
        <v>18.702040485019829</v>
      </c>
      <c r="M1054">
        <f t="shared" si="151"/>
        <v>17.926384422137584</v>
      </c>
      <c r="N1054">
        <v>61000000</v>
      </c>
      <c r="O1054">
        <f t="shared" si="152"/>
        <v>0</v>
      </c>
      <c r="P1054">
        <f t="shared" si="146"/>
        <v>1</v>
      </c>
      <c r="Q1054">
        <f t="shared" si="147"/>
        <v>0</v>
      </c>
      <c r="R1054">
        <f t="shared" si="148"/>
        <v>0</v>
      </c>
      <c r="S1054">
        <f t="shared" si="149"/>
        <v>0</v>
      </c>
    </row>
    <row r="1055" spans="1:19" ht="16">
      <c r="A1055" s="1">
        <v>2006</v>
      </c>
      <c r="B1055" t="s">
        <v>1609</v>
      </c>
      <c r="C1055" t="s">
        <v>64</v>
      </c>
      <c r="D1055" t="s">
        <v>17</v>
      </c>
      <c r="F1055">
        <f t="shared" si="144"/>
        <v>0</v>
      </c>
      <c r="G1055">
        <f t="shared" si="145"/>
        <v>0</v>
      </c>
      <c r="H1055">
        <v>132720223</v>
      </c>
      <c r="L1055">
        <f t="shared" si="150"/>
        <v>18.703753884074104</v>
      </c>
      <c r="M1055">
        <f t="shared" si="151"/>
        <v>17.649179598988955</v>
      </c>
      <c r="N1055">
        <v>46231854</v>
      </c>
      <c r="O1055">
        <f t="shared" si="152"/>
        <v>0</v>
      </c>
      <c r="P1055">
        <f t="shared" si="146"/>
        <v>0</v>
      </c>
      <c r="Q1055">
        <f t="shared" si="147"/>
        <v>0</v>
      </c>
      <c r="R1055">
        <f t="shared" si="148"/>
        <v>1</v>
      </c>
      <c r="S1055">
        <f t="shared" si="149"/>
        <v>0</v>
      </c>
    </row>
    <row r="1056" spans="1:19" ht="16">
      <c r="A1056" s="1">
        <v>2011</v>
      </c>
      <c r="B1056" t="s">
        <v>570</v>
      </c>
      <c r="C1056" t="s">
        <v>16</v>
      </c>
      <c r="D1056" t="s">
        <v>17</v>
      </c>
      <c r="F1056">
        <f t="shared" si="144"/>
        <v>0</v>
      </c>
      <c r="G1056">
        <f t="shared" si="145"/>
        <v>0</v>
      </c>
      <c r="H1056">
        <v>132834295</v>
      </c>
      <c r="L1056">
        <f t="shared" si="150"/>
        <v>18.704613007148911</v>
      </c>
      <c r="M1056">
        <f t="shared" si="151"/>
        <v>16.623167935965395</v>
      </c>
      <c r="N1056">
        <v>16571053</v>
      </c>
      <c r="O1056">
        <f t="shared" si="152"/>
        <v>0</v>
      </c>
      <c r="P1056">
        <f t="shared" si="146"/>
        <v>1</v>
      </c>
      <c r="Q1056">
        <f t="shared" si="147"/>
        <v>0</v>
      </c>
      <c r="R1056">
        <f t="shared" si="148"/>
        <v>0</v>
      </c>
      <c r="S1056">
        <f t="shared" si="149"/>
        <v>0</v>
      </c>
    </row>
    <row r="1057" spans="1:19" ht="16">
      <c r="A1057" s="1">
        <v>1995</v>
      </c>
      <c r="B1057" t="s">
        <v>2982</v>
      </c>
      <c r="C1057" t="s">
        <v>22</v>
      </c>
      <c r="D1057" t="s">
        <v>23</v>
      </c>
      <c r="F1057">
        <f t="shared" si="144"/>
        <v>1</v>
      </c>
      <c r="G1057">
        <f t="shared" si="145"/>
        <v>88669209</v>
      </c>
      <c r="H1057">
        <v>133156691</v>
      </c>
      <c r="L1057">
        <f t="shared" si="150"/>
        <v>18.70703712055759</v>
      </c>
      <c r="M1057">
        <f t="shared" si="151"/>
        <v>18.300423250599135</v>
      </c>
      <c r="N1057">
        <v>88669209</v>
      </c>
      <c r="O1057">
        <f t="shared" si="152"/>
        <v>0</v>
      </c>
      <c r="P1057">
        <f t="shared" si="146"/>
        <v>0</v>
      </c>
      <c r="Q1057">
        <f t="shared" si="147"/>
        <v>0</v>
      </c>
      <c r="R1057">
        <f t="shared" si="148"/>
        <v>0</v>
      </c>
      <c r="S1057">
        <f t="shared" si="149"/>
        <v>1</v>
      </c>
    </row>
    <row r="1058" spans="1:19" ht="16">
      <c r="A1058" s="1">
        <v>2007</v>
      </c>
      <c r="B1058" t="s">
        <v>3612</v>
      </c>
      <c r="C1058" t="s">
        <v>22</v>
      </c>
      <c r="D1058" t="s">
        <v>23</v>
      </c>
      <c r="F1058">
        <f t="shared" si="144"/>
        <v>1</v>
      </c>
      <c r="G1058">
        <f t="shared" si="145"/>
        <v>84265761</v>
      </c>
      <c r="H1058">
        <v>134277795</v>
      </c>
      <c r="L1058">
        <f t="shared" si="150"/>
        <v>18.715421309029754</v>
      </c>
      <c r="M1058">
        <f t="shared" si="151"/>
        <v>18.249486183884528</v>
      </c>
      <c r="N1058">
        <v>84265761</v>
      </c>
      <c r="O1058">
        <f t="shared" si="152"/>
        <v>0</v>
      </c>
      <c r="P1058">
        <f t="shared" si="146"/>
        <v>0</v>
      </c>
      <c r="Q1058">
        <f t="shared" si="147"/>
        <v>0</v>
      </c>
      <c r="R1058">
        <f t="shared" si="148"/>
        <v>0</v>
      </c>
      <c r="S1058">
        <f t="shared" si="149"/>
        <v>1</v>
      </c>
    </row>
    <row r="1059" spans="1:19" ht="16">
      <c r="A1059" s="1">
        <v>2002</v>
      </c>
      <c r="B1059" t="s">
        <v>2217</v>
      </c>
      <c r="C1059" t="s">
        <v>22</v>
      </c>
      <c r="D1059" t="s">
        <v>23</v>
      </c>
      <c r="F1059">
        <f t="shared" si="144"/>
        <v>1</v>
      </c>
      <c r="G1059">
        <f t="shared" si="145"/>
        <v>45331273</v>
      </c>
      <c r="H1059">
        <v>134423285</v>
      </c>
      <c r="L1059">
        <f t="shared" si="150"/>
        <v>18.716504222535114</v>
      </c>
      <c r="M1059">
        <f t="shared" si="151"/>
        <v>17.62950770546999</v>
      </c>
      <c r="N1059">
        <v>45331273</v>
      </c>
      <c r="O1059">
        <f t="shared" si="152"/>
        <v>0</v>
      </c>
      <c r="P1059">
        <f t="shared" si="146"/>
        <v>0</v>
      </c>
      <c r="Q1059">
        <f t="shared" si="147"/>
        <v>0</v>
      </c>
      <c r="R1059">
        <f t="shared" si="148"/>
        <v>0</v>
      </c>
      <c r="S1059">
        <f t="shared" si="149"/>
        <v>1</v>
      </c>
    </row>
    <row r="1060" spans="1:19" ht="16">
      <c r="A1060" s="1">
        <v>1991</v>
      </c>
      <c r="B1060" t="s">
        <v>3156</v>
      </c>
      <c r="C1060" t="s">
        <v>22</v>
      </c>
      <c r="D1060" t="s">
        <v>23</v>
      </c>
      <c r="F1060">
        <f t="shared" si="144"/>
        <v>1</v>
      </c>
      <c r="G1060">
        <f t="shared" si="145"/>
        <v>42771009</v>
      </c>
      <c r="H1060">
        <v>134569251</v>
      </c>
      <c r="L1060">
        <f t="shared" si="150"/>
        <v>18.717589501825739</v>
      </c>
      <c r="M1060">
        <f t="shared" si="151"/>
        <v>17.571371071227137</v>
      </c>
      <c r="N1060">
        <v>42771009</v>
      </c>
      <c r="O1060">
        <f t="shared" si="152"/>
        <v>0</v>
      </c>
      <c r="P1060">
        <f t="shared" si="146"/>
        <v>0</v>
      </c>
      <c r="Q1060">
        <f t="shared" si="147"/>
        <v>0</v>
      </c>
      <c r="R1060">
        <f t="shared" si="148"/>
        <v>0</v>
      </c>
      <c r="S1060">
        <f t="shared" si="149"/>
        <v>1</v>
      </c>
    </row>
    <row r="1061" spans="1:19" ht="16">
      <c r="A1061" s="1">
        <v>1999</v>
      </c>
      <c r="B1061" t="s">
        <v>2534</v>
      </c>
      <c r="C1061" t="s">
        <v>16</v>
      </c>
      <c r="D1061" t="s">
        <v>17</v>
      </c>
      <c r="F1061">
        <f t="shared" si="144"/>
        <v>0</v>
      </c>
      <c r="G1061">
        <f t="shared" si="145"/>
        <v>0</v>
      </c>
      <c r="H1061">
        <v>134810098</v>
      </c>
      <c r="L1061">
        <f t="shared" si="150"/>
        <v>18.719377664616022</v>
      </c>
      <c r="M1061">
        <f t="shared" si="151"/>
        <v>17.839763091275739</v>
      </c>
      <c r="N1061">
        <v>55938481</v>
      </c>
      <c r="O1061">
        <f t="shared" si="152"/>
        <v>0</v>
      </c>
      <c r="P1061">
        <f t="shared" si="146"/>
        <v>1</v>
      </c>
      <c r="Q1061">
        <f t="shared" si="147"/>
        <v>0</v>
      </c>
      <c r="R1061">
        <f t="shared" si="148"/>
        <v>0</v>
      </c>
      <c r="S1061">
        <f t="shared" si="149"/>
        <v>0</v>
      </c>
    </row>
    <row r="1062" spans="1:19" ht="16">
      <c r="A1062" s="1">
        <v>2009</v>
      </c>
      <c r="B1062" t="s">
        <v>985</v>
      </c>
      <c r="C1062" t="s">
        <v>16</v>
      </c>
      <c r="D1062" t="s">
        <v>17</v>
      </c>
      <c r="F1062">
        <f t="shared" si="144"/>
        <v>0</v>
      </c>
      <c r="G1062">
        <f t="shared" si="145"/>
        <v>0</v>
      </c>
      <c r="H1062">
        <v>135164207</v>
      </c>
      <c r="L1062">
        <f t="shared" si="150"/>
        <v>18.722000945398761</v>
      </c>
      <c r="M1062">
        <f t="shared" si="151"/>
        <v>17.789584894034459</v>
      </c>
      <c r="N1062">
        <v>53200848</v>
      </c>
      <c r="O1062">
        <f t="shared" si="152"/>
        <v>0</v>
      </c>
      <c r="P1062">
        <f t="shared" si="146"/>
        <v>1</v>
      </c>
      <c r="Q1062">
        <f t="shared" si="147"/>
        <v>0</v>
      </c>
      <c r="R1062">
        <f t="shared" si="148"/>
        <v>0</v>
      </c>
      <c r="S1062">
        <f t="shared" si="149"/>
        <v>0</v>
      </c>
    </row>
    <row r="1063" spans="1:19" ht="16">
      <c r="A1063" s="1">
        <v>2002</v>
      </c>
      <c r="B1063" t="s">
        <v>2269</v>
      </c>
      <c r="C1063" t="s">
        <v>58</v>
      </c>
      <c r="D1063" t="s">
        <v>17</v>
      </c>
      <c r="F1063">
        <f t="shared" si="144"/>
        <v>0</v>
      </c>
      <c r="G1063">
        <f t="shared" si="145"/>
        <v>0</v>
      </c>
      <c r="H1063">
        <v>135255080</v>
      </c>
      <c r="L1063">
        <f t="shared" si="150"/>
        <v>18.72267303505944</v>
      </c>
      <c r="M1063">
        <f t="shared" si="151"/>
        <v>18.168504197011082</v>
      </c>
      <c r="N1063">
        <v>77710753</v>
      </c>
      <c r="O1063">
        <f t="shared" si="152"/>
        <v>1</v>
      </c>
      <c r="P1063">
        <f t="shared" si="146"/>
        <v>0</v>
      </c>
      <c r="Q1063">
        <f t="shared" si="147"/>
        <v>0</v>
      </c>
      <c r="R1063">
        <f t="shared" si="148"/>
        <v>0</v>
      </c>
      <c r="S1063">
        <f t="shared" si="149"/>
        <v>0</v>
      </c>
    </row>
    <row r="1064" spans="1:19" ht="16">
      <c r="A1064" s="1">
        <v>2004</v>
      </c>
      <c r="B1064" t="s">
        <v>1946</v>
      </c>
      <c r="C1064" t="s">
        <v>22</v>
      </c>
      <c r="D1064" t="s">
        <v>23</v>
      </c>
      <c r="F1064">
        <f t="shared" si="144"/>
        <v>1</v>
      </c>
      <c r="G1064">
        <f t="shared" si="145"/>
        <v>20964279</v>
      </c>
      <c r="H1064">
        <v>135496025</v>
      </c>
      <c r="L1064">
        <f t="shared" si="150"/>
        <v>18.724452862060367</v>
      </c>
      <c r="M1064">
        <f t="shared" si="151"/>
        <v>16.858330547344544</v>
      </c>
      <c r="N1064">
        <v>20964279</v>
      </c>
      <c r="O1064">
        <f t="shared" si="152"/>
        <v>0</v>
      </c>
      <c r="P1064">
        <f t="shared" si="146"/>
        <v>0</v>
      </c>
      <c r="Q1064">
        <f t="shared" si="147"/>
        <v>0</v>
      </c>
      <c r="R1064">
        <f t="shared" si="148"/>
        <v>0</v>
      </c>
      <c r="S1064">
        <f t="shared" si="149"/>
        <v>1</v>
      </c>
    </row>
    <row r="1065" spans="1:19" ht="16">
      <c r="A1065" s="1">
        <v>2010</v>
      </c>
      <c r="B1065" t="s">
        <v>760</v>
      </c>
      <c r="C1065" t="s">
        <v>58</v>
      </c>
      <c r="D1065" t="s">
        <v>17</v>
      </c>
      <c r="F1065">
        <f t="shared" si="144"/>
        <v>0</v>
      </c>
      <c r="G1065">
        <f t="shared" si="145"/>
        <v>0</v>
      </c>
      <c r="H1065">
        <v>135915826</v>
      </c>
      <c r="L1065">
        <f t="shared" si="150"/>
        <v>18.727546325615684</v>
      </c>
      <c r="M1065">
        <f t="shared" si="151"/>
        <v>17.570394817071001</v>
      </c>
      <c r="N1065">
        <v>42729274</v>
      </c>
      <c r="O1065">
        <f t="shared" si="152"/>
        <v>1</v>
      </c>
      <c r="P1065">
        <f t="shared" si="146"/>
        <v>0</v>
      </c>
      <c r="Q1065">
        <f t="shared" si="147"/>
        <v>0</v>
      </c>
      <c r="R1065">
        <f t="shared" si="148"/>
        <v>0</v>
      </c>
      <c r="S1065">
        <f t="shared" si="149"/>
        <v>0</v>
      </c>
    </row>
    <row r="1066" spans="1:19" ht="16">
      <c r="A1066" s="1">
        <v>2009</v>
      </c>
      <c r="B1066" t="s">
        <v>938</v>
      </c>
      <c r="C1066" t="s">
        <v>22</v>
      </c>
      <c r="D1066" t="s">
        <v>23</v>
      </c>
      <c r="F1066">
        <f t="shared" si="144"/>
        <v>1</v>
      </c>
      <c r="G1066">
        <f t="shared" si="145"/>
        <v>65143896</v>
      </c>
      <c r="H1066">
        <v>136842415</v>
      </c>
      <c r="L1066">
        <f t="shared" si="150"/>
        <v>18.734340566266383</v>
      </c>
      <c r="M1066">
        <f t="shared" si="151"/>
        <v>17.992109165664608</v>
      </c>
      <c r="N1066">
        <v>65143896</v>
      </c>
      <c r="O1066">
        <f t="shared" si="152"/>
        <v>0</v>
      </c>
      <c r="P1066">
        <f t="shared" si="146"/>
        <v>0</v>
      </c>
      <c r="Q1066">
        <f t="shared" si="147"/>
        <v>0</v>
      </c>
      <c r="R1066">
        <f t="shared" si="148"/>
        <v>0</v>
      </c>
      <c r="S1066">
        <f t="shared" si="149"/>
        <v>1</v>
      </c>
    </row>
    <row r="1067" spans="1:19" ht="16">
      <c r="A1067" s="1">
        <v>2005</v>
      </c>
      <c r="B1067" t="s">
        <v>1675</v>
      </c>
      <c r="C1067" t="s">
        <v>64</v>
      </c>
      <c r="D1067" t="s">
        <v>17</v>
      </c>
      <c r="F1067">
        <f t="shared" si="144"/>
        <v>0</v>
      </c>
      <c r="G1067">
        <f t="shared" si="145"/>
        <v>0</v>
      </c>
      <c r="H1067">
        <v>136925192</v>
      </c>
      <c r="L1067">
        <f t="shared" si="150"/>
        <v>18.734945290860573</v>
      </c>
      <c r="M1067">
        <f t="shared" si="151"/>
        <v>17.393206855477526</v>
      </c>
      <c r="N1067">
        <v>35790994</v>
      </c>
      <c r="O1067">
        <f t="shared" si="152"/>
        <v>0</v>
      </c>
      <c r="P1067">
        <f t="shared" si="146"/>
        <v>0</v>
      </c>
      <c r="Q1067">
        <f t="shared" si="147"/>
        <v>0</v>
      </c>
      <c r="R1067">
        <f t="shared" si="148"/>
        <v>1</v>
      </c>
      <c r="S1067">
        <f t="shared" si="149"/>
        <v>0</v>
      </c>
    </row>
    <row r="1068" spans="1:19" ht="16">
      <c r="A1068" s="1">
        <v>2002</v>
      </c>
      <c r="B1068" t="s">
        <v>2134</v>
      </c>
      <c r="C1068" t="s">
        <v>16</v>
      </c>
      <c r="D1068" t="s">
        <v>17</v>
      </c>
      <c r="F1068">
        <f t="shared" si="144"/>
        <v>0</v>
      </c>
      <c r="G1068">
        <f t="shared" si="145"/>
        <v>0</v>
      </c>
      <c r="H1068">
        <v>137060380</v>
      </c>
      <c r="L1068">
        <f t="shared" si="150"/>
        <v>18.7359321166265</v>
      </c>
      <c r="M1068">
        <f t="shared" si="151"/>
        <v>17.475357003582904</v>
      </c>
      <c r="N1068">
        <v>38855376</v>
      </c>
      <c r="O1068">
        <f t="shared" si="152"/>
        <v>0</v>
      </c>
      <c r="P1068">
        <f t="shared" si="146"/>
        <v>1</v>
      </c>
      <c r="Q1068">
        <f t="shared" si="147"/>
        <v>0</v>
      </c>
      <c r="R1068">
        <f t="shared" si="148"/>
        <v>0</v>
      </c>
      <c r="S1068">
        <f t="shared" si="149"/>
        <v>0</v>
      </c>
    </row>
    <row r="1069" spans="1:19" ht="16">
      <c r="A1069" s="1">
        <v>2013</v>
      </c>
      <c r="B1069" t="s">
        <v>137</v>
      </c>
      <c r="C1069" t="s">
        <v>22</v>
      </c>
      <c r="D1069" t="s">
        <v>23</v>
      </c>
      <c r="F1069">
        <f t="shared" si="144"/>
        <v>1</v>
      </c>
      <c r="G1069">
        <f t="shared" si="145"/>
        <v>84000000</v>
      </c>
      <c r="H1069">
        <v>137162560</v>
      </c>
      <c r="L1069">
        <f t="shared" si="150"/>
        <v>18.736677349718441</v>
      </c>
      <c r="M1069">
        <f t="shared" si="151"/>
        <v>18.246327356807587</v>
      </c>
      <c r="N1069">
        <v>84000000</v>
      </c>
      <c r="O1069">
        <f t="shared" si="152"/>
        <v>0</v>
      </c>
      <c r="P1069">
        <f t="shared" si="146"/>
        <v>0</v>
      </c>
      <c r="Q1069">
        <f t="shared" si="147"/>
        <v>0</v>
      </c>
      <c r="R1069">
        <f t="shared" si="148"/>
        <v>0</v>
      </c>
      <c r="S1069">
        <f t="shared" si="149"/>
        <v>1</v>
      </c>
    </row>
    <row r="1070" spans="1:19" ht="16">
      <c r="A1070" s="1">
        <v>2004</v>
      </c>
      <c r="B1070" t="s">
        <v>1994</v>
      </c>
      <c r="C1070" t="s">
        <v>22</v>
      </c>
      <c r="D1070" t="s">
        <v>23</v>
      </c>
      <c r="F1070">
        <f t="shared" si="144"/>
        <v>1</v>
      </c>
      <c r="G1070">
        <f t="shared" si="145"/>
        <v>24663858</v>
      </c>
      <c r="H1070">
        <v>137438109</v>
      </c>
      <c r="L1070">
        <f t="shared" si="150"/>
        <v>18.738684257374484</v>
      </c>
      <c r="M1070">
        <f t="shared" si="151"/>
        <v>17.020849491152372</v>
      </c>
      <c r="N1070">
        <v>24663858</v>
      </c>
      <c r="O1070">
        <f t="shared" si="152"/>
        <v>0</v>
      </c>
      <c r="P1070">
        <f t="shared" si="146"/>
        <v>0</v>
      </c>
      <c r="Q1070">
        <f t="shared" si="147"/>
        <v>0</v>
      </c>
      <c r="R1070">
        <f t="shared" si="148"/>
        <v>0</v>
      </c>
      <c r="S1070">
        <f t="shared" si="149"/>
        <v>1</v>
      </c>
    </row>
    <row r="1071" spans="1:19" ht="16">
      <c r="A1071" s="1">
        <v>2001</v>
      </c>
      <c r="B1071" t="s">
        <v>3613</v>
      </c>
      <c r="C1071" t="s">
        <v>22</v>
      </c>
      <c r="D1071" t="s">
        <v>23</v>
      </c>
      <c r="F1071">
        <f t="shared" si="144"/>
        <v>1</v>
      </c>
      <c r="G1071">
        <f t="shared" si="145"/>
        <v>65792298</v>
      </c>
      <c r="H1071">
        <v>137490616</v>
      </c>
      <c r="L1071">
        <f t="shared" si="150"/>
        <v>18.739066225469223</v>
      </c>
      <c r="M1071">
        <f t="shared" si="151"/>
        <v>18.00201333777273</v>
      </c>
      <c r="N1071">
        <v>65792298</v>
      </c>
      <c r="O1071">
        <f t="shared" si="152"/>
        <v>0</v>
      </c>
      <c r="P1071">
        <f t="shared" si="146"/>
        <v>0</v>
      </c>
      <c r="Q1071">
        <f t="shared" si="147"/>
        <v>0</v>
      </c>
      <c r="R1071">
        <f t="shared" si="148"/>
        <v>0</v>
      </c>
      <c r="S1071">
        <f t="shared" si="149"/>
        <v>1</v>
      </c>
    </row>
    <row r="1072" spans="1:19" ht="16">
      <c r="A1072" s="1">
        <v>2009</v>
      </c>
      <c r="B1072" t="s">
        <v>3656</v>
      </c>
      <c r="C1072" t="s">
        <v>22</v>
      </c>
      <c r="D1072" t="s">
        <v>23</v>
      </c>
      <c r="F1072">
        <f t="shared" si="144"/>
        <v>1</v>
      </c>
      <c r="G1072">
        <f t="shared" si="145"/>
        <v>43429264</v>
      </c>
      <c r="H1072">
        <v>137503693</v>
      </c>
      <c r="L1072">
        <f t="shared" si="150"/>
        <v>18.739161332892042</v>
      </c>
      <c r="M1072">
        <f t="shared" si="151"/>
        <v>17.586644057556445</v>
      </c>
      <c r="N1072">
        <v>43429264</v>
      </c>
      <c r="O1072">
        <f t="shared" si="152"/>
        <v>0</v>
      </c>
      <c r="P1072">
        <f t="shared" si="146"/>
        <v>0</v>
      </c>
      <c r="Q1072">
        <f t="shared" si="147"/>
        <v>0</v>
      </c>
      <c r="R1072">
        <f t="shared" si="148"/>
        <v>0</v>
      </c>
      <c r="S1072">
        <f t="shared" si="149"/>
        <v>1</v>
      </c>
    </row>
    <row r="1073" spans="1:19" ht="16">
      <c r="A1073" s="1">
        <v>2001</v>
      </c>
      <c r="B1073" t="s">
        <v>2400</v>
      </c>
      <c r="C1073" t="s">
        <v>16</v>
      </c>
      <c r="D1073" t="s">
        <v>17</v>
      </c>
      <c r="F1073">
        <f t="shared" si="144"/>
        <v>0</v>
      </c>
      <c r="G1073">
        <f t="shared" si="145"/>
        <v>0</v>
      </c>
      <c r="H1073">
        <v>137512958</v>
      </c>
      <c r="L1073">
        <f t="shared" si="150"/>
        <v>18.739228710630591</v>
      </c>
      <c r="M1073">
        <f t="shared" si="151"/>
        <v>17.896652818737273</v>
      </c>
      <c r="N1073">
        <v>59213068</v>
      </c>
      <c r="O1073">
        <f t="shared" si="152"/>
        <v>0</v>
      </c>
      <c r="P1073">
        <f t="shared" si="146"/>
        <v>1</v>
      </c>
      <c r="Q1073">
        <f t="shared" si="147"/>
        <v>0</v>
      </c>
      <c r="R1073">
        <f t="shared" si="148"/>
        <v>0</v>
      </c>
      <c r="S1073">
        <f t="shared" si="149"/>
        <v>0</v>
      </c>
    </row>
    <row r="1074" spans="1:19" ht="16">
      <c r="A1074" s="1">
        <v>2002</v>
      </c>
      <c r="B1074" t="s">
        <v>2229</v>
      </c>
      <c r="C1074" t="s">
        <v>58</v>
      </c>
      <c r="D1074" t="s">
        <v>17</v>
      </c>
      <c r="F1074">
        <f t="shared" si="144"/>
        <v>0</v>
      </c>
      <c r="G1074">
        <f t="shared" si="145"/>
        <v>0</v>
      </c>
      <c r="H1074">
        <v>137956416</v>
      </c>
      <c r="L1074">
        <f t="shared" si="150"/>
        <v>18.74244836715096</v>
      </c>
      <c r="M1074">
        <f t="shared" si="151"/>
        <v>18.456186266245805</v>
      </c>
      <c r="N1074">
        <v>103614337</v>
      </c>
      <c r="O1074">
        <f t="shared" si="152"/>
        <v>1</v>
      </c>
      <c r="P1074">
        <f t="shared" si="146"/>
        <v>0</v>
      </c>
      <c r="Q1074">
        <f t="shared" si="147"/>
        <v>0</v>
      </c>
      <c r="R1074">
        <f t="shared" si="148"/>
        <v>0</v>
      </c>
      <c r="S1074">
        <f t="shared" si="149"/>
        <v>0</v>
      </c>
    </row>
    <row r="1075" spans="1:19" ht="16">
      <c r="A1075" s="1">
        <v>2010</v>
      </c>
      <c r="B1075" t="s">
        <v>814</v>
      </c>
      <c r="C1075" t="s">
        <v>31</v>
      </c>
      <c r="D1075" t="s">
        <v>17</v>
      </c>
      <c r="F1075">
        <f t="shared" si="144"/>
        <v>0</v>
      </c>
      <c r="G1075">
        <f t="shared" si="145"/>
        <v>0</v>
      </c>
      <c r="H1075">
        <v>138082199</v>
      </c>
      <c r="L1075">
        <f t="shared" si="150"/>
        <v>18.743359710722988</v>
      </c>
      <c r="M1075">
        <f t="shared" si="151"/>
        <v>16.279410605969595</v>
      </c>
      <c r="N1075">
        <v>11750550</v>
      </c>
      <c r="O1075">
        <f t="shared" si="152"/>
        <v>0</v>
      </c>
      <c r="P1075">
        <f t="shared" si="146"/>
        <v>0</v>
      </c>
      <c r="Q1075">
        <f t="shared" si="147"/>
        <v>1</v>
      </c>
      <c r="R1075">
        <f t="shared" si="148"/>
        <v>0</v>
      </c>
      <c r="S1075">
        <f t="shared" si="149"/>
        <v>0</v>
      </c>
    </row>
    <row r="1076" spans="1:19" ht="16">
      <c r="A1076" s="1">
        <v>2001</v>
      </c>
      <c r="B1076" t="s">
        <v>2289</v>
      </c>
      <c r="C1076" t="s">
        <v>22</v>
      </c>
      <c r="D1076" t="s">
        <v>23</v>
      </c>
      <c r="F1076">
        <f t="shared" si="144"/>
        <v>1</v>
      </c>
      <c r="G1076">
        <f t="shared" si="145"/>
        <v>36843687</v>
      </c>
      <c r="H1076">
        <v>138373157</v>
      </c>
      <c r="L1076">
        <f t="shared" si="150"/>
        <v>18.745464630024522</v>
      </c>
      <c r="M1076">
        <f t="shared" si="151"/>
        <v>17.422194845776794</v>
      </c>
      <c r="N1076">
        <v>36843687</v>
      </c>
      <c r="O1076">
        <f t="shared" si="152"/>
        <v>0</v>
      </c>
      <c r="P1076">
        <f t="shared" si="146"/>
        <v>0</v>
      </c>
      <c r="Q1076">
        <f t="shared" si="147"/>
        <v>0</v>
      </c>
      <c r="R1076">
        <f t="shared" si="148"/>
        <v>0</v>
      </c>
      <c r="S1076">
        <f t="shared" si="149"/>
        <v>1</v>
      </c>
    </row>
    <row r="1077" spans="1:19" ht="16">
      <c r="A1077" s="1">
        <v>2008</v>
      </c>
      <c r="B1077" t="s">
        <v>1246</v>
      </c>
      <c r="C1077" t="s">
        <v>16</v>
      </c>
      <c r="D1077" t="s">
        <v>17</v>
      </c>
      <c r="F1077">
        <f t="shared" si="144"/>
        <v>0</v>
      </c>
      <c r="G1077">
        <f t="shared" si="145"/>
        <v>0</v>
      </c>
      <c r="H1077">
        <v>139036162</v>
      </c>
      <c r="L1077">
        <f t="shared" si="150"/>
        <v>18.750244615533052</v>
      </c>
      <c r="M1077">
        <f t="shared" si="151"/>
        <v>18.068945863496399</v>
      </c>
      <c r="N1077">
        <v>70346660</v>
      </c>
      <c r="O1077">
        <f t="shared" si="152"/>
        <v>0</v>
      </c>
      <c r="P1077">
        <f t="shared" si="146"/>
        <v>1</v>
      </c>
      <c r="Q1077">
        <f t="shared" si="147"/>
        <v>0</v>
      </c>
      <c r="R1077">
        <f t="shared" si="148"/>
        <v>0</v>
      </c>
      <c r="S1077">
        <f t="shared" si="149"/>
        <v>0</v>
      </c>
    </row>
    <row r="1078" spans="1:19" ht="16">
      <c r="A1078" s="1">
        <v>2011</v>
      </c>
      <c r="B1078" t="s">
        <v>572</v>
      </c>
      <c r="C1078" t="s">
        <v>22</v>
      </c>
      <c r="D1078" t="s">
        <v>23</v>
      </c>
      <c r="F1078">
        <f t="shared" si="144"/>
        <v>1</v>
      </c>
      <c r="G1078">
        <f t="shared" si="145"/>
        <v>10356908</v>
      </c>
      <c r="H1078">
        <v>139537943</v>
      </c>
      <c r="L1078">
        <f t="shared" si="150"/>
        <v>18.753847115073892</v>
      </c>
      <c r="M1078">
        <f t="shared" si="151"/>
        <v>16.15316429465042</v>
      </c>
      <c r="N1078">
        <v>10356908</v>
      </c>
      <c r="O1078">
        <f t="shared" si="152"/>
        <v>0</v>
      </c>
      <c r="P1078">
        <f t="shared" si="146"/>
        <v>0</v>
      </c>
      <c r="Q1078">
        <f t="shared" si="147"/>
        <v>0</v>
      </c>
      <c r="R1078">
        <f t="shared" si="148"/>
        <v>0</v>
      </c>
      <c r="S1078">
        <f t="shared" si="149"/>
        <v>1</v>
      </c>
    </row>
    <row r="1079" spans="1:19" ht="16">
      <c r="A1079" s="1">
        <v>2008</v>
      </c>
      <c r="B1079" t="s">
        <v>1268</v>
      </c>
      <c r="C1079" t="s">
        <v>16</v>
      </c>
      <c r="D1079" t="s">
        <v>17</v>
      </c>
      <c r="F1079">
        <f t="shared" si="144"/>
        <v>0</v>
      </c>
      <c r="G1079">
        <f t="shared" si="145"/>
        <v>0</v>
      </c>
      <c r="H1079">
        <v>139692526</v>
      </c>
      <c r="L1079">
        <f t="shared" si="150"/>
        <v>18.754954322438085</v>
      </c>
      <c r="M1079">
        <f t="shared" si="151"/>
        <v>17.901891780125535</v>
      </c>
      <c r="N1079">
        <v>59524097</v>
      </c>
      <c r="O1079">
        <f t="shared" si="152"/>
        <v>0</v>
      </c>
      <c r="P1079">
        <f t="shared" si="146"/>
        <v>1</v>
      </c>
      <c r="Q1079">
        <f t="shared" si="147"/>
        <v>0</v>
      </c>
      <c r="R1079">
        <f t="shared" si="148"/>
        <v>0</v>
      </c>
      <c r="S1079">
        <f t="shared" si="149"/>
        <v>0</v>
      </c>
    </row>
    <row r="1080" spans="1:19" ht="16">
      <c r="A1080" s="1">
        <v>2000</v>
      </c>
      <c r="B1080" t="s">
        <v>2482</v>
      </c>
      <c r="C1080" t="s">
        <v>22</v>
      </c>
      <c r="D1080" t="s">
        <v>23</v>
      </c>
      <c r="F1080">
        <f t="shared" si="144"/>
        <v>1</v>
      </c>
      <c r="G1080">
        <f t="shared" si="145"/>
        <v>40587251</v>
      </c>
      <c r="H1080">
        <v>139734889</v>
      </c>
      <c r="L1080">
        <f t="shared" si="150"/>
        <v>18.75525753535171</v>
      </c>
      <c r="M1080">
        <f t="shared" si="151"/>
        <v>17.518964560480672</v>
      </c>
      <c r="N1080">
        <v>40587251</v>
      </c>
      <c r="O1080">
        <f t="shared" si="152"/>
        <v>0</v>
      </c>
      <c r="P1080">
        <f t="shared" si="146"/>
        <v>0</v>
      </c>
      <c r="Q1080">
        <f t="shared" si="147"/>
        <v>0</v>
      </c>
      <c r="R1080">
        <f t="shared" si="148"/>
        <v>0</v>
      </c>
      <c r="S1080">
        <f t="shared" si="149"/>
        <v>1</v>
      </c>
    </row>
    <row r="1081" spans="1:19" ht="16">
      <c r="A1081" s="1">
        <v>2012</v>
      </c>
      <c r="B1081" t="s">
        <v>388</v>
      </c>
      <c r="C1081" t="s">
        <v>22</v>
      </c>
      <c r="D1081" t="s">
        <v>23</v>
      </c>
      <c r="F1081">
        <f t="shared" si="144"/>
        <v>1</v>
      </c>
      <c r="G1081">
        <f t="shared" si="145"/>
        <v>53268525</v>
      </c>
      <c r="H1081">
        <v>139736750</v>
      </c>
      <c r="L1081">
        <f t="shared" si="150"/>
        <v>18.755270853339944</v>
      </c>
      <c r="M1081">
        <f t="shared" si="151"/>
        <v>17.790856189378989</v>
      </c>
      <c r="N1081">
        <v>53268525</v>
      </c>
      <c r="O1081">
        <f t="shared" si="152"/>
        <v>0</v>
      </c>
      <c r="P1081">
        <f t="shared" si="146"/>
        <v>0</v>
      </c>
      <c r="Q1081">
        <f t="shared" si="147"/>
        <v>0</v>
      </c>
      <c r="R1081">
        <f t="shared" si="148"/>
        <v>0</v>
      </c>
      <c r="S1081">
        <f t="shared" si="149"/>
        <v>1</v>
      </c>
    </row>
    <row r="1082" spans="1:19" ht="16">
      <c r="A1082" s="1">
        <v>1983</v>
      </c>
      <c r="B1082" t="s">
        <v>3377</v>
      </c>
      <c r="C1082" t="s">
        <v>22</v>
      </c>
      <c r="D1082" t="s">
        <v>23</v>
      </c>
      <c r="F1082">
        <f t="shared" si="144"/>
        <v>1</v>
      </c>
      <c r="G1082">
        <f t="shared" si="145"/>
        <v>91234849</v>
      </c>
      <c r="H1082">
        <v>140245796</v>
      </c>
      <c r="L1082">
        <f t="shared" si="150"/>
        <v>18.758907126873257</v>
      </c>
      <c r="M1082">
        <f t="shared" si="151"/>
        <v>18.328947498284816</v>
      </c>
      <c r="N1082">
        <v>91234849</v>
      </c>
      <c r="O1082">
        <f t="shared" si="152"/>
        <v>0</v>
      </c>
      <c r="P1082">
        <f t="shared" si="146"/>
        <v>0</v>
      </c>
      <c r="Q1082">
        <f t="shared" si="147"/>
        <v>0</v>
      </c>
      <c r="R1082">
        <f t="shared" si="148"/>
        <v>0</v>
      </c>
      <c r="S1082">
        <f t="shared" si="149"/>
        <v>1</v>
      </c>
    </row>
    <row r="1083" spans="1:19" ht="16">
      <c r="A1083" s="1">
        <v>1984</v>
      </c>
      <c r="B1083" t="s">
        <v>3364</v>
      </c>
      <c r="C1083" t="s">
        <v>16</v>
      </c>
      <c r="D1083" t="s">
        <v>17</v>
      </c>
      <c r="F1083">
        <f t="shared" si="144"/>
        <v>0</v>
      </c>
      <c r="G1083">
        <f t="shared" si="145"/>
        <v>0</v>
      </c>
      <c r="H1083">
        <v>140313263</v>
      </c>
      <c r="L1083">
        <f t="shared" si="150"/>
        <v>18.759388073747978</v>
      </c>
      <c r="M1083">
        <f t="shared" si="151"/>
        <v>16.702072400675249</v>
      </c>
      <c r="N1083">
        <v>17931552</v>
      </c>
      <c r="O1083">
        <f t="shared" si="152"/>
        <v>0</v>
      </c>
      <c r="P1083">
        <f t="shared" si="146"/>
        <v>1</v>
      </c>
      <c r="Q1083">
        <f t="shared" si="147"/>
        <v>0</v>
      </c>
      <c r="R1083">
        <f t="shared" si="148"/>
        <v>0</v>
      </c>
      <c r="S1083">
        <f t="shared" si="149"/>
        <v>0</v>
      </c>
    </row>
    <row r="1084" spans="1:19" ht="16">
      <c r="A1084" s="1">
        <v>1999</v>
      </c>
      <c r="B1084" t="s">
        <v>2571</v>
      </c>
      <c r="C1084" t="s">
        <v>16</v>
      </c>
      <c r="D1084" t="s">
        <v>17</v>
      </c>
      <c r="F1084">
        <f t="shared" si="144"/>
        <v>0</v>
      </c>
      <c r="G1084">
        <f t="shared" si="145"/>
        <v>0</v>
      </c>
      <c r="H1084">
        <v>141040144</v>
      </c>
      <c r="L1084">
        <f t="shared" si="150"/>
        <v>18.76455511704032</v>
      </c>
      <c r="M1084">
        <f t="shared" si="151"/>
        <v>18.325270911182848</v>
      </c>
      <c r="N1084">
        <v>90900032</v>
      </c>
      <c r="O1084">
        <f t="shared" si="152"/>
        <v>0</v>
      </c>
      <c r="P1084">
        <f t="shared" si="146"/>
        <v>1</v>
      </c>
      <c r="Q1084">
        <f t="shared" si="147"/>
        <v>0</v>
      </c>
      <c r="R1084">
        <f t="shared" si="148"/>
        <v>0</v>
      </c>
      <c r="S1084">
        <f t="shared" si="149"/>
        <v>0</v>
      </c>
    </row>
    <row r="1085" spans="1:19" ht="16">
      <c r="A1085" s="1">
        <v>2004</v>
      </c>
      <c r="B1085" t="s">
        <v>1885</v>
      </c>
      <c r="C1085" t="s">
        <v>22</v>
      </c>
      <c r="D1085" t="s">
        <v>23</v>
      </c>
      <c r="F1085">
        <f t="shared" si="144"/>
        <v>1</v>
      </c>
      <c r="G1085">
        <f t="shared" si="145"/>
        <v>30829822</v>
      </c>
      <c r="H1085">
        <v>141861709</v>
      </c>
      <c r="L1085">
        <f t="shared" si="150"/>
        <v>18.77036326075433</v>
      </c>
      <c r="M1085">
        <f t="shared" si="151"/>
        <v>17.243993026248521</v>
      </c>
      <c r="N1085">
        <v>30829822</v>
      </c>
      <c r="O1085">
        <f t="shared" si="152"/>
        <v>0</v>
      </c>
      <c r="P1085">
        <f t="shared" si="146"/>
        <v>0</v>
      </c>
      <c r="Q1085">
        <f t="shared" si="147"/>
        <v>0</v>
      </c>
      <c r="R1085">
        <f t="shared" si="148"/>
        <v>0</v>
      </c>
      <c r="S1085">
        <f t="shared" si="149"/>
        <v>1</v>
      </c>
    </row>
    <row r="1086" spans="1:19" ht="16">
      <c r="A1086" s="1">
        <v>2009</v>
      </c>
      <c r="B1086" t="s">
        <v>919</v>
      </c>
      <c r="C1086" t="s">
        <v>58</v>
      </c>
      <c r="D1086" t="s">
        <v>17</v>
      </c>
      <c r="F1086">
        <f t="shared" si="144"/>
        <v>0</v>
      </c>
      <c r="G1086">
        <f t="shared" si="145"/>
        <v>0</v>
      </c>
      <c r="H1086">
        <v>142000928</v>
      </c>
      <c r="L1086">
        <f t="shared" si="150"/>
        <v>18.771344150755446</v>
      </c>
      <c r="M1086">
        <f t="shared" si="151"/>
        <v>17.635434217339984</v>
      </c>
      <c r="N1086">
        <v>45600727</v>
      </c>
      <c r="O1086">
        <f t="shared" si="152"/>
        <v>1</v>
      </c>
      <c r="P1086">
        <f t="shared" si="146"/>
        <v>0</v>
      </c>
      <c r="Q1086">
        <f t="shared" si="147"/>
        <v>0</v>
      </c>
      <c r="R1086">
        <f t="shared" si="148"/>
        <v>0</v>
      </c>
      <c r="S1086">
        <f t="shared" si="149"/>
        <v>0</v>
      </c>
    </row>
    <row r="1087" spans="1:19" ht="16">
      <c r="A1087" s="1">
        <v>2009</v>
      </c>
      <c r="B1087" t="s">
        <v>992</v>
      </c>
      <c r="C1087" t="s">
        <v>16</v>
      </c>
      <c r="D1087" t="s">
        <v>17</v>
      </c>
      <c r="F1087">
        <f t="shared" si="144"/>
        <v>0</v>
      </c>
      <c r="G1087">
        <f t="shared" si="145"/>
        <v>0</v>
      </c>
      <c r="H1087">
        <v>142404318</v>
      </c>
      <c r="L1087">
        <f t="shared" si="150"/>
        <v>18.774180879516123</v>
      </c>
      <c r="M1087">
        <f t="shared" si="151"/>
        <v>17.868056520470248</v>
      </c>
      <c r="N1087">
        <v>57543775</v>
      </c>
      <c r="O1087">
        <f t="shared" si="152"/>
        <v>0</v>
      </c>
      <c r="P1087">
        <f t="shared" si="146"/>
        <v>1</v>
      </c>
      <c r="Q1087">
        <f t="shared" si="147"/>
        <v>0</v>
      </c>
      <c r="R1087">
        <f t="shared" si="148"/>
        <v>0</v>
      </c>
      <c r="S1087">
        <f t="shared" si="149"/>
        <v>0</v>
      </c>
    </row>
    <row r="1088" spans="1:19" ht="16">
      <c r="A1088" s="1">
        <v>2004</v>
      </c>
      <c r="B1088" t="s">
        <v>1865</v>
      </c>
      <c r="C1088" t="s">
        <v>22</v>
      </c>
      <c r="D1088" t="s">
        <v>23</v>
      </c>
      <c r="F1088">
        <f t="shared" si="144"/>
        <v>1</v>
      </c>
      <c r="G1088">
        <f t="shared" si="145"/>
        <v>43161751</v>
      </c>
      <c r="H1088">
        <v>142404808</v>
      </c>
      <c r="L1088">
        <f t="shared" si="150"/>
        <v>18.774184320417099</v>
      </c>
      <c r="M1088">
        <f t="shared" si="151"/>
        <v>17.580465267503467</v>
      </c>
      <c r="N1088">
        <v>43161751</v>
      </c>
      <c r="O1088">
        <f t="shared" si="152"/>
        <v>0</v>
      </c>
      <c r="P1088">
        <f t="shared" si="146"/>
        <v>0</v>
      </c>
      <c r="Q1088">
        <f t="shared" si="147"/>
        <v>0</v>
      </c>
      <c r="R1088">
        <f t="shared" si="148"/>
        <v>0</v>
      </c>
      <c r="S1088">
        <f t="shared" si="149"/>
        <v>1</v>
      </c>
    </row>
    <row r="1089" spans="1:19" ht="16">
      <c r="A1089" s="1">
        <v>2011</v>
      </c>
      <c r="B1089" t="s">
        <v>429</v>
      </c>
      <c r="C1089" t="s">
        <v>22</v>
      </c>
      <c r="D1089" t="s">
        <v>23</v>
      </c>
      <c r="F1089">
        <f t="shared" si="144"/>
        <v>1</v>
      </c>
      <c r="G1089">
        <f t="shared" si="145"/>
        <v>62141447</v>
      </c>
      <c r="H1089">
        <v>142460919</v>
      </c>
      <c r="L1089">
        <f t="shared" si="150"/>
        <v>18.77457826742727</v>
      </c>
      <c r="M1089">
        <f t="shared" si="151"/>
        <v>17.944923747786156</v>
      </c>
      <c r="N1089">
        <v>62141447</v>
      </c>
      <c r="O1089">
        <f t="shared" si="152"/>
        <v>0</v>
      </c>
      <c r="P1089">
        <f t="shared" si="146"/>
        <v>0</v>
      </c>
      <c r="Q1089">
        <f t="shared" si="147"/>
        <v>0</v>
      </c>
      <c r="R1089">
        <f t="shared" si="148"/>
        <v>0</v>
      </c>
      <c r="S1089">
        <f t="shared" si="149"/>
        <v>1</v>
      </c>
    </row>
    <row r="1090" spans="1:19" ht="16">
      <c r="A1090" s="1">
        <v>2003</v>
      </c>
      <c r="B1090" t="s">
        <v>2056</v>
      </c>
      <c r="C1090" t="s">
        <v>64</v>
      </c>
      <c r="D1090" t="s">
        <v>17</v>
      </c>
      <c r="F1090">
        <f t="shared" ref="F1090:F1153" si="153">IF(D1090="PASS",1,0)</f>
        <v>0</v>
      </c>
      <c r="G1090">
        <f t="shared" ref="G1090:G1153" si="154">F1090*N1090</f>
        <v>0</v>
      </c>
      <c r="H1090">
        <v>142498954</v>
      </c>
      <c r="L1090">
        <f t="shared" si="150"/>
        <v>18.774845217295162</v>
      </c>
      <c r="M1090">
        <f t="shared" si="151"/>
        <v>15.43773596082416</v>
      </c>
      <c r="N1090">
        <v>5064348</v>
      </c>
      <c r="O1090">
        <f t="shared" si="152"/>
        <v>0</v>
      </c>
      <c r="P1090">
        <f t="shared" ref="P1090:P1153" si="155">IF(C1090="notalk",1,0)</f>
        <v>0</v>
      </c>
      <c r="Q1090">
        <f t="shared" ref="Q1090:Q1153" si="156">IF(C1090="men",1,0)</f>
        <v>0</v>
      </c>
      <c r="R1090">
        <f t="shared" ref="R1090:R1153" si="157">IF(C1090="dubious",1,0)</f>
        <v>1</v>
      </c>
      <c r="S1090">
        <f t="shared" ref="S1090:S1153" si="158">IF(C1090="ok",1,0)</f>
        <v>0</v>
      </c>
    </row>
    <row r="1091" spans="1:19" ht="16">
      <c r="A1091" s="1">
        <v>2000</v>
      </c>
      <c r="B1091" t="s">
        <v>2464</v>
      </c>
      <c r="C1091" t="s">
        <v>16</v>
      </c>
      <c r="D1091" t="s">
        <v>17</v>
      </c>
      <c r="F1091">
        <f t="shared" si="153"/>
        <v>0</v>
      </c>
      <c r="G1091">
        <f t="shared" si="154"/>
        <v>0</v>
      </c>
      <c r="H1091">
        <v>143408288</v>
      </c>
      <c r="L1091">
        <f t="shared" ref="L1091:L1154" si="159">LN(H1091)</f>
        <v>18.781206280833427</v>
      </c>
      <c r="M1091">
        <f t="shared" ref="M1091:M1154" si="160">LN(N1091)</f>
        <v>18.617576857361541</v>
      </c>
      <c r="N1091">
        <v>121761754</v>
      </c>
      <c r="O1091">
        <f t="shared" ref="O1091:O1154" si="161">IF(C1091="nowomen",1,0)</f>
        <v>0</v>
      </c>
      <c r="P1091">
        <f t="shared" si="155"/>
        <v>1</v>
      </c>
      <c r="Q1091">
        <f t="shared" si="156"/>
        <v>0</v>
      </c>
      <c r="R1091">
        <f t="shared" si="157"/>
        <v>0</v>
      </c>
      <c r="S1091">
        <f t="shared" si="158"/>
        <v>0</v>
      </c>
    </row>
    <row r="1092" spans="1:19" ht="16">
      <c r="A1092" s="1">
        <v>2005</v>
      </c>
      <c r="B1092" t="s">
        <v>1748</v>
      </c>
      <c r="C1092" t="s">
        <v>22</v>
      </c>
      <c r="D1092" t="s">
        <v>23</v>
      </c>
      <c r="F1092">
        <f t="shared" si="153"/>
        <v>1</v>
      </c>
      <c r="G1092">
        <f t="shared" si="154"/>
        <v>33404928</v>
      </c>
      <c r="H1092">
        <v>144259786</v>
      </c>
      <c r="L1092">
        <f t="shared" si="159"/>
        <v>18.787126301606008</v>
      </c>
      <c r="M1092">
        <f t="shared" si="160"/>
        <v>17.32421399197343</v>
      </c>
      <c r="N1092">
        <v>33404928</v>
      </c>
      <c r="O1092">
        <f t="shared" si="161"/>
        <v>0</v>
      </c>
      <c r="P1092">
        <f t="shared" si="155"/>
        <v>0</v>
      </c>
      <c r="Q1092">
        <f t="shared" si="156"/>
        <v>0</v>
      </c>
      <c r="R1092">
        <f t="shared" si="157"/>
        <v>0</v>
      </c>
      <c r="S1092">
        <f t="shared" si="158"/>
        <v>1</v>
      </c>
    </row>
    <row r="1093" spans="1:19" ht="16">
      <c r="A1093" s="1">
        <v>1988</v>
      </c>
      <c r="B1093" t="s">
        <v>3232</v>
      </c>
      <c r="C1093" t="s">
        <v>22</v>
      </c>
      <c r="D1093" t="s">
        <v>23</v>
      </c>
      <c r="F1093">
        <f t="shared" si="153"/>
        <v>1</v>
      </c>
      <c r="G1093">
        <f t="shared" si="154"/>
        <v>29544705</v>
      </c>
      <c r="H1093">
        <v>144427648</v>
      </c>
      <c r="L1093">
        <f t="shared" si="159"/>
        <v>18.788289234239357</v>
      </c>
      <c r="M1093">
        <f t="shared" si="160"/>
        <v>17.201415097943066</v>
      </c>
      <c r="N1093">
        <v>29544705</v>
      </c>
      <c r="O1093">
        <f t="shared" si="161"/>
        <v>0</v>
      </c>
      <c r="P1093">
        <f t="shared" si="155"/>
        <v>0</v>
      </c>
      <c r="Q1093">
        <f t="shared" si="156"/>
        <v>0</v>
      </c>
      <c r="R1093">
        <f t="shared" si="157"/>
        <v>0</v>
      </c>
      <c r="S1093">
        <f t="shared" si="158"/>
        <v>1</v>
      </c>
    </row>
    <row r="1094" spans="1:19" ht="16">
      <c r="A1094" s="1">
        <v>2011</v>
      </c>
      <c r="B1094" t="s">
        <v>604</v>
      </c>
      <c r="C1094" t="s">
        <v>31</v>
      </c>
      <c r="D1094" t="s">
        <v>17</v>
      </c>
      <c r="F1094">
        <f t="shared" si="153"/>
        <v>0</v>
      </c>
      <c r="G1094">
        <f t="shared" si="154"/>
        <v>0</v>
      </c>
      <c r="H1094">
        <v>144870266</v>
      </c>
      <c r="L1094">
        <f t="shared" si="159"/>
        <v>18.791349182645092</v>
      </c>
      <c r="M1094">
        <f t="shared" si="160"/>
        <v>18.350388861258427</v>
      </c>
      <c r="N1094">
        <v>93212171</v>
      </c>
      <c r="O1094">
        <f t="shared" si="161"/>
        <v>0</v>
      </c>
      <c r="P1094">
        <f t="shared" si="155"/>
        <v>0</v>
      </c>
      <c r="Q1094">
        <f t="shared" si="156"/>
        <v>1</v>
      </c>
      <c r="R1094">
        <f t="shared" si="157"/>
        <v>0</v>
      </c>
      <c r="S1094">
        <f t="shared" si="158"/>
        <v>0</v>
      </c>
    </row>
    <row r="1095" spans="1:19" ht="16">
      <c r="A1095" s="1">
        <v>2012</v>
      </c>
      <c r="B1095" t="s">
        <v>287</v>
      </c>
      <c r="C1095" t="s">
        <v>22</v>
      </c>
      <c r="D1095" t="s">
        <v>23</v>
      </c>
      <c r="F1095">
        <f t="shared" si="153"/>
        <v>1</v>
      </c>
      <c r="G1095">
        <f t="shared" si="154"/>
        <v>5073193</v>
      </c>
      <c r="H1095">
        <v>144884139</v>
      </c>
      <c r="L1095">
        <f t="shared" si="159"/>
        <v>18.791444939601821</v>
      </c>
      <c r="M1095">
        <f t="shared" si="160"/>
        <v>15.439480960374727</v>
      </c>
      <c r="N1095">
        <v>5073193</v>
      </c>
      <c r="O1095">
        <f t="shared" si="161"/>
        <v>0</v>
      </c>
      <c r="P1095">
        <f t="shared" si="155"/>
        <v>0</v>
      </c>
      <c r="Q1095">
        <f t="shared" si="156"/>
        <v>0</v>
      </c>
      <c r="R1095">
        <f t="shared" si="157"/>
        <v>0</v>
      </c>
      <c r="S1095">
        <f t="shared" si="158"/>
        <v>1</v>
      </c>
    </row>
    <row r="1096" spans="1:19" ht="16">
      <c r="A1096" s="1">
        <v>2011</v>
      </c>
      <c r="B1096" t="s">
        <v>556</v>
      </c>
      <c r="C1096" t="s">
        <v>16</v>
      </c>
      <c r="D1096" t="s">
        <v>17</v>
      </c>
      <c r="F1096">
        <f t="shared" si="153"/>
        <v>0</v>
      </c>
      <c r="G1096">
        <f t="shared" si="154"/>
        <v>0</v>
      </c>
      <c r="H1096">
        <v>145440503</v>
      </c>
      <c r="L1096">
        <f t="shared" si="159"/>
        <v>18.79527764685831</v>
      </c>
      <c r="M1096">
        <f t="shared" si="160"/>
        <v>17.31631508635224</v>
      </c>
      <c r="N1096">
        <v>33142105</v>
      </c>
      <c r="O1096">
        <f t="shared" si="161"/>
        <v>0</v>
      </c>
      <c r="P1096">
        <f t="shared" si="155"/>
        <v>1</v>
      </c>
      <c r="Q1096">
        <f t="shared" si="156"/>
        <v>0</v>
      </c>
      <c r="R1096">
        <f t="shared" si="157"/>
        <v>0</v>
      </c>
      <c r="S1096">
        <f t="shared" si="158"/>
        <v>0</v>
      </c>
    </row>
    <row r="1097" spans="1:19" ht="16">
      <c r="A1097" s="1">
        <v>2013</v>
      </c>
      <c r="B1097" t="s">
        <v>33</v>
      </c>
      <c r="C1097" t="s">
        <v>31</v>
      </c>
      <c r="D1097" t="s">
        <v>17</v>
      </c>
      <c r="F1097">
        <f t="shared" si="153"/>
        <v>0</v>
      </c>
      <c r="G1097">
        <f t="shared" si="154"/>
        <v>0</v>
      </c>
      <c r="H1097">
        <v>145803842</v>
      </c>
      <c r="L1097">
        <f t="shared" si="159"/>
        <v>18.797772728357625</v>
      </c>
      <c r="M1097">
        <f t="shared" si="160"/>
        <v>19.231610960168695</v>
      </c>
      <c r="N1097">
        <v>225000000</v>
      </c>
      <c r="O1097">
        <f t="shared" si="161"/>
        <v>0</v>
      </c>
      <c r="P1097">
        <f t="shared" si="155"/>
        <v>0</v>
      </c>
      <c r="Q1097">
        <f t="shared" si="156"/>
        <v>1</v>
      </c>
      <c r="R1097">
        <f t="shared" si="157"/>
        <v>0</v>
      </c>
      <c r="S1097">
        <f t="shared" si="158"/>
        <v>0</v>
      </c>
    </row>
    <row r="1098" spans="1:19" ht="16">
      <c r="A1098" s="1">
        <v>2007</v>
      </c>
      <c r="B1098" t="s">
        <v>1335</v>
      </c>
      <c r="C1098" t="s">
        <v>22</v>
      </c>
      <c r="D1098" t="s">
        <v>23</v>
      </c>
      <c r="F1098">
        <f t="shared" si="153"/>
        <v>1</v>
      </c>
      <c r="G1098">
        <f t="shared" si="154"/>
        <v>33706305</v>
      </c>
      <c r="H1098">
        <v>146285687</v>
      </c>
      <c r="L1098">
        <f t="shared" si="159"/>
        <v>18.801072027984958</v>
      </c>
      <c r="M1098">
        <f t="shared" si="160"/>
        <v>17.333195469811198</v>
      </c>
      <c r="N1098">
        <v>33706305</v>
      </c>
      <c r="O1098">
        <f t="shared" si="161"/>
        <v>0</v>
      </c>
      <c r="P1098">
        <f t="shared" si="155"/>
        <v>0</v>
      </c>
      <c r="Q1098">
        <f t="shared" si="156"/>
        <v>0</v>
      </c>
      <c r="R1098">
        <f t="shared" si="157"/>
        <v>0</v>
      </c>
      <c r="S1098">
        <f t="shared" si="158"/>
        <v>1</v>
      </c>
    </row>
    <row r="1099" spans="1:19" ht="16">
      <c r="A1099" s="1">
        <v>2010</v>
      </c>
      <c r="B1099" t="s">
        <v>869</v>
      </c>
      <c r="C1099" t="s">
        <v>64</v>
      </c>
      <c r="D1099" t="s">
        <v>17</v>
      </c>
      <c r="F1099">
        <f t="shared" si="153"/>
        <v>0</v>
      </c>
      <c r="G1099">
        <f t="shared" si="154"/>
        <v>0</v>
      </c>
      <c r="H1099">
        <v>146808831</v>
      </c>
      <c r="L1099">
        <f t="shared" si="159"/>
        <v>18.8046418290111</v>
      </c>
      <c r="M1099">
        <f t="shared" si="160"/>
        <v>18.130010598319807</v>
      </c>
      <c r="N1099">
        <v>74776229</v>
      </c>
      <c r="O1099">
        <f t="shared" si="161"/>
        <v>0</v>
      </c>
      <c r="P1099">
        <f t="shared" si="155"/>
        <v>0</v>
      </c>
      <c r="Q1099">
        <f t="shared" si="156"/>
        <v>0</v>
      </c>
      <c r="R1099">
        <f t="shared" si="157"/>
        <v>1</v>
      </c>
      <c r="S1099">
        <f t="shared" si="158"/>
        <v>0</v>
      </c>
    </row>
    <row r="1100" spans="1:19" ht="16">
      <c r="A1100" s="1">
        <v>2005</v>
      </c>
      <c r="B1100" t="s">
        <v>1703</v>
      </c>
      <c r="C1100" t="s">
        <v>22</v>
      </c>
      <c r="D1100" t="s">
        <v>23</v>
      </c>
      <c r="F1100">
        <f t="shared" si="153"/>
        <v>1</v>
      </c>
      <c r="G1100">
        <f t="shared" si="154"/>
        <v>29825828</v>
      </c>
      <c r="H1100">
        <v>146862958</v>
      </c>
      <c r="L1100">
        <f t="shared" si="159"/>
        <v>18.805010451416383</v>
      </c>
      <c r="M1100">
        <f t="shared" si="160"/>
        <v>17.210885287507576</v>
      </c>
      <c r="N1100">
        <v>29825828</v>
      </c>
      <c r="O1100">
        <f t="shared" si="161"/>
        <v>0</v>
      </c>
      <c r="P1100">
        <f t="shared" si="155"/>
        <v>0</v>
      </c>
      <c r="Q1100">
        <f t="shared" si="156"/>
        <v>0</v>
      </c>
      <c r="R1100">
        <f t="shared" si="157"/>
        <v>0</v>
      </c>
      <c r="S1100">
        <f t="shared" si="158"/>
        <v>1</v>
      </c>
    </row>
    <row r="1101" spans="1:19" ht="16">
      <c r="A1101" s="1">
        <v>1977</v>
      </c>
      <c r="B1101" t="s">
        <v>3487</v>
      </c>
      <c r="C1101" t="s">
        <v>22</v>
      </c>
      <c r="D1101" t="s">
        <v>23</v>
      </c>
      <c r="F1101">
        <f t="shared" si="153"/>
        <v>1</v>
      </c>
      <c r="G1101">
        <f t="shared" si="154"/>
        <v>15372585</v>
      </c>
      <c r="H1101">
        <v>147005823</v>
      </c>
      <c r="L1101">
        <f t="shared" si="159"/>
        <v>18.805982756203363</v>
      </c>
      <c r="M1101">
        <f t="shared" si="160"/>
        <v>16.548096286148841</v>
      </c>
      <c r="N1101">
        <v>15372585</v>
      </c>
      <c r="O1101">
        <f t="shared" si="161"/>
        <v>0</v>
      </c>
      <c r="P1101">
        <f t="shared" si="155"/>
        <v>0</v>
      </c>
      <c r="Q1101">
        <f t="shared" si="156"/>
        <v>0</v>
      </c>
      <c r="R1101">
        <f t="shared" si="157"/>
        <v>0</v>
      </c>
      <c r="S1101">
        <f t="shared" si="158"/>
        <v>1</v>
      </c>
    </row>
    <row r="1102" spans="1:19" ht="16">
      <c r="A1102" s="1">
        <v>1997</v>
      </c>
      <c r="B1102" t="s">
        <v>2835</v>
      </c>
      <c r="C1102" t="s">
        <v>22</v>
      </c>
      <c r="D1102" t="s">
        <v>23</v>
      </c>
      <c r="F1102">
        <f t="shared" si="153"/>
        <v>1</v>
      </c>
      <c r="G1102">
        <f t="shared" si="154"/>
        <v>34829715</v>
      </c>
      <c r="H1102">
        <v>147102287</v>
      </c>
      <c r="L1102">
        <f t="shared" si="159"/>
        <v>18.806638732697579</v>
      </c>
      <c r="M1102">
        <f t="shared" si="160"/>
        <v>17.365981459707502</v>
      </c>
      <c r="N1102">
        <v>34829715</v>
      </c>
      <c r="O1102">
        <f t="shared" si="161"/>
        <v>0</v>
      </c>
      <c r="P1102">
        <f t="shared" si="155"/>
        <v>0</v>
      </c>
      <c r="Q1102">
        <f t="shared" si="156"/>
        <v>0</v>
      </c>
      <c r="R1102">
        <f t="shared" si="157"/>
        <v>0</v>
      </c>
      <c r="S1102">
        <f t="shared" si="158"/>
        <v>1</v>
      </c>
    </row>
    <row r="1103" spans="1:19" ht="16">
      <c r="A1103" s="1">
        <v>2002</v>
      </c>
      <c r="B1103" t="s">
        <v>2187</v>
      </c>
      <c r="C1103" t="s">
        <v>16</v>
      </c>
      <c r="D1103" t="s">
        <v>17</v>
      </c>
      <c r="F1103">
        <f t="shared" si="153"/>
        <v>0</v>
      </c>
      <c r="G1103">
        <f t="shared" si="154"/>
        <v>0</v>
      </c>
      <c r="H1103">
        <v>147161499</v>
      </c>
      <c r="L1103">
        <f t="shared" si="159"/>
        <v>18.807041174340871</v>
      </c>
      <c r="M1103">
        <f t="shared" si="160"/>
        <v>17.902801031837566</v>
      </c>
      <c r="N1103">
        <v>59578244</v>
      </c>
      <c r="O1103">
        <f t="shared" si="161"/>
        <v>0</v>
      </c>
      <c r="P1103">
        <f t="shared" si="155"/>
        <v>1</v>
      </c>
      <c r="Q1103">
        <f t="shared" si="156"/>
        <v>0</v>
      </c>
      <c r="R1103">
        <f t="shared" si="157"/>
        <v>0</v>
      </c>
      <c r="S1103">
        <f t="shared" si="158"/>
        <v>0</v>
      </c>
    </row>
    <row r="1104" spans="1:19" ht="16">
      <c r="A1104" s="1">
        <v>1976</v>
      </c>
      <c r="B1104" t="s">
        <v>1642</v>
      </c>
      <c r="C1104" t="s">
        <v>16</v>
      </c>
      <c r="D1104" t="s">
        <v>17</v>
      </c>
      <c r="F1104">
        <f t="shared" si="153"/>
        <v>0</v>
      </c>
      <c r="G1104">
        <f t="shared" si="154"/>
        <v>0</v>
      </c>
      <c r="H1104">
        <v>147473116</v>
      </c>
      <c r="L1104">
        <f t="shared" si="159"/>
        <v>18.809156452725194</v>
      </c>
      <c r="M1104">
        <f t="shared" si="160"/>
        <v>18.625699566231468</v>
      </c>
      <c r="N1104">
        <v>122754817</v>
      </c>
      <c r="O1104">
        <f t="shared" si="161"/>
        <v>0</v>
      </c>
      <c r="P1104">
        <f t="shared" si="155"/>
        <v>1</v>
      </c>
      <c r="Q1104">
        <f t="shared" si="156"/>
        <v>0</v>
      </c>
      <c r="R1104">
        <f t="shared" si="157"/>
        <v>0</v>
      </c>
      <c r="S1104">
        <f t="shared" si="158"/>
        <v>0</v>
      </c>
    </row>
    <row r="1105" spans="1:19" ht="16">
      <c r="A1105" s="1">
        <v>2007</v>
      </c>
      <c r="B1105">
        <v>1408</v>
      </c>
      <c r="C1105" t="s">
        <v>22</v>
      </c>
      <c r="D1105" t="s">
        <v>23</v>
      </c>
      <c r="F1105">
        <f t="shared" si="153"/>
        <v>1</v>
      </c>
      <c r="G1105">
        <f t="shared" si="154"/>
        <v>25279728</v>
      </c>
      <c r="H1105">
        <v>147480104</v>
      </c>
      <c r="L1105">
        <f t="shared" si="159"/>
        <v>18.809203836510331</v>
      </c>
      <c r="M1105">
        <f t="shared" si="160"/>
        <v>17.045513367691377</v>
      </c>
      <c r="N1105">
        <v>25279728</v>
      </c>
      <c r="O1105">
        <f t="shared" si="161"/>
        <v>0</v>
      </c>
      <c r="P1105">
        <f t="shared" si="155"/>
        <v>0</v>
      </c>
      <c r="Q1105">
        <f t="shared" si="156"/>
        <v>0</v>
      </c>
      <c r="R1105">
        <f t="shared" si="157"/>
        <v>0</v>
      </c>
      <c r="S1105">
        <f t="shared" si="158"/>
        <v>1</v>
      </c>
    </row>
    <row r="1106" spans="1:19" ht="16">
      <c r="A1106" s="1">
        <v>2000</v>
      </c>
      <c r="B1106" t="s">
        <v>2419</v>
      </c>
      <c r="C1106" t="s">
        <v>22</v>
      </c>
      <c r="D1106" t="s">
        <v>23</v>
      </c>
      <c r="F1106">
        <f t="shared" si="153"/>
        <v>1</v>
      </c>
      <c r="G1106">
        <f t="shared" si="154"/>
        <v>6764542</v>
      </c>
      <c r="H1106">
        <v>147846184</v>
      </c>
      <c r="L1106">
        <f t="shared" si="159"/>
        <v>18.811682993987169</v>
      </c>
      <c r="M1106">
        <f t="shared" si="160"/>
        <v>15.727205115890895</v>
      </c>
      <c r="N1106">
        <v>6764542</v>
      </c>
      <c r="O1106">
        <f t="shared" si="161"/>
        <v>0</v>
      </c>
      <c r="P1106">
        <f t="shared" si="155"/>
        <v>0</v>
      </c>
      <c r="Q1106">
        <f t="shared" si="156"/>
        <v>0</v>
      </c>
      <c r="R1106">
        <f t="shared" si="157"/>
        <v>0</v>
      </c>
      <c r="S1106">
        <f t="shared" si="158"/>
        <v>1</v>
      </c>
    </row>
    <row r="1107" spans="1:19" ht="16">
      <c r="A1107" s="1">
        <v>1976</v>
      </c>
      <c r="B1107" t="s">
        <v>3510</v>
      </c>
      <c r="C1107" t="s">
        <v>16</v>
      </c>
      <c r="D1107" t="s">
        <v>17</v>
      </c>
      <c r="F1107">
        <f t="shared" si="153"/>
        <v>0</v>
      </c>
      <c r="G1107">
        <f t="shared" si="154"/>
        <v>0</v>
      </c>
      <c r="H1107">
        <v>147901939</v>
      </c>
      <c r="L1107">
        <f t="shared" si="159"/>
        <v>18.812060037804692</v>
      </c>
      <c r="M1107">
        <f t="shared" si="160"/>
        <v>16.706106735120997</v>
      </c>
      <c r="N1107">
        <v>18004040</v>
      </c>
      <c r="O1107">
        <f t="shared" si="161"/>
        <v>0</v>
      </c>
      <c r="P1107">
        <f t="shared" si="155"/>
        <v>1</v>
      </c>
      <c r="Q1107">
        <f t="shared" si="156"/>
        <v>0</v>
      </c>
      <c r="R1107">
        <f t="shared" si="157"/>
        <v>0</v>
      </c>
      <c r="S1107">
        <f t="shared" si="158"/>
        <v>0</v>
      </c>
    </row>
    <row r="1108" spans="1:19" ht="16">
      <c r="A1108" s="1">
        <v>2013</v>
      </c>
      <c r="B1108" t="s">
        <v>110</v>
      </c>
      <c r="C1108" t="s">
        <v>22</v>
      </c>
      <c r="D1108" t="s">
        <v>23</v>
      </c>
      <c r="F1108">
        <f t="shared" si="153"/>
        <v>1</v>
      </c>
      <c r="G1108">
        <f t="shared" si="154"/>
        <v>15000000</v>
      </c>
      <c r="H1108">
        <v>148041253</v>
      </c>
      <c r="L1108">
        <f t="shared" si="159"/>
        <v>18.813001529375079</v>
      </c>
      <c r="M1108">
        <f t="shared" si="160"/>
        <v>16.523560759066484</v>
      </c>
      <c r="N1108">
        <v>15000000</v>
      </c>
      <c r="O1108">
        <f t="shared" si="161"/>
        <v>0</v>
      </c>
      <c r="P1108">
        <f t="shared" si="155"/>
        <v>0</v>
      </c>
      <c r="Q1108">
        <f t="shared" si="156"/>
        <v>0</v>
      </c>
      <c r="R1108">
        <f t="shared" si="157"/>
        <v>0</v>
      </c>
      <c r="S1108">
        <f t="shared" si="158"/>
        <v>1</v>
      </c>
    </row>
    <row r="1109" spans="1:19" ht="16">
      <c r="A1109" s="1">
        <v>2002</v>
      </c>
      <c r="B1109" t="s">
        <v>2277</v>
      </c>
      <c r="C1109" t="s">
        <v>22</v>
      </c>
      <c r="D1109" t="s">
        <v>23</v>
      </c>
      <c r="F1109">
        <f t="shared" si="153"/>
        <v>1</v>
      </c>
      <c r="G1109">
        <f t="shared" si="154"/>
        <v>90662545</v>
      </c>
      <c r="H1109">
        <v>148502998</v>
      </c>
      <c r="L1109">
        <f t="shared" si="159"/>
        <v>18.816115704555433</v>
      </c>
      <c r="M1109">
        <f t="shared" si="160"/>
        <v>18.322654875000023</v>
      </c>
      <c r="N1109">
        <v>90662545</v>
      </c>
      <c r="O1109">
        <f t="shared" si="161"/>
        <v>0</v>
      </c>
      <c r="P1109">
        <f t="shared" si="155"/>
        <v>0</v>
      </c>
      <c r="Q1109">
        <f t="shared" si="156"/>
        <v>0</v>
      </c>
      <c r="R1109">
        <f t="shared" si="157"/>
        <v>0</v>
      </c>
      <c r="S1109">
        <f t="shared" si="158"/>
        <v>1</v>
      </c>
    </row>
    <row r="1110" spans="1:19" ht="16">
      <c r="A1110" s="1">
        <v>1991</v>
      </c>
      <c r="B1110" t="s">
        <v>3162</v>
      </c>
      <c r="C1110" t="s">
        <v>16</v>
      </c>
      <c r="D1110" t="s">
        <v>17</v>
      </c>
      <c r="F1110">
        <f t="shared" si="153"/>
        <v>0</v>
      </c>
      <c r="G1110">
        <f t="shared" si="154"/>
        <v>0</v>
      </c>
      <c r="H1110">
        <v>148724056</v>
      </c>
      <c r="L1110">
        <f t="shared" si="159"/>
        <v>18.817603173732842</v>
      </c>
      <c r="M1110">
        <f t="shared" si="160"/>
        <v>17.487989455172332</v>
      </c>
      <c r="N1110">
        <v>39349328</v>
      </c>
      <c r="O1110">
        <f t="shared" si="161"/>
        <v>0</v>
      </c>
      <c r="P1110">
        <f t="shared" si="155"/>
        <v>1</v>
      </c>
      <c r="Q1110">
        <f t="shared" si="156"/>
        <v>0</v>
      </c>
      <c r="R1110">
        <f t="shared" si="157"/>
        <v>0</v>
      </c>
      <c r="S1110">
        <f t="shared" si="158"/>
        <v>0</v>
      </c>
    </row>
    <row r="1111" spans="1:19" ht="16">
      <c r="A1111" s="1">
        <v>2011</v>
      </c>
      <c r="B1111" t="s">
        <v>3614</v>
      </c>
      <c r="C1111" t="s">
        <v>22</v>
      </c>
      <c r="D1111" t="s">
        <v>23</v>
      </c>
      <c r="F1111">
        <f t="shared" si="153"/>
        <v>1</v>
      </c>
      <c r="G1111">
        <f t="shared" si="154"/>
        <v>26927960</v>
      </c>
      <c r="H1111">
        <v>148791377</v>
      </c>
      <c r="L1111">
        <f t="shared" si="159"/>
        <v>18.818055728415267</v>
      </c>
      <c r="M1111">
        <f t="shared" si="160"/>
        <v>17.10867570996896</v>
      </c>
      <c r="N1111">
        <v>26927960</v>
      </c>
      <c r="O1111">
        <f t="shared" si="161"/>
        <v>0</v>
      </c>
      <c r="P1111">
        <f t="shared" si="155"/>
        <v>0</v>
      </c>
      <c r="Q1111">
        <f t="shared" si="156"/>
        <v>0</v>
      </c>
      <c r="R1111">
        <f t="shared" si="157"/>
        <v>0</v>
      </c>
      <c r="S1111">
        <f t="shared" si="158"/>
        <v>1</v>
      </c>
    </row>
    <row r="1112" spans="1:19" ht="16">
      <c r="A1112" s="1">
        <v>2006</v>
      </c>
      <c r="B1112" t="s">
        <v>1617</v>
      </c>
      <c r="C1112" t="s">
        <v>64</v>
      </c>
      <c r="D1112" t="s">
        <v>17</v>
      </c>
      <c r="F1112">
        <f t="shared" si="153"/>
        <v>0</v>
      </c>
      <c r="G1112">
        <f t="shared" si="154"/>
        <v>0</v>
      </c>
      <c r="H1112">
        <v>148965821</v>
      </c>
      <c r="L1112">
        <f t="shared" si="159"/>
        <v>18.819227448334246</v>
      </c>
      <c r="M1112">
        <f t="shared" si="160"/>
        <v>16.668350331557157</v>
      </c>
      <c r="N1112">
        <v>17336945</v>
      </c>
      <c r="O1112">
        <f t="shared" si="161"/>
        <v>0</v>
      </c>
      <c r="P1112">
        <f t="shared" si="155"/>
        <v>0</v>
      </c>
      <c r="Q1112">
        <f t="shared" si="156"/>
        <v>0</v>
      </c>
      <c r="R1112">
        <f t="shared" si="157"/>
        <v>1</v>
      </c>
      <c r="S1112">
        <f t="shared" si="158"/>
        <v>0</v>
      </c>
    </row>
    <row r="1113" spans="1:19" ht="16">
      <c r="A1113" s="1">
        <v>2004</v>
      </c>
      <c r="B1113" t="s">
        <v>1978</v>
      </c>
      <c r="C1113" t="s">
        <v>22</v>
      </c>
      <c r="D1113" t="s">
        <v>23</v>
      </c>
      <c r="F1113">
        <f t="shared" si="153"/>
        <v>1</v>
      </c>
      <c r="G1113">
        <f t="shared" si="154"/>
        <v>55493679</v>
      </c>
      <c r="H1113">
        <v>150537624</v>
      </c>
      <c r="L1113">
        <f t="shared" si="159"/>
        <v>18.829723604265553</v>
      </c>
      <c r="M1113">
        <f t="shared" si="160"/>
        <v>17.831779680338595</v>
      </c>
      <c r="N1113">
        <v>55493679</v>
      </c>
      <c r="O1113">
        <f t="shared" si="161"/>
        <v>0</v>
      </c>
      <c r="P1113">
        <f t="shared" si="155"/>
        <v>0</v>
      </c>
      <c r="Q1113">
        <f t="shared" si="156"/>
        <v>0</v>
      </c>
      <c r="R1113">
        <f t="shared" si="157"/>
        <v>0</v>
      </c>
      <c r="S1113">
        <f t="shared" si="158"/>
        <v>1</v>
      </c>
    </row>
    <row r="1114" spans="1:19" ht="16">
      <c r="A1114" s="1">
        <v>1996</v>
      </c>
      <c r="B1114" t="s">
        <v>2895</v>
      </c>
      <c r="C1114" t="s">
        <v>22</v>
      </c>
      <c r="D1114" t="s">
        <v>23</v>
      </c>
      <c r="F1114">
        <f t="shared" si="153"/>
        <v>1</v>
      </c>
      <c r="G1114">
        <f t="shared" si="154"/>
        <v>118813194</v>
      </c>
      <c r="H1114">
        <v>150552679</v>
      </c>
      <c r="L1114">
        <f t="shared" si="159"/>
        <v>18.829823607486265</v>
      </c>
      <c r="M1114">
        <f t="shared" si="160"/>
        <v>18.593063019332106</v>
      </c>
      <c r="N1114">
        <v>118813194</v>
      </c>
      <c r="O1114">
        <f t="shared" si="161"/>
        <v>0</v>
      </c>
      <c r="P1114">
        <f t="shared" si="155"/>
        <v>0</v>
      </c>
      <c r="Q1114">
        <f t="shared" si="156"/>
        <v>0</v>
      </c>
      <c r="R1114">
        <f t="shared" si="157"/>
        <v>0</v>
      </c>
      <c r="S1114">
        <f t="shared" si="158"/>
        <v>1</v>
      </c>
    </row>
    <row r="1115" spans="1:19" ht="16">
      <c r="A1115" s="1">
        <v>2013</v>
      </c>
      <c r="B1115" t="s">
        <v>120</v>
      </c>
      <c r="C1115" t="s">
        <v>16</v>
      </c>
      <c r="D1115" t="s">
        <v>17</v>
      </c>
      <c r="F1115">
        <f t="shared" si="153"/>
        <v>0</v>
      </c>
      <c r="G1115">
        <f t="shared" si="154"/>
        <v>0</v>
      </c>
      <c r="H1115">
        <v>150562164</v>
      </c>
      <c r="L1115">
        <f t="shared" si="159"/>
        <v>18.829886606705493</v>
      </c>
      <c r="M1115">
        <f t="shared" si="160"/>
        <v>18.064005800013632</v>
      </c>
      <c r="N1115">
        <v>70000000</v>
      </c>
      <c r="O1115">
        <f t="shared" si="161"/>
        <v>0</v>
      </c>
      <c r="P1115">
        <f t="shared" si="155"/>
        <v>1</v>
      </c>
      <c r="Q1115">
        <f t="shared" si="156"/>
        <v>0</v>
      </c>
      <c r="R1115">
        <f t="shared" si="157"/>
        <v>0</v>
      </c>
      <c r="S1115">
        <f t="shared" si="158"/>
        <v>0</v>
      </c>
    </row>
    <row r="1116" spans="1:19" ht="16">
      <c r="A1116" s="1">
        <v>2006</v>
      </c>
      <c r="B1116" t="s">
        <v>1633</v>
      </c>
      <c r="C1116" t="s">
        <v>16</v>
      </c>
      <c r="D1116" t="s">
        <v>17</v>
      </c>
      <c r="F1116">
        <f t="shared" si="153"/>
        <v>0</v>
      </c>
      <c r="G1116">
        <f t="shared" si="154"/>
        <v>0</v>
      </c>
      <c r="H1116">
        <v>150718167</v>
      </c>
      <c r="L1116">
        <f t="shared" si="159"/>
        <v>18.830922207094169</v>
      </c>
      <c r="M1116">
        <f t="shared" si="160"/>
        <v>17.949284193041521</v>
      </c>
      <c r="N1116">
        <v>62413003</v>
      </c>
      <c r="O1116">
        <f t="shared" si="161"/>
        <v>0</v>
      </c>
      <c r="P1116">
        <f t="shared" si="155"/>
        <v>1</v>
      </c>
      <c r="Q1116">
        <f t="shared" si="156"/>
        <v>0</v>
      </c>
      <c r="R1116">
        <f t="shared" si="157"/>
        <v>0</v>
      </c>
      <c r="S1116">
        <f t="shared" si="158"/>
        <v>0</v>
      </c>
    </row>
    <row r="1117" spans="1:19" ht="16">
      <c r="A1117" s="1">
        <v>2011</v>
      </c>
      <c r="B1117" t="s">
        <v>474</v>
      </c>
      <c r="C1117" t="s">
        <v>16</v>
      </c>
      <c r="D1117" t="s">
        <v>17</v>
      </c>
      <c r="F1117">
        <f t="shared" si="153"/>
        <v>0</v>
      </c>
      <c r="G1117">
        <f t="shared" si="154"/>
        <v>0</v>
      </c>
      <c r="H1117">
        <v>151193038</v>
      </c>
      <c r="L1117">
        <f t="shared" si="159"/>
        <v>18.83406797567606</v>
      </c>
      <c r="M1117">
        <f t="shared" si="160"/>
        <v>17.762602187773737</v>
      </c>
      <c r="N1117">
        <v>51784539</v>
      </c>
      <c r="O1117">
        <f t="shared" si="161"/>
        <v>0</v>
      </c>
      <c r="P1117">
        <f t="shared" si="155"/>
        <v>1</v>
      </c>
      <c r="Q1117">
        <f t="shared" si="156"/>
        <v>0</v>
      </c>
      <c r="R1117">
        <f t="shared" si="157"/>
        <v>0</v>
      </c>
      <c r="S1117">
        <f t="shared" si="158"/>
        <v>0</v>
      </c>
    </row>
    <row r="1118" spans="1:19" ht="16">
      <c r="A1118" s="1">
        <v>2002</v>
      </c>
      <c r="B1118" t="s">
        <v>2223</v>
      </c>
      <c r="C1118" t="s">
        <v>16</v>
      </c>
      <c r="D1118" t="s">
        <v>17</v>
      </c>
      <c r="F1118">
        <f t="shared" si="153"/>
        <v>0</v>
      </c>
      <c r="G1118">
        <f t="shared" si="154"/>
        <v>0</v>
      </c>
      <c r="H1118">
        <v>151403896</v>
      </c>
      <c r="L1118">
        <f t="shared" si="159"/>
        <v>18.835461631793731</v>
      </c>
      <c r="M1118">
        <f t="shared" si="160"/>
        <v>17.539895539197236</v>
      </c>
      <c r="N1118">
        <v>41445735</v>
      </c>
      <c r="O1118">
        <f t="shared" si="161"/>
        <v>0</v>
      </c>
      <c r="P1118">
        <f t="shared" si="155"/>
        <v>1</v>
      </c>
      <c r="Q1118">
        <f t="shared" si="156"/>
        <v>0</v>
      </c>
      <c r="R1118">
        <f t="shared" si="157"/>
        <v>0</v>
      </c>
      <c r="S1118">
        <f t="shared" si="158"/>
        <v>0</v>
      </c>
    </row>
    <row r="1119" spans="1:19" ht="16">
      <c r="A1119" s="1">
        <v>2009</v>
      </c>
      <c r="B1119" t="s">
        <v>887</v>
      </c>
      <c r="C1119" t="s">
        <v>22</v>
      </c>
      <c r="D1119" t="s">
        <v>23</v>
      </c>
      <c r="F1119">
        <f t="shared" si="153"/>
        <v>1</v>
      </c>
      <c r="G1119">
        <f t="shared" si="154"/>
        <v>43429264</v>
      </c>
      <c r="H1119">
        <v>151432312</v>
      </c>
      <c r="L1119">
        <f t="shared" si="159"/>
        <v>18.835649297596781</v>
      </c>
      <c r="M1119">
        <f t="shared" si="160"/>
        <v>17.586644057556445</v>
      </c>
      <c r="N1119">
        <v>43429264</v>
      </c>
      <c r="O1119">
        <f t="shared" si="161"/>
        <v>0</v>
      </c>
      <c r="P1119">
        <f t="shared" si="155"/>
        <v>0</v>
      </c>
      <c r="Q1119">
        <f t="shared" si="156"/>
        <v>0</v>
      </c>
      <c r="R1119">
        <f t="shared" si="157"/>
        <v>0</v>
      </c>
      <c r="S1119">
        <f t="shared" si="158"/>
        <v>1</v>
      </c>
    </row>
    <row r="1120" spans="1:19" ht="16">
      <c r="A1120" s="1">
        <v>2013</v>
      </c>
      <c r="B1120" t="s">
        <v>3615</v>
      </c>
      <c r="C1120" t="s">
        <v>22</v>
      </c>
      <c r="D1120" t="s">
        <v>23</v>
      </c>
      <c r="F1120">
        <f t="shared" si="153"/>
        <v>1</v>
      </c>
      <c r="G1120">
        <f t="shared" si="154"/>
        <v>30000000</v>
      </c>
      <c r="H1120">
        <v>151513429</v>
      </c>
      <c r="L1120">
        <f t="shared" si="159"/>
        <v>18.836184819249407</v>
      </c>
      <c r="M1120">
        <f t="shared" si="160"/>
        <v>17.216707939626428</v>
      </c>
      <c r="N1120">
        <v>30000000</v>
      </c>
      <c r="O1120">
        <f t="shared" si="161"/>
        <v>0</v>
      </c>
      <c r="P1120">
        <f t="shared" si="155"/>
        <v>0</v>
      </c>
      <c r="Q1120">
        <f t="shared" si="156"/>
        <v>0</v>
      </c>
      <c r="R1120">
        <f t="shared" si="157"/>
        <v>0</v>
      </c>
      <c r="S1120">
        <f t="shared" si="158"/>
        <v>1</v>
      </c>
    </row>
    <row r="1121" spans="1:19" ht="16">
      <c r="A1121" s="1">
        <v>2000</v>
      </c>
      <c r="B1121" t="s">
        <v>2445</v>
      </c>
      <c r="C1121" t="s">
        <v>16</v>
      </c>
      <c r="D1121" t="s">
        <v>17</v>
      </c>
      <c r="F1121">
        <f t="shared" si="153"/>
        <v>0</v>
      </c>
      <c r="G1121">
        <f t="shared" si="154"/>
        <v>0</v>
      </c>
      <c r="H1121">
        <v>151575620</v>
      </c>
      <c r="L1121">
        <f t="shared" si="159"/>
        <v>18.836595200297999</v>
      </c>
      <c r="M1121">
        <f t="shared" si="160"/>
        <v>17.253261412958569</v>
      </c>
      <c r="N1121">
        <v>31116893</v>
      </c>
      <c r="O1121">
        <f t="shared" si="161"/>
        <v>0</v>
      </c>
      <c r="P1121">
        <f t="shared" si="155"/>
        <v>1</v>
      </c>
      <c r="Q1121">
        <f t="shared" si="156"/>
        <v>0</v>
      </c>
      <c r="R1121">
        <f t="shared" si="157"/>
        <v>0</v>
      </c>
      <c r="S1121">
        <f t="shared" si="158"/>
        <v>0</v>
      </c>
    </row>
    <row r="1122" spans="1:19" ht="16">
      <c r="A1122" s="1">
        <v>2007</v>
      </c>
      <c r="B1122" t="s">
        <v>1418</v>
      </c>
      <c r="C1122" t="s">
        <v>22</v>
      </c>
      <c r="D1122" t="s">
        <v>23</v>
      </c>
      <c r="F1122">
        <f t="shared" si="153"/>
        <v>1</v>
      </c>
      <c r="G1122">
        <f t="shared" si="154"/>
        <v>78648044</v>
      </c>
      <c r="H1122">
        <v>152303819</v>
      </c>
      <c r="L1122">
        <f t="shared" si="159"/>
        <v>18.841387893059871</v>
      </c>
      <c r="M1122">
        <f t="shared" si="160"/>
        <v>18.180493317483528</v>
      </c>
      <c r="N1122">
        <v>78648044</v>
      </c>
      <c r="O1122">
        <f t="shared" si="161"/>
        <v>0</v>
      </c>
      <c r="P1122">
        <f t="shared" si="155"/>
        <v>0</v>
      </c>
      <c r="Q1122">
        <f t="shared" si="156"/>
        <v>0</v>
      </c>
      <c r="R1122">
        <f t="shared" si="157"/>
        <v>0</v>
      </c>
      <c r="S1122">
        <f t="shared" si="158"/>
        <v>1</v>
      </c>
    </row>
    <row r="1123" spans="1:19" ht="16">
      <c r="A1123" s="1">
        <v>2010</v>
      </c>
      <c r="B1123" t="s">
        <v>854</v>
      </c>
      <c r="C1123" t="s">
        <v>16</v>
      </c>
      <c r="D1123" t="s">
        <v>17</v>
      </c>
      <c r="F1123">
        <f t="shared" si="153"/>
        <v>0</v>
      </c>
      <c r="G1123">
        <f t="shared" si="154"/>
        <v>0</v>
      </c>
      <c r="H1123">
        <v>152366563</v>
      </c>
      <c r="L1123">
        <f t="shared" si="159"/>
        <v>18.841799774257346</v>
      </c>
      <c r="M1123">
        <f t="shared" si="160"/>
        <v>18.892150647692056</v>
      </c>
      <c r="N1123">
        <v>160234776</v>
      </c>
      <c r="O1123">
        <f t="shared" si="161"/>
        <v>0</v>
      </c>
      <c r="P1123">
        <f t="shared" si="155"/>
        <v>1</v>
      </c>
      <c r="Q1123">
        <f t="shared" si="156"/>
        <v>0</v>
      </c>
      <c r="R1123">
        <f t="shared" si="157"/>
        <v>0</v>
      </c>
      <c r="S1123">
        <f t="shared" si="158"/>
        <v>0</v>
      </c>
    </row>
    <row r="1124" spans="1:19" ht="16">
      <c r="A1124" s="1">
        <v>1996</v>
      </c>
      <c r="B1124" t="s">
        <v>2916</v>
      </c>
      <c r="C1124" t="s">
        <v>16</v>
      </c>
      <c r="D1124" t="s">
        <v>17</v>
      </c>
      <c r="F1124">
        <f t="shared" si="153"/>
        <v>0</v>
      </c>
      <c r="G1124">
        <f t="shared" si="154"/>
        <v>0</v>
      </c>
      <c r="H1124">
        <v>152713266</v>
      </c>
      <c r="L1124">
        <f t="shared" si="159"/>
        <v>18.844072642643237</v>
      </c>
      <c r="M1124">
        <f t="shared" si="160"/>
        <v>18.061183993889479</v>
      </c>
      <c r="N1124">
        <v>69802752</v>
      </c>
      <c r="O1124">
        <f t="shared" si="161"/>
        <v>0</v>
      </c>
      <c r="P1124">
        <f t="shared" si="155"/>
        <v>1</v>
      </c>
      <c r="Q1124">
        <f t="shared" si="156"/>
        <v>0</v>
      </c>
      <c r="R1124">
        <f t="shared" si="157"/>
        <v>0</v>
      </c>
      <c r="S1124">
        <f t="shared" si="158"/>
        <v>0</v>
      </c>
    </row>
    <row r="1125" spans="1:19" ht="16">
      <c r="A1125" s="1">
        <v>2011</v>
      </c>
      <c r="B1125" t="s">
        <v>405</v>
      </c>
      <c r="C1125" t="s">
        <v>16</v>
      </c>
      <c r="D1125" t="s">
        <v>17</v>
      </c>
      <c r="F1125">
        <f t="shared" si="153"/>
        <v>0</v>
      </c>
      <c r="G1125">
        <f t="shared" si="154"/>
        <v>0</v>
      </c>
      <c r="H1125">
        <v>152893489</v>
      </c>
      <c r="L1125">
        <f t="shared" si="159"/>
        <v>18.845252086604756</v>
      </c>
      <c r="M1125">
        <f t="shared" si="160"/>
        <v>18.293230446787405</v>
      </c>
      <c r="N1125">
        <v>88033717</v>
      </c>
      <c r="O1125">
        <f t="shared" si="161"/>
        <v>0</v>
      </c>
      <c r="P1125">
        <f t="shared" si="155"/>
        <v>1</v>
      </c>
      <c r="Q1125">
        <f t="shared" si="156"/>
        <v>0</v>
      </c>
      <c r="R1125">
        <f t="shared" si="157"/>
        <v>0</v>
      </c>
      <c r="S1125">
        <f t="shared" si="158"/>
        <v>0</v>
      </c>
    </row>
    <row r="1126" spans="1:19" ht="16">
      <c r="A1126" s="1">
        <v>2003</v>
      </c>
      <c r="B1126" t="s">
        <v>1748</v>
      </c>
      <c r="C1126" t="s">
        <v>22</v>
      </c>
      <c r="D1126" t="s">
        <v>23</v>
      </c>
      <c r="F1126">
        <f t="shared" si="153"/>
        <v>1</v>
      </c>
      <c r="G1126">
        <f t="shared" si="154"/>
        <v>35450435</v>
      </c>
      <c r="H1126">
        <v>153093346</v>
      </c>
      <c r="L1126">
        <f t="shared" si="159"/>
        <v>18.846558397893741</v>
      </c>
      <c r="M1126">
        <f t="shared" si="160"/>
        <v>17.383646081671074</v>
      </c>
      <c r="N1126">
        <v>35450435</v>
      </c>
      <c r="O1126">
        <f t="shared" si="161"/>
        <v>0</v>
      </c>
      <c r="P1126">
        <f t="shared" si="155"/>
        <v>0</v>
      </c>
      <c r="Q1126">
        <f t="shared" si="156"/>
        <v>0</v>
      </c>
      <c r="R1126">
        <f t="shared" si="157"/>
        <v>0</v>
      </c>
      <c r="S1126">
        <f t="shared" si="158"/>
        <v>1</v>
      </c>
    </row>
    <row r="1127" spans="1:19" ht="16">
      <c r="A1127" s="1">
        <v>2004</v>
      </c>
      <c r="B1127" t="s">
        <v>1930</v>
      </c>
      <c r="C1127" t="s">
        <v>64</v>
      </c>
      <c r="D1127" t="s">
        <v>17</v>
      </c>
      <c r="F1127">
        <f t="shared" si="153"/>
        <v>0</v>
      </c>
      <c r="G1127">
        <f t="shared" si="154"/>
        <v>0</v>
      </c>
      <c r="H1127">
        <v>153930950</v>
      </c>
      <c r="L1127">
        <f t="shared" si="159"/>
        <v>18.85201468320367</v>
      </c>
      <c r="M1127">
        <f t="shared" si="160"/>
        <v>17.713996651439739</v>
      </c>
      <c r="N1127">
        <v>49327715</v>
      </c>
      <c r="O1127">
        <f t="shared" si="161"/>
        <v>0</v>
      </c>
      <c r="P1127">
        <f t="shared" si="155"/>
        <v>0</v>
      </c>
      <c r="Q1127">
        <f t="shared" si="156"/>
        <v>0</v>
      </c>
      <c r="R1127">
        <f t="shared" si="157"/>
        <v>1</v>
      </c>
      <c r="S1127">
        <f t="shared" si="158"/>
        <v>0</v>
      </c>
    </row>
    <row r="1128" spans="1:19" ht="16">
      <c r="A1128" s="1">
        <v>2005</v>
      </c>
      <c r="B1128" t="s">
        <v>1820</v>
      </c>
      <c r="C1128" t="s">
        <v>22</v>
      </c>
      <c r="D1128" t="s">
        <v>23</v>
      </c>
      <c r="F1128">
        <f t="shared" si="153"/>
        <v>1</v>
      </c>
      <c r="G1128">
        <f t="shared" si="154"/>
        <v>59651656</v>
      </c>
      <c r="H1128">
        <v>154177511</v>
      </c>
      <c r="L1128">
        <f t="shared" si="159"/>
        <v>18.853615165396409</v>
      </c>
      <c r="M1128">
        <f t="shared" si="160"/>
        <v>17.90403246806752</v>
      </c>
      <c r="N1128">
        <v>59651656</v>
      </c>
      <c r="O1128">
        <f t="shared" si="161"/>
        <v>0</v>
      </c>
      <c r="P1128">
        <f t="shared" si="155"/>
        <v>0</v>
      </c>
      <c r="Q1128">
        <f t="shared" si="156"/>
        <v>0</v>
      </c>
      <c r="R1128">
        <f t="shared" si="157"/>
        <v>0</v>
      </c>
      <c r="S1128">
        <f t="shared" si="158"/>
        <v>1</v>
      </c>
    </row>
    <row r="1129" spans="1:19" ht="16">
      <c r="A1129" s="1">
        <v>2006</v>
      </c>
      <c r="B1129" t="s">
        <v>1554</v>
      </c>
      <c r="C1129" t="s">
        <v>22</v>
      </c>
      <c r="D1129" t="s">
        <v>23</v>
      </c>
      <c r="F1129">
        <f t="shared" si="153"/>
        <v>1</v>
      </c>
      <c r="G1129">
        <f t="shared" si="154"/>
        <v>73624227</v>
      </c>
      <c r="H1129">
        <v>154418394</v>
      </c>
      <c r="L1129">
        <f t="shared" si="159"/>
        <v>18.855176320583634</v>
      </c>
      <c r="M1129">
        <f t="shared" si="160"/>
        <v>18.114484700729804</v>
      </c>
      <c r="N1129">
        <v>73624227</v>
      </c>
      <c r="O1129">
        <f t="shared" si="161"/>
        <v>0</v>
      </c>
      <c r="P1129">
        <f t="shared" si="155"/>
        <v>0</v>
      </c>
      <c r="Q1129">
        <f t="shared" si="156"/>
        <v>0</v>
      </c>
      <c r="R1129">
        <f t="shared" si="157"/>
        <v>0</v>
      </c>
      <c r="S1129">
        <f t="shared" si="158"/>
        <v>1</v>
      </c>
    </row>
    <row r="1130" spans="1:19" ht="16">
      <c r="A1130" s="1">
        <v>2011</v>
      </c>
      <c r="B1130" t="s">
        <v>520</v>
      </c>
      <c r="C1130" t="s">
        <v>22</v>
      </c>
      <c r="D1130" t="s">
        <v>23</v>
      </c>
      <c r="F1130">
        <f t="shared" si="153"/>
        <v>1</v>
      </c>
      <c r="G1130">
        <f t="shared" si="154"/>
        <v>25892270</v>
      </c>
      <c r="H1130">
        <v>154554145</v>
      </c>
      <c r="L1130">
        <f t="shared" si="159"/>
        <v>18.856055045982174</v>
      </c>
      <c r="M1130">
        <f t="shared" si="160"/>
        <v>17.069455026524576</v>
      </c>
      <c r="N1130">
        <v>25892270</v>
      </c>
      <c r="O1130">
        <f t="shared" si="161"/>
        <v>0</v>
      </c>
      <c r="P1130">
        <f t="shared" si="155"/>
        <v>0</v>
      </c>
      <c r="Q1130">
        <f t="shared" si="156"/>
        <v>0</v>
      </c>
      <c r="R1130">
        <f t="shared" si="157"/>
        <v>0</v>
      </c>
      <c r="S1130">
        <f t="shared" si="158"/>
        <v>1</v>
      </c>
    </row>
    <row r="1131" spans="1:19" ht="16">
      <c r="A1131" s="1">
        <v>1996</v>
      </c>
      <c r="B1131" t="s">
        <v>2869</v>
      </c>
      <c r="C1131" t="s">
        <v>31</v>
      </c>
      <c r="D1131" t="s">
        <v>17</v>
      </c>
      <c r="F1131">
        <f t="shared" si="153"/>
        <v>0</v>
      </c>
      <c r="G1131">
        <f t="shared" si="154"/>
        <v>0</v>
      </c>
      <c r="H1131">
        <v>154998762</v>
      </c>
      <c r="L1131">
        <f t="shared" si="159"/>
        <v>18.85892768775485</v>
      </c>
      <c r="M1131">
        <f t="shared" si="160"/>
        <v>18.254087655741277</v>
      </c>
      <c r="N1131">
        <v>84654401</v>
      </c>
      <c r="O1131">
        <f t="shared" si="161"/>
        <v>0</v>
      </c>
      <c r="P1131">
        <f t="shared" si="155"/>
        <v>0</v>
      </c>
      <c r="Q1131">
        <f t="shared" si="156"/>
        <v>1</v>
      </c>
      <c r="R1131">
        <f t="shared" si="157"/>
        <v>0</v>
      </c>
      <c r="S1131">
        <f t="shared" si="158"/>
        <v>0</v>
      </c>
    </row>
    <row r="1132" spans="1:19" ht="16">
      <c r="A1132" s="1">
        <v>2007</v>
      </c>
      <c r="B1132" t="s">
        <v>1343</v>
      </c>
      <c r="C1132" t="s">
        <v>22</v>
      </c>
      <c r="D1132" t="s">
        <v>23</v>
      </c>
      <c r="F1132">
        <f t="shared" si="153"/>
        <v>1</v>
      </c>
      <c r="G1132">
        <f t="shared" si="154"/>
        <v>28088587</v>
      </c>
      <c r="H1132">
        <v>155031909</v>
      </c>
      <c r="L1132">
        <f t="shared" si="159"/>
        <v>18.859141518212457</v>
      </c>
      <c r="M1132">
        <f t="shared" si="160"/>
        <v>17.150873895216417</v>
      </c>
      <c r="N1132">
        <v>28088587</v>
      </c>
      <c r="O1132">
        <f t="shared" si="161"/>
        <v>0</v>
      </c>
      <c r="P1132">
        <f t="shared" si="155"/>
        <v>0</v>
      </c>
      <c r="Q1132">
        <f t="shared" si="156"/>
        <v>0</v>
      </c>
      <c r="R1132">
        <f t="shared" si="157"/>
        <v>0</v>
      </c>
      <c r="S1132">
        <f t="shared" si="158"/>
        <v>1</v>
      </c>
    </row>
    <row r="1133" spans="1:19" ht="16">
      <c r="A1133" s="1">
        <v>2002</v>
      </c>
      <c r="B1133" t="s">
        <v>2233</v>
      </c>
      <c r="C1133" t="s">
        <v>22</v>
      </c>
      <c r="D1133" t="s">
        <v>23</v>
      </c>
      <c r="F1133">
        <f t="shared" si="153"/>
        <v>1</v>
      </c>
      <c r="G1133">
        <f t="shared" si="154"/>
        <v>49216810</v>
      </c>
      <c r="H1133">
        <v>155060534</v>
      </c>
      <c r="L1133">
        <f t="shared" si="159"/>
        <v>18.859326140577352</v>
      </c>
      <c r="M1133">
        <f t="shared" si="160"/>
        <v>17.71174578977444</v>
      </c>
      <c r="N1133">
        <v>49216810</v>
      </c>
      <c r="O1133">
        <f t="shared" si="161"/>
        <v>0</v>
      </c>
      <c r="P1133">
        <f t="shared" si="155"/>
        <v>0</v>
      </c>
      <c r="Q1133">
        <f t="shared" si="156"/>
        <v>0</v>
      </c>
      <c r="R1133">
        <f t="shared" si="157"/>
        <v>0</v>
      </c>
      <c r="S1133">
        <f t="shared" si="158"/>
        <v>1</v>
      </c>
    </row>
    <row r="1134" spans="1:19" ht="16">
      <c r="A1134" s="1">
        <v>2005</v>
      </c>
      <c r="B1134" t="s">
        <v>1742</v>
      </c>
      <c r="C1134" t="s">
        <v>16</v>
      </c>
      <c r="D1134" t="s">
        <v>17</v>
      </c>
      <c r="F1134">
        <f t="shared" si="153"/>
        <v>0</v>
      </c>
      <c r="G1134">
        <f t="shared" si="154"/>
        <v>0</v>
      </c>
      <c r="H1134">
        <v>155427270</v>
      </c>
      <c r="L1134">
        <f t="shared" si="159"/>
        <v>18.861688463128029</v>
      </c>
      <c r="M1134">
        <f t="shared" si="160"/>
        <v>18.309497587351682</v>
      </c>
      <c r="N1134">
        <v>89477485</v>
      </c>
      <c r="O1134">
        <f t="shared" si="161"/>
        <v>0</v>
      </c>
      <c r="P1134">
        <f t="shared" si="155"/>
        <v>1</v>
      </c>
      <c r="Q1134">
        <f t="shared" si="156"/>
        <v>0</v>
      </c>
      <c r="R1134">
        <f t="shared" si="157"/>
        <v>0</v>
      </c>
      <c r="S1134">
        <f t="shared" si="158"/>
        <v>0</v>
      </c>
    </row>
    <row r="1135" spans="1:19" ht="16">
      <c r="A1135" s="1">
        <v>1994</v>
      </c>
      <c r="B1135" t="s">
        <v>3045</v>
      </c>
      <c r="C1135" t="s">
        <v>22</v>
      </c>
      <c r="D1135" t="s">
        <v>23</v>
      </c>
      <c r="F1135">
        <f t="shared" si="153"/>
        <v>1</v>
      </c>
      <c r="G1135">
        <f t="shared" si="154"/>
        <v>55008264</v>
      </c>
      <c r="H1135">
        <v>156259619</v>
      </c>
      <c r="L1135">
        <f t="shared" si="159"/>
        <v>18.867029406285948</v>
      </c>
      <c r="M1135">
        <f t="shared" si="160"/>
        <v>17.822993986455117</v>
      </c>
      <c r="N1135">
        <v>55008264</v>
      </c>
      <c r="O1135">
        <f t="shared" si="161"/>
        <v>0</v>
      </c>
      <c r="P1135">
        <f t="shared" si="155"/>
        <v>0</v>
      </c>
      <c r="Q1135">
        <f t="shared" si="156"/>
        <v>0</v>
      </c>
      <c r="R1135">
        <f t="shared" si="157"/>
        <v>0</v>
      </c>
      <c r="S1135">
        <f t="shared" si="158"/>
        <v>1</v>
      </c>
    </row>
    <row r="1136" spans="1:19" ht="16">
      <c r="A1136" s="1">
        <v>2003</v>
      </c>
      <c r="B1136" t="s">
        <v>2003</v>
      </c>
      <c r="C1136" t="s">
        <v>16</v>
      </c>
      <c r="D1136" t="s">
        <v>17</v>
      </c>
      <c r="F1136">
        <f t="shared" si="153"/>
        <v>0</v>
      </c>
      <c r="G1136">
        <f t="shared" si="154"/>
        <v>0</v>
      </c>
      <c r="H1136">
        <v>156276743</v>
      </c>
      <c r="L1136">
        <f t="shared" si="159"/>
        <v>18.867138987135405</v>
      </c>
      <c r="M1136">
        <f t="shared" si="160"/>
        <v>18.299936807903549</v>
      </c>
      <c r="N1136">
        <v>88626087</v>
      </c>
      <c r="O1136">
        <f t="shared" si="161"/>
        <v>0</v>
      </c>
      <c r="P1136">
        <f t="shared" si="155"/>
        <v>1</v>
      </c>
      <c r="Q1136">
        <f t="shared" si="156"/>
        <v>0</v>
      </c>
      <c r="R1136">
        <f t="shared" si="157"/>
        <v>0</v>
      </c>
      <c r="S1136">
        <f t="shared" si="158"/>
        <v>0</v>
      </c>
    </row>
    <row r="1137" spans="1:19" ht="16">
      <c r="A1137" s="1">
        <v>2005</v>
      </c>
      <c r="B1137" t="s">
        <v>1649</v>
      </c>
      <c r="C1137" t="s">
        <v>22</v>
      </c>
      <c r="D1137" t="s">
        <v>23</v>
      </c>
      <c r="F1137">
        <f t="shared" si="153"/>
        <v>1</v>
      </c>
      <c r="G1137">
        <f t="shared" si="154"/>
        <v>95442650</v>
      </c>
      <c r="H1137">
        <v>156477397</v>
      </c>
      <c r="L1137">
        <f t="shared" si="159"/>
        <v>18.86842212939872</v>
      </c>
      <c r="M1137">
        <f t="shared" si="160"/>
        <v>18.374036101504256</v>
      </c>
      <c r="N1137">
        <v>95442650</v>
      </c>
      <c r="O1137">
        <f t="shared" si="161"/>
        <v>0</v>
      </c>
      <c r="P1137">
        <f t="shared" si="155"/>
        <v>0</v>
      </c>
      <c r="Q1137">
        <f t="shared" si="156"/>
        <v>0</v>
      </c>
      <c r="R1137">
        <f t="shared" si="157"/>
        <v>0</v>
      </c>
      <c r="S1137">
        <f t="shared" si="158"/>
        <v>1</v>
      </c>
    </row>
    <row r="1138" spans="1:19" ht="16">
      <c r="A1138" s="1">
        <v>2000</v>
      </c>
      <c r="B1138" t="s">
        <v>2436</v>
      </c>
      <c r="C1138" t="s">
        <v>31</v>
      </c>
      <c r="D1138" t="s">
        <v>17</v>
      </c>
      <c r="F1138">
        <f t="shared" si="153"/>
        <v>0</v>
      </c>
      <c r="G1138">
        <f t="shared" si="154"/>
        <v>0</v>
      </c>
      <c r="H1138">
        <v>156648214</v>
      </c>
      <c r="L1138">
        <f t="shared" si="159"/>
        <v>18.869513174084585</v>
      </c>
      <c r="M1138">
        <f t="shared" si="160"/>
        <v>17.924429676801594</v>
      </c>
      <c r="N1138">
        <v>60880877</v>
      </c>
      <c r="O1138">
        <f t="shared" si="161"/>
        <v>0</v>
      </c>
      <c r="P1138">
        <f t="shared" si="155"/>
        <v>0</v>
      </c>
      <c r="Q1138">
        <f t="shared" si="156"/>
        <v>1</v>
      </c>
      <c r="R1138">
        <f t="shared" si="157"/>
        <v>0</v>
      </c>
      <c r="S1138">
        <f t="shared" si="158"/>
        <v>0</v>
      </c>
    </row>
    <row r="1139" spans="1:19" ht="16">
      <c r="A1139" s="1">
        <v>2013</v>
      </c>
      <c r="B1139" t="s">
        <v>26</v>
      </c>
      <c r="C1139" t="s">
        <v>16</v>
      </c>
      <c r="D1139" t="s">
        <v>17</v>
      </c>
      <c r="F1139">
        <f t="shared" si="153"/>
        <v>0</v>
      </c>
      <c r="G1139">
        <f t="shared" si="154"/>
        <v>0</v>
      </c>
      <c r="H1139">
        <v>158607035</v>
      </c>
      <c r="L1139">
        <f t="shared" si="159"/>
        <v>18.88194022305392</v>
      </c>
      <c r="M1139">
        <f t="shared" si="160"/>
        <v>16.811242831518264</v>
      </c>
      <c r="N1139">
        <v>20000000</v>
      </c>
      <c r="O1139">
        <f t="shared" si="161"/>
        <v>0</v>
      </c>
      <c r="P1139">
        <f t="shared" si="155"/>
        <v>1</v>
      </c>
      <c r="Q1139">
        <f t="shared" si="156"/>
        <v>0</v>
      </c>
      <c r="R1139">
        <f t="shared" si="157"/>
        <v>0</v>
      </c>
      <c r="S1139">
        <f t="shared" si="158"/>
        <v>0</v>
      </c>
    </row>
    <row r="1140" spans="1:19" ht="16">
      <c r="A1140" s="1">
        <v>2003</v>
      </c>
      <c r="B1140" t="s">
        <v>3657</v>
      </c>
      <c r="C1140" t="s">
        <v>22</v>
      </c>
      <c r="D1140" t="s">
        <v>23</v>
      </c>
      <c r="F1140">
        <f t="shared" si="153"/>
        <v>1</v>
      </c>
      <c r="G1140">
        <f t="shared" si="154"/>
        <v>31652174</v>
      </c>
      <c r="H1140">
        <v>158690184</v>
      </c>
      <c r="L1140">
        <f t="shared" si="159"/>
        <v>18.882464331031706</v>
      </c>
      <c r="M1140">
        <f t="shared" si="160"/>
        <v>17.270317392979063</v>
      </c>
      <c r="N1140">
        <v>31652174</v>
      </c>
      <c r="O1140">
        <f t="shared" si="161"/>
        <v>0</v>
      </c>
      <c r="P1140">
        <f t="shared" si="155"/>
        <v>0</v>
      </c>
      <c r="Q1140">
        <f t="shared" si="156"/>
        <v>0</v>
      </c>
      <c r="R1140">
        <f t="shared" si="157"/>
        <v>0</v>
      </c>
      <c r="S1140">
        <f t="shared" si="158"/>
        <v>1</v>
      </c>
    </row>
    <row r="1141" spans="1:19" ht="16">
      <c r="A1141" s="1">
        <v>2011</v>
      </c>
      <c r="B1141" t="s">
        <v>614</v>
      </c>
      <c r="C1141" t="s">
        <v>16</v>
      </c>
      <c r="D1141" t="s">
        <v>17</v>
      </c>
      <c r="F1141">
        <f t="shared" si="153"/>
        <v>0</v>
      </c>
      <c r="G1141">
        <f t="shared" si="154"/>
        <v>0</v>
      </c>
      <c r="H1141">
        <v>158947830</v>
      </c>
      <c r="L1141">
        <f t="shared" si="159"/>
        <v>18.884086593136043</v>
      </c>
      <c r="M1141">
        <f t="shared" si="160"/>
        <v>18.293230446787405</v>
      </c>
      <c r="N1141">
        <v>88033717</v>
      </c>
      <c r="O1141">
        <f t="shared" si="161"/>
        <v>0</v>
      </c>
      <c r="P1141">
        <f t="shared" si="155"/>
        <v>1</v>
      </c>
      <c r="Q1141">
        <f t="shared" si="156"/>
        <v>0</v>
      </c>
      <c r="R1141">
        <f t="shared" si="157"/>
        <v>0</v>
      </c>
      <c r="S1141">
        <f t="shared" si="158"/>
        <v>0</v>
      </c>
    </row>
    <row r="1142" spans="1:19" ht="16">
      <c r="A1142" s="1">
        <v>2004</v>
      </c>
      <c r="B1142" t="s">
        <v>1932</v>
      </c>
      <c r="C1142" t="s">
        <v>22</v>
      </c>
      <c r="D1142" t="s">
        <v>23</v>
      </c>
      <c r="F1142">
        <f t="shared" si="153"/>
        <v>1</v>
      </c>
      <c r="G1142">
        <f t="shared" si="154"/>
        <v>61659644</v>
      </c>
      <c r="H1142">
        <v>159007986</v>
      </c>
      <c r="L1142">
        <f t="shared" si="159"/>
        <v>18.884464985338298</v>
      </c>
      <c r="M1142">
        <f t="shared" si="160"/>
        <v>17.937140206808465</v>
      </c>
      <c r="N1142">
        <v>61659644</v>
      </c>
      <c r="O1142">
        <f t="shared" si="161"/>
        <v>0</v>
      </c>
      <c r="P1142">
        <f t="shared" si="155"/>
        <v>0</v>
      </c>
      <c r="Q1142">
        <f t="shared" si="156"/>
        <v>0</v>
      </c>
      <c r="R1142">
        <f t="shared" si="157"/>
        <v>0</v>
      </c>
      <c r="S1142">
        <f t="shared" si="158"/>
        <v>1</v>
      </c>
    </row>
    <row r="1143" spans="1:19" ht="16">
      <c r="A1143" s="1">
        <v>2011</v>
      </c>
      <c r="B1143" t="s">
        <v>512</v>
      </c>
      <c r="C1143" t="s">
        <v>22</v>
      </c>
      <c r="D1143" t="s">
        <v>23</v>
      </c>
      <c r="F1143">
        <f t="shared" si="153"/>
        <v>1</v>
      </c>
      <c r="G1143">
        <f t="shared" si="154"/>
        <v>31070724</v>
      </c>
      <c r="H1143">
        <v>160342190</v>
      </c>
      <c r="L1143">
        <f t="shared" si="159"/>
        <v>18.892820776961543</v>
      </c>
      <c r="M1143">
        <f t="shared" si="160"/>
        <v>17.251776583318531</v>
      </c>
      <c r="N1143">
        <v>31070724</v>
      </c>
      <c r="O1143">
        <f t="shared" si="161"/>
        <v>0</v>
      </c>
      <c r="P1143">
        <f t="shared" si="155"/>
        <v>0</v>
      </c>
      <c r="Q1143">
        <f t="shared" si="156"/>
        <v>0</v>
      </c>
      <c r="R1143">
        <f t="shared" si="157"/>
        <v>0</v>
      </c>
      <c r="S1143">
        <f t="shared" si="158"/>
        <v>1</v>
      </c>
    </row>
    <row r="1144" spans="1:19" ht="16">
      <c r="A1144" s="1">
        <v>1994</v>
      </c>
      <c r="B1144" t="s">
        <v>3063</v>
      </c>
      <c r="C1144" t="s">
        <v>16</v>
      </c>
      <c r="D1144" t="s">
        <v>17</v>
      </c>
      <c r="F1144">
        <f t="shared" si="153"/>
        <v>0</v>
      </c>
      <c r="G1144">
        <f t="shared" si="154"/>
        <v>0</v>
      </c>
      <c r="H1144">
        <v>160394011</v>
      </c>
      <c r="L1144">
        <f t="shared" si="159"/>
        <v>18.893143914794376</v>
      </c>
      <c r="M1144">
        <f t="shared" si="160"/>
        <v>17.599850453319991</v>
      </c>
      <c r="N1144">
        <v>44006612</v>
      </c>
      <c r="O1144">
        <f t="shared" si="161"/>
        <v>0</v>
      </c>
      <c r="P1144">
        <f t="shared" si="155"/>
        <v>1</v>
      </c>
      <c r="Q1144">
        <f t="shared" si="156"/>
        <v>0</v>
      </c>
      <c r="R1144">
        <f t="shared" si="157"/>
        <v>0</v>
      </c>
      <c r="S1144">
        <f t="shared" si="158"/>
        <v>0</v>
      </c>
    </row>
    <row r="1145" spans="1:19" ht="16">
      <c r="A1145" s="1">
        <v>1997</v>
      </c>
      <c r="B1145" t="s">
        <v>2820</v>
      </c>
      <c r="C1145" t="s">
        <v>16</v>
      </c>
      <c r="D1145" t="s">
        <v>17</v>
      </c>
      <c r="F1145">
        <f t="shared" si="153"/>
        <v>0</v>
      </c>
      <c r="G1145">
        <f t="shared" si="154"/>
        <v>0</v>
      </c>
      <c r="H1145">
        <v>160514159</v>
      </c>
      <c r="L1145">
        <f t="shared" si="159"/>
        <v>18.893892714711896</v>
      </c>
      <c r="M1145">
        <f t="shared" si="160"/>
        <v>17.743275683466109</v>
      </c>
      <c r="N1145">
        <v>50793334</v>
      </c>
      <c r="O1145">
        <f t="shared" si="161"/>
        <v>0</v>
      </c>
      <c r="P1145">
        <f t="shared" si="155"/>
        <v>1</v>
      </c>
      <c r="Q1145">
        <f t="shared" si="156"/>
        <v>0</v>
      </c>
      <c r="R1145">
        <f t="shared" si="157"/>
        <v>0</v>
      </c>
      <c r="S1145">
        <f t="shared" si="158"/>
        <v>0</v>
      </c>
    </row>
    <row r="1146" spans="1:19" ht="16">
      <c r="A1146" s="1">
        <v>1988</v>
      </c>
      <c r="B1146" t="s">
        <v>3242</v>
      </c>
      <c r="C1146" t="s">
        <v>31</v>
      </c>
      <c r="D1146" t="s">
        <v>17</v>
      </c>
      <c r="F1146">
        <f t="shared" si="153"/>
        <v>0</v>
      </c>
      <c r="G1146">
        <f t="shared" si="154"/>
        <v>0</v>
      </c>
      <c r="H1146">
        <v>160749995</v>
      </c>
      <c r="L1146">
        <f t="shared" si="159"/>
        <v>18.895360889977802</v>
      </c>
      <c r="M1146">
        <f t="shared" si="160"/>
        <v>17.894562278503013</v>
      </c>
      <c r="N1146">
        <v>59089410</v>
      </c>
      <c r="O1146">
        <f t="shared" si="161"/>
        <v>0</v>
      </c>
      <c r="P1146">
        <f t="shared" si="155"/>
        <v>0</v>
      </c>
      <c r="Q1146">
        <f t="shared" si="156"/>
        <v>1</v>
      </c>
      <c r="R1146">
        <f t="shared" si="157"/>
        <v>0</v>
      </c>
      <c r="S1146">
        <f t="shared" si="158"/>
        <v>0</v>
      </c>
    </row>
    <row r="1147" spans="1:19" ht="16">
      <c r="A1147" s="1">
        <v>1988</v>
      </c>
      <c r="B1147" t="s">
        <v>3254</v>
      </c>
      <c r="C1147" t="s">
        <v>22</v>
      </c>
      <c r="D1147" t="s">
        <v>23</v>
      </c>
      <c r="F1147">
        <f t="shared" si="153"/>
        <v>1</v>
      </c>
      <c r="G1147">
        <f t="shared" si="154"/>
        <v>24226658</v>
      </c>
      <c r="H1147">
        <v>161457571</v>
      </c>
      <c r="L1147">
        <f t="shared" si="159"/>
        <v>18.899752947844242</v>
      </c>
      <c r="M1147">
        <f t="shared" si="160"/>
        <v>17.002964155091544</v>
      </c>
      <c r="N1147">
        <v>24226658</v>
      </c>
      <c r="O1147">
        <f t="shared" si="161"/>
        <v>0</v>
      </c>
      <c r="P1147">
        <f t="shared" si="155"/>
        <v>0</v>
      </c>
      <c r="Q1147">
        <f t="shared" si="156"/>
        <v>0</v>
      </c>
      <c r="R1147">
        <f t="shared" si="157"/>
        <v>0</v>
      </c>
      <c r="S1147">
        <f t="shared" si="158"/>
        <v>1</v>
      </c>
    </row>
    <row r="1148" spans="1:19" ht="16">
      <c r="A1148" s="1">
        <v>2004</v>
      </c>
      <c r="B1148" t="s">
        <v>1914</v>
      </c>
      <c r="C1148" t="s">
        <v>22</v>
      </c>
      <c r="D1148" t="s">
        <v>23</v>
      </c>
      <c r="F1148">
        <f t="shared" si="153"/>
        <v>1</v>
      </c>
      <c r="G1148">
        <f t="shared" si="154"/>
        <v>22197472</v>
      </c>
      <c r="H1148">
        <v>161490339</v>
      </c>
      <c r="L1148">
        <f t="shared" si="159"/>
        <v>18.899955878404235</v>
      </c>
      <c r="M1148">
        <f t="shared" si="160"/>
        <v>16.915488966484514</v>
      </c>
      <c r="N1148">
        <v>22197472</v>
      </c>
      <c r="O1148">
        <f t="shared" si="161"/>
        <v>0</v>
      </c>
      <c r="P1148">
        <f t="shared" si="155"/>
        <v>0</v>
      </c>
      <c r="Q1148">
        <f t="shared" si="156"/>
        <v>0</v>
      </c>
      <c r="R1148">
        <f t="shared" si="157"/>
        <v>0</v>
      </c>
      <c r="S1148">
        <f t="shared" si="158"/>
        <v>1</v>
      </c>
    </row>
    <row r="1149" spans="1:19" ht="16">
      <c r="A1149" s="1">
        <v>1980</v>
      </c>
      <c r="B1149" t="s">
        <v>3452</v>
      </c>
      <c r="C1149" t="s">
        <v>16</v>
      </c>
      <c r="D1149" t="s">
        <v>17</v>
      </c>
      <c r="F1149">
        <f t="shared" si="153"/>
        <v>0</v>
      </c>
      <c r="G1149">
        <f t="shared" si="154"/>
        <v>0</v>
      </c>
      <c r="H1149">
        <v>161832844</v>
      </c>
      <c r="L1149">
        <f t="shared" si="159"/>
        <v>18.902074533336052</v>
      </c>
      <c r="M1149">
        <f t="shared" si="160"/>
        <v>18.150835079472134</v>
      </c>
      <c r="N1149">
        <v>76349732</v>
      </c>
      <c r="O1149">
        <f t="shared" si="161"/>
        <v>0</v>
      </c>
      <c r="P1149">
        <f t="shared" si="155"/>
        <v>1</v>
      </c>
      <c r="Q1149">
        <f t="shared" si="156"/>
        <v>0</v>
      </c>
      <c r="R1149">
        <f t="shared" si="157"/>
        <v>0</v>
      </c>
      <c r="S1149">
        <f t="shared" si="158"/>
        <v>0</v>
      </c>
    </row>
    <row r="1150" spans="1:19" ht="16">
      <c r="A1150" s="1">
        <v>2013</v>
      </c>
      <c r="B1150" t="s">
        <v>97</v>
      </c>
      <c r="C1150" t="s">
        <v>31</v>
      </c>
      <c r="D1150" t="s">
        <v>17</v>
      </c>
      <c r="F1150">
        <f t="shared" si="153"/>
        <v>0</v>
      </c>
      <c r="G1150">
        <f t="shared" si="154"/>
        <v>0</v>
      </c>
      <c r="H1150">
        <v>161911222</v>
      </c>
      <c r="L1150">
        <f t="shared" si="159"/>
        <v>18.902558730637331</v>
      </c>
      <c r="M1150">
        <f t="shared" si="160"/>
        <v>15.424948470398375</v>
      </c>
      <c r="N1150">
        <v>5000000</v>
      </c>
      <c r="O1150">
        <f t="shared" si="161"/>
        <v>0</v>
      </c>
      <c r="P1150">
        <f t="shared" si="155"/>
        <v>0</v>
      </c>
      <c r="Q1150">
        <f t="shared" si="156"/>
        <v>1</v>
      </c>
      <c r="R1150">
        <f t="shared" si="157"/>
        <v>0</v>
      </c>
      <c r="S1150">
        <f t="shared" si="158"/>
        <v>0</v>
      </c>
    </row>
    <row r="1151" spans="1:19" ht="16">
      <c r="A1151" s="1">
        <v>2011</v>
      </c>
      <c r="B1151" t="s">
        <v>618</v>
      </c>
      <c r="C1151" t="s">
        <v>16</v>
      </c>
      <c r="D1151" t="s">
        <v>17</v>
      </c>
      <c r="F1151">
        <f t="shared" si="153"/>
        <v>0</v>
      </c>
      <c r="G1151">
        <f t="shared" si="154"/>
        <v>0</v>
      </c>
      <c r="H1151">
        <v>162412399</v>
      </c>
      <c r="L1151">
        <f t="shared" si="159"/>
        <v>18.905649331299617</v>
      </c>
      <c r="M1151">
        <f t="shared" si="160"/>
        <v>18.099074429912317</v>
      </c>
      <c r="N1151">
        <v>72498355</v>
      </c>
      <c r="O1151">
        <f t="shared" si="161"/>
        <v>0</v>
      </c>
      <c r="P1151">
        <f t="shared" si="155"/>
        <v>1</v>
      </c>
      <c r="Q1151">
        <f t="shared" si="156"/>
        <v>0</v>
      </c>
      <c r="R1151">
        <f t="shared" si="157"/>
        <v>0</v>
      </c>
      <c r="S1151">
        <f t="shared" si="158"/>
        <v>0</v>
      </c>
    </row>
    <row r="1152" spans="1:19" ht="16">
      <c r="A1152" s="1">
        <v>2010</v>
      </c>
      <c r="B1152" t="s">
        <v>671</v>
      </c>
      <c r="C1152" t="s">
        <v>22</v>
      </c>
      <c r="D1152" t="s">
        <v>23</v>
      </c>
      <c r="F1152">
        <f t="shared" si="153"/>
        <v>1</v>
      </c>
      <c r="G1152">
        <f t="shared" si="154"/>
        <v>58752751</v>
      </c>
      <c r="H1152">
        <v>162658630</v>
      </c>
      <c r="L1152">
        <f t="shared" si="159"/>
        <v>18.907164268191103</v>
      </c>
      <c r="M1152">
        <f t="shared" si="160"/>
        <v>17.888848535424177</v>
      </c>
      <c r="N1152">
        <v>58752751</v>
      </c>
      <c r="O1152">
        <f t="shared" si="161"/>
        <v>0</v>
      </c>
      <c r="P1152">
        <f t="shared" si="155"/>
        <v>0</v>
      </c>
      <c r="Q1152">
        <f t="shared" si="156"/>
        <v>0</v>
      </c>
      <c r="R1152">
        <f t="shared" si="157"/>
        <v>0</v>
      </c>
      <c r="S1152">
        <f t="shared" si="158"/>
        <v>1</v>
      </c>
    </row>
    <row r="1153" spans="1:19" ht="16">
      <c r="A1153" s="1">
        <v>2012</v>
      </c>
      <c r="B1153" t="s">
        <v>378</v>
      </c>
      <c r="C1153" t="s">
        <v>22</v>
      </c>
      <c r="D1153" t="s">
        <v>23</v>
      </c>
      <c r="F1153">
        <f t="shared" si="153"/>
        <v>1</v>
      </c>
      <c r="G1153">
        <f t="shared" si="154"/>
        <v>71024700</v>
      </c>
      <c r="H1153">
        <v>162727662</v>
      </c>
      <c r="L1153">
        <f t="shared" si="159"/>
        <v>18.907588576176614</v>
      </c>
      <c r="M1153">
        <f t="shared" si="160"/>
        <v>18.078538261830769</v>
      </c>
      <c r="N1153">
        <v>71024700</v>
      </c>
      <c r="O1153">
        <f t="shared" si="161"/>
        <v>0</v>
      </c>
      <c r="P1153">
        <f t="shared" si="155"/>
        <v>0</v>
      </c>
      <c r="Q1153">
        <f t="shared" si="156"/>
        <v>0</v>
      </c>
      <c r="R1153">
        <f t="shared" si="157"/>
        <v>0</v>
      </c>
      <c r="S1153">
        <f t="shared" si="158"/>
        <v>1</v>
      </c>
    </row>
    <row r="1154" spans="1:19" ht="16">
      <c r="A1154" s="1">
        <v>2007</v>
      </c>
      <c r="B1154" t="s">
        <v>1394</v>
      </c>
      <c r="C1154" t="s">
        <v>31</v>
      </c>
      <c r="D1154" t="s">
        <v>17</v>
      </c>
      <c r="F1154">
        <f t="shared" ref="F1154:F1217" si="162">IF(D1154="PASS",1,0)</f>
        <v>0</v>
      </c>
      <c r="G1154">
        <f t="shared" ref="G1154:G1217" si="163">F1154*N1154</f>
        <v>0</v>
      </c>
      <c r="H1154">
        <v>162937935</v>
      </c>
      <c r="L1154">
        <f t="shared" si="159"/>
        <v>18.908879919389758</v>
      </c>
      <c r="M1154">
        <f t="shared" si="160"/>
        <v>17.620877520011948</v>
      </c>
      <c r="N1154">
        <v>44941739</v>
      </c>
      <c r="O1154">
        <f t="shared" si="161"/>
        <v>0</v>
      </c>
      <c r="P1154">
        <f t="shared" ref="P1154:P1217" si="164">IF(C1154="notalk",1,0)</f>
        <v>0</v>
      </c>
      <c r="Q1154">
        <f t="shared" ref="Q1154:Q1217" si="165">IF(C1154="men",1,0)</f>
        <v>1</v>
      </c>
      <c r="R1154">
        <f t="shared" ref="R1154:R1217" si="166">IF(C1154="dubious",1,0)</f>
        <v>0</v>
      </c>
      <c r="S1154">
        <f t="shared" ref="S1154:S1217" si="167">IF(C1154="ok",1,0)</f>
        <v>0</v>
      </c>
    </row>
    <row r="1155" spans="1:19" ht="16">
      <c r="A1155" s="1">
        <v>2010</v>
      </c>
      <c r="B1155" t="s">
        <v>850</v>
      </c>
      <c r="C1155" t="s">
        <v>16</v>
      </c>
      <c r="D1155" t="s">
        <v>17</v>
      </c>
      <c r="F1155">
        <f t="shared" si="162"/>
        <v>0</v>
      </c>
      <c r="G1155">
        <f t="shared" si="163"/>
        <v>0</v>
      </c>
      <c r="H1155">
        <v>162976800</v>
      </c>
      <c r="L1155">
        <f t="shared" ref="L1155:L1218" si="168">LN(H1155)</f>
        <v>18.909118417352634</v>
      </c>
      <c r="M1155">
        <f t="shared" ref="M1155:M1218" si="169">LN(N1155)</f>
        <v>17.492433264215968</v>
      </c>
      <c r="N1155">
        <v>39524578</v>
      </c>
      <c r="O1155">
        <f t="shared" ref="O1155:O1218" si="170">IF(C1155="nowomen",1,0)</f>
        <v>0</v>
      </c>
      <c r="P1155">
        <f t="shared" si="164"/>
        <v>1</v>
      </c>
      <c r="Q1155">
        <f t="shared" si="165"/>
        <v>0</v>
      </c>
      <c r="R1155">
        <f t="shared" si="166"/>
        <v>0</v>
      </c>
      <c r="S1155">
        <f t="shared" si="167"/>
        <v>0</v>
      </c>
    </row>
    <row r="1156" spans="1:19" ht="16">
      <c r="A1156" s="1">
        <v>2006</v>
      </c>
      <c r="B1156" t="s">
        <v>1541</v>
      </c>
      <c r="C1156" t="s">
        <v>22</v>
      </c>
      <c r="D1156" t="s">
        <v>23</v>
      </c>
      <c r="F1156">
        <f t="shared" si="162"/>
        <v>1</v>
      </c>
      <c r="G1156">
        <f t="shared" si="163"/>
        <v>86684726</v>
      </c>
      <c r="H1156">
        <v>163276310</v>
      </c>
      <c r="L1156">
        <f t="shared" si="168"/>
        <v>18.910954476994426</v>
      </c>
      <c r="M1156">
        <f t="shared" si="169"/>
        <v>18.277788255527312</v>
      </c>
      <c r="N1156">
        <v>86684726</v>
      </c>
      <c r="O1156">
        <f t="shared" si="170"/>
        <v>0</v>
      </c>
      <c r="P1156">
        <f t="shared" si="164"/>
        <v>0</v>
      </c>
      <c r="Q1156">
        <f t="shared" si="165"/>
        <v>0</v>
      </c>
      <c r="R1156">
        <f t="shared" si="166"/>
        <v>0</v>
      </c>
      <c r="S1156">
        <f t="shared" si="167"/>
        <v>1</v>
      </c>
    </row>
    <row r="1157" spans="1:19" ht="16">
      <c r="A1157" s="1">
        <v>2011</v>
      </c>
      <c r="B1157" t="s">
        <v>446</v>
      </c>
      <c r="C1157" t="s">
        <v>31</v>
      </c>
      <c r="D1157" t="s">
        <v>17</v>
      </c>
      <c r="F1157">
        <f t="shared" si="162"/>
        <v>0</v>
      </c>
      <c r="G1157">
        <f t="shared" si="163"/>
        <v>0</v>
      </c>
      <c r="H1157">
        <v>163522777</v>
      </c>
      <c r="L1157">
        <f t="shared" si="168"/>
        <v>18.912462847467506</v>
      </c>
      <c r="M1157">
        <f t="shared" si="169"/>
        <v>17.539458631631831</v>
      </c>
      <c r="N1157">
        <v>41427631</v>
      </c>
      <c r="O1157">
        <f t="shared" si="170"/>
        <v>0</v>
      </c>
      <c r="P1157">
        <f t="shared" si="164"/>
        <v>0</v>
      </c>
      <c r="Q1157">
        <f t="shared" si="165"/>
        <v>1</v>
      </c>
      <c r="R1157">
        <f t="shared" si="166"/>
        <v>0</v>
      </c>
      <c r="S1157">
        <f t="shared" si="167"/>
        <v>0</v>
      </c>
    </row>
    <row r="1158" spans="1:19" ht="16">
      <c r="A1158" s="1">
        <v>2007</v>
      </c>
      <c r="B1158" t="s">
        <v>1341</v>
      </c>
      <c r="C1158" t="s">
        <v>22</v>
      </c>
      <c r="D1158" t="s">
        <v>23</v>
      </c>
      <c r="F1158">
        <f t="shared" si="162"/>
        <v>1</v>
      </c>
      <c r="G1158">
        <f t="shared" si="163"/>
        <v>68536152</v>
      </c>
      <c r="H1158">
        <v>163581806</v>
      </c>
      <c r="L1158">
        <f t="shared" si="168"/>
        <v>18.912823765679651</v>
      </c>
      <c r="M1158">
        <f t="shared" si="169"/>
        <v>18.042871930436092</v>
      </c>
      <c r="N1158">
        <v>68536152</v>
      </c>
      <c r="O1158">
        <f t="shared" si="170"/>
        <v>0</v>
      </c>
      <c r="P1158">
        <f t="shared" si="164"/>
        <v>0</v>
      </c>
      <c r="Q1158">
        <f t="shared" si="165"/>
        <v>0</v>
      </c>
      <c r="R1158">
        <f t="shared" si="166"/>
        <v>0</v>
      </c>
      <c r="S1158">
        <f t="shared" si="167"/>
        <v>1</v>
      </c>
    </row>
    <row r="1159" spans="1:19" ht="16">
      <c r="A1159" s="1">
        <v>2012</v>
      </c>
      <c r="B1159" t="s">
        <v>254</v>
      </c>
      <c r="C1159" t="s">
        <v>64</v>
      </c>
      <c r="D1159" t="s">
        <v>17</v>
      </c>
      <c r="F1159">
        <f t="shared" si="162"/>
        <v>0</v>
      </c>
      <c r="G1159">
        <f t="shared" si="163"/>
        <v>0</v>
      </c>
      <c r="H1159">
        <v>164140491</v>
      </c>
      <c r="L1159">
        <f t="shared" si="168"/>
        <v>18.916233271510215</v>
      </c>
      <c r="M1159">
        <f t="shared" si="169"/>
        <v>17.264030233350177</v>
      </c>
      <c r="N1159">
        <v>31453796</v>
      </c>
      <c r="O1159">
        <f t="shared" si="170"/>
        <v>0</v>
      </c>
      <c r="P1159">
        <f t="shared" si="164"/>
        <v>0</v>
      </c>
      <c r="Q1159">
        <f t="shared" si="165"/>
        <v>0</v>
      </c>
      <c r="R1159">
        <f t="shared" si="166"/>
        <v>1</v>
      </c>
      <c r="S1159">
        <f t="shared" si="167"/>
        <v>0</v>
      </c>
    </row>
    <row r="1160" spans="1:19" ht="16">
      <c r="A1160" s="1">
        <v>2007</v>
      </c>
      <c r="B1160" t="s">
        <v>1409</v>
      </c>
      <c r="C1160" t="s">
        <v>22</v>
      </c>
      <c r="D1160" t="s">
        <v>23</v>
      </c>
      <c r="F1160">
        <f t="shared" si="162"/>
        <v>1</v>
      </c>
      <c r="G1160">
        <f t="shared" si="163"/>
        <v>50559457</v>
      </c>
      <c r="H1160">
        <v>164220396</v>
      </c>
      <c r="L1160">
        <f t="shared" si="168"/>
        <v>18.916719961641352</v>
      </c>
      <c r="M1160">
        <f t="shared" si="169"/>
        <v>17.738660568030014</v>
      </c>
      <c r="N1160">
        <v>50559457</v>
      </c>
      <c r="O1160">
        <f t="shared" si="170"/>
        <v>0</v>
      </c>
      <c r="P1160">
        <f t="shared" si="164"/>
        <v>0</v>
      </c>
      <c r="Q1160">
        <f t="shared" si="165"/>
        <v>0</v>
      </c>
      <c r="R1160">
        <f t="shared" si="166"/>
        <v>0</v>
      </c>
      <c r="S1160">
        <f t="shared" si="167"/>
        <v>1</v>
      </c>
    </row>
    <row r="1161" spans="1:19" ht="16">
      <c r="A1161" s="1">
        <v>1999</v>
      </c>
      <c r="B1161" t="s">
        <v>2553</v>
      </c>
      <c r="C1161" t="s">
        <v>16</v>
      </c>
      <c r="D1161" t="s">
        <v>17</v>
      </c>
      <c r="F1161">
        <f t="shared" si="162"/>
        <v>0</v>
      </c>
      <c r="G1161">
        <f t="shared" si="163"/>
        <v>0</v>
      </c>
      <c r="H1161">
        <v>164246788</v>
      </c>
      <c r="L1161">
        <f t="shared" si="168"/>
        <v>18.916880659582226</v>
      </c>
      <c r="M1161">
        <f t="shared" si="169"/>
        <v>17.734402577604218</v>
      </c>
      <c r="N1161">
        <v>50344633</v>
      </c>
      <c r="O1161">
        <f t="shared" si="170"/>
        <v>0</v>
      </c>
      <c r="P1161">
        <f t="shared" si="164"/>
        <v>1</v>
      </c>
      <c r="Q1161">
        <f t="shared" si="165"/>
        <v>0</v>
      </c>
      <c r="R1161">
        <f t="shared" si="166"/>
        <v>0</v>
      </c>
      <c r="S1161">
        <f t="shared" si="167"/>
        <v>0</v>
      </c>
    </row>
    <row r="1162" spans="1:19" ht="16">
      <c r="A1162" s="1">
        <v>1995</v>
      </c>
      <c r="B1162" t="s">
        <v>2995</v>
      </c>
      <c r="C1162" t="s">
        <v>22</v>
      </c>
      <c r="D1162" t="s">
        <v>23</v>
      </c>
      <c r="F1162">
        <f t="shared" si="162"/>
        <v>1</v>
      </c>
      <c r="G1162">
        <f t="shared" si="163"/>
        <v>94784326</v>
      </c>
      <c r="H1162">
        <v>164837302</v>
      </c>
      <c r="L1162">
        <f t="shared" si="168"/>
        <v>18.920469496914386</v>
      </c>
      <c r="M1162">
        <f t="shared" si="169"/>
        <v>18.367114616002748</v>
      </c>
      <c r="N1162">
        <v>94784326</v>
      </c>
      <c r="O1162">
        <f t="shared" si="170"/>
        <v>0</v>
      </c>
      <c r="P1162">
        <f t="shared" si="164"/>
        <v>0</v>
      </c>
      <c r="Q1162">
        <f t="shared" si="165"/>
        <v>0</v>
      </c>
      <c r="R1162">
        <f t="shared" si="166"/>
        <v>0</v>
      </c>
      <c r="S1162">
        <f t="shared" si="167"/>
        <v>1</v>
      </c>
    </row>
    <row r="1163" spans="1:19" ht="16">
      <c r="A1163" s="1">
        <v>2009</v>
      </c>
      <c r="B1163" t="s">
        <v>1085</v>
      </c>
      <c r="C1163" t="s">
        <v>58</v>
      </c>
      <c r="D1163" t="s">
        <v>17</v>
      </c>
      <c r="F1163">
        <f t="shared" si="162"/>
        <v>0</v>
      </c>
      <c r="G1163">
        <f t="shared" si="163"/>
        <v>0</v>
      </c>
      <c r="H1163">
        <v>165426811</v>
      </c>
      <c r="L1163">
        <f t="shared" si="168"/>
        <v>18.924039425361791</v>
      </c>
      <c r="M1163">
        <f t="shared" si="169"/>
        <v>18.598244969234926</v>
      </c>
      <c r="N1163">
        <v>119430476</v>
      </c>
      <c r="O1163">
        <f t="shared" si="170"/>
        <v>1</v>
      </c>
      <c r="P1163">
        <f t="shared" si="164"/>
        <v>0</v>
      </c>
      <c r="Q1163">
        <f t="shared" si="165"/>
        <v>0</v>
      </c>
      <c r="R1163">
        <f t="shared" si="166"/>
        <v>0</v>
      </c>
      <c r="S1163">
        <f t="shared" si="167"/>
        <v>0</v>
      </c>
    </row>
    <row r="1164" spans="1:19" ht="16">
      <c r="A1164" s="1">
        <v>1991</v>
      </c>
      <c r="B1164" t="s">
        <v>3154</v>
      </c>
      <c r="C1164" t="s">
        <v>31</v>
      </c>
      <c r="D1164" t="s">
        <v>17</v>
      </c>
      <c r="F1164">
        <f t="shared" si="162"/>
        <v>0</v>
      </c>
      <c r="G1164">
        <f t="shared" si="163"/>
        <v>0</v>
      </c>
      <c r="H1164">
        <v>165780431</v>
      </c>
      <c r="L1164">
        <f t="shared" si="168"/>
        <v>18.926174765955377</v>
      </c>
      <c r="M1164">
        <f t="shared" si="169"/>
        <v>17.648332118424829</v>
      </c>
      <c r="N1164">
        <v>46192690</v>
      </c>
      <c r="O1164">
        <f t="shared" si="170"/>
        <v>0</v>
      </c>
      <c r="P1164">
        <f t="shared" si="164"/>
        <v>0</v>
      </c>
      <c r="Q1164">
        <f t="shared" si="165"/>
        <v>1</v>
      </c>
      <c r="R1164">
        <f t="shared" si="166"/>
        <v>0</v>
      </c>
      <c r="S1164">
        <f t="shared" si="167"/>
        <v>0</v>
      </c>
    </row>
    <row r="1165" spans="1:19" ht="16">
      <c r="A1165" s="1">
        <v>2003</v>
      </c>
      <c r="B1165" t="s">
        <v>2110</v>
      </c>
      <c r="C1165" t="s">
        <v>64</v>
      </c>
      <c r="D1165" t="s">
        <v>17</v>
      </c>
      <c r="F1165">
        <f t="shared" si="162"/>
        <v>0</v>
      </c>
      <c r="G1165">
        <f t="shared" si="163"/>
        <v>0</v>
      </c>
      <c r="H1165">
        <v>166061455</v>
      </c>
      <c r="L1165">
        <f t="shared" si="168"/>
        <v>18.927868488653065</v>
      </c>
      <c r="M1165">
        <f t="shared" si="169"/>
        <v>17.0471738337665</v>
      </c>
      <c r="N1165">
        <v>25321739</v>
      </c>
      <c r="O1165">
        <f t="shared" si="170"/>
        <v>0</v>
      </c>
      <c r="P1165">
        <f t="shared" si="164"/>
        <v>0</v>
      </c>
      <c r="Q1165">
        <f t="shared" si="165"/>
        <v>0</v>
      </c>
      <c r="R1165">
        <f t="shared" si="166"/>
        <v>1</v>
      </c>
      <c r="S1165">
        <f t="shared" si="167"/>
        <v>0</v>
      </c>
    </row>
    <row r="1166" spans="1:19" ht="16">
      <c r="A1166" s="1">
        <v>2011</v>
      </c>
      <c r="B1166" t="s">
        <v>596</v>
      </c>
      <c r="C1166" t="s">
        <v>16</v>
      </c>
      <c r="D1166" t="s">
        <v>17</v>
      </c>
      <c r="F1166">
        <f t="shared" si="162"/>
        <v>0</v>
      </c>
      <c r="G1166">
        <f t="shared" si="163"/>
        <v>0</v>
      </c>
      <c r="H1166">
        <v>166717137</v>
      </c>
      <c r="L1166">
        <f t="shared" si="168"/>
        <v>18.931809143877029</v>
      </c>
      <c r="M1166">
        <f t="shared" si="169"/>
        <v>17.657241669970269</v>
      </c>
      <c r="N1166">
        <v>46606085</v>
      </c>
      <c r="O1166">
        <f t="shared" si="170"/>
        <v>0</v>
      </c>
      <c r="P1166">
        <f t="shared" si="164"/>
        <v>1</v>
      </c>
      <c r="Q1166">
        <f t="shared" si="165"/>
        <v>0</v>
      </c>
      <c r="R1166">
        <f t="shared" si="166"/>
        <v>0</v>
      </c>
      <c r="S1166">
        <f t="shared" si="167"/>
        <v>0</v>
      </c>
    </row>
    <row r="1167" spans="1:19" ht="16">
      <c r="A1167" s="1">
        <v>2012</v>
      </c>
      <c r="B1167" t="s">
        <v>327</v>
      </c>
      <c r="C1167" t="s">
        <v>22</v>
      </c>
      <c r="D1167" t="s">
        <v>23</v>
      </c>
      <c r="F1167">
        <f t="shared" si="162"/>
        <v>1</v>
      </c>
      <c r="G1167">
        <f t="shared" si="163"/>
        <v>33483073</v>
      </c>
      <c r="H1167">
        <v>167975738</v>
      </c>
      <c r="L1167">
        <f t="shared" si="168"/>
        <v>18.939330110271776</v>
      </c>
      <c r="M1167">
        <f t="shared" si="169"/>
        <v>17.32655058551444</v>
      </c>
      <c r="N1167">
        <v>33483073</v>
      </c>
      <c r="O1167">
        <f t="shared" si="170"/>
        <v>0</v>
      </c>
      <c r="P1167">
        <f t="shared" si="164"/>
        <v>0</v>
      </c>
      <c r="Q1167">
        <f t="shared" si="165"/>
        <v>0</v>
      </c>
      <c r="R1167">
        <f t="shared" si="166"/>
        <v>0</v>
      </c>
      <c r="S1167">
        <f t="shared" si="167"/>
        <v>1</v>
      </c>
    </row>
    <row r="1168" spans="1:19" ht="16">
      <c r="A1168" s="1">
        <v>1982</v>
      </c>
      <c r="B1168" t="s">
        <v>3405</v>
      </c>
      <c r="C1168" t="s">
        <v>22</v>
      </c>
      <c r="D1168" t="s">
        <v>23</v>
      </c>
      <c r="F1168">
        <f t="shared" si="162"/>
        <v>1</v>
      </c>
      <c r="G1168">
        <f t="shared" si="163"/>
        <v>49471994</v>
      </c>
      <c r="H1168">
        <v>168208730</v>
      </c>
      <c r="L1168">
        <f t="shared" si="168"/>
        <v>18.94071620665326</v>
      </c>
      <c r="M1168">
        <f t="shared" si="169"/>
        <v>17.716917289648499</v>
      </c>
      <c r="N1168">
        <v>49471994</v>
      </c>
      <c r="O1168">
        <f t="shared" si="170"/>
        <v>0</v>
      </c>
      <c r="P1168">
        <f t="shared" si="164"/>
        <v>0</v>
      </c>
      <c r="Q1168">
        <f t="shared" si="165"/>
        <v>0</v>
      </c>
      <c r="R1168">
        <f t="shared" si="166"/>
        <v>0</v>
      </c>
      <c r="S1168">
        <f t="shared" si="167"/>
        <v>1</v>
      </c>
    </row>
    <row r="1169" spans="1:19" ht="16">
      <c r="A1169" s="1">
        <v>1996</v>
      </c>
      <c r="B1169" t="s">
        <v>2912</v>
      </c>
      <c r="C1169" t="s">
        <v>64</v>
      </c>
      <c r="D1169" t="s">
        <v>17</v>
      </c>
      <c r="F1169">
        <f t="shared" si="162"/>
        <v>0</v>
      </c>
      <c r="G1169">
        <f t="shared" si="163"/>
        <v>0</v>
      </c>
      <c r="H1169">
        <v>168283656</v>
      </c>
      <c r="L1169">
        <f t="shared" si="168"/>
        <v>18.941161542145863</v>
      </c>
      <c r="M1169">
        <f t="shared" si="169"/>
        <v>18.123059386719742</v>
      </c>
      <c r="N1169">
        <v>74258246</v>
      </c>
      <c r="O1169">
        <f t="shared" si="170"/>
        <v>0</v>
      </c>
      <c r="P1169">
        <f t="shared" si="164"/>
        <v>0</v>
      </c>
      <c r="Q1169">
        <f t="shared" si="165"/>
        <v>0</v>
      </c>
      <c r="R1169">
        <f t="shared" si="166"/>
        <v>1</v>
      </c>
      <c r="S1169">
        <f t="shared" si="167"/>
        <v>0</v>
      </c>
    </row>
    <row r="1170" spans="1:19" ht="16">
      <c r="A1170" s="1">
        <v>1998</v>
      </c>
      <c r="B1170" t="s">
        <v>2729</v>
      </c>
      <c r="C1170" t="s">
        <v>22</v>
      </c>
      <c r="D1170" t="s">
        <v>23</v>
      </c>
      <c r="F1170">
        <f t="shared" si="162"/>
        <v>1</v>
      </c>
      <c r="G1170">
        <f t="shared" si="163"/>
        <v>100039262</v>
      </c>
      <c r="H1170">
        <v>168351786</v>
      </c>
      <c r="L1170">
        <f t="shared" si="168"/>
        <v>18.941566312365694</v>
      </c>
      <c r="M1170">
        <f t="shared" si="169"/>
        <v>18.4210732868973</v>
      </c>
      <c r="N1170">
        <v>100039262</v>
      </c>
      <c r="O1170">
        <f t="shared" si="170"/>
        <v>0</v>
      </c>
      <c r="P1170">
        <f t="shared" si="164"/>
        <v>0</v>
      </c>
      <c r="Q1170">
        <f t="shared" si="165"/>
        <v>0</v>
      </c>
      <c r="R1170">
        <f t="shared" si="166"/>
        <v>0</v>
      </c>
      <c r="S1170">
        <f t="shared" si="167"/>
        <v>1</v>
      </c>
    </row>
    <row r="1171" spans="1:19" ht="16">
      <c r="A1171" s="1">
        <v>1994</v>
      </c>
      <c r="B1171" t="s">
        <v>3015</v>
      </c>
      <c r="C1171" t="s">
        <v>31</v>
      </c>
      <c r="D1171" t="s">
        <v>17</v>
      </c>
      <c r="F1171">
        <f t="shared" si="162"/>
        <v>0</v>
      </c>
      <c r="G1171">
        <f t="shared" si="163"/>
        <v>0</v>
      </c>
      <c r="H1171">
        <v>168509796</v>
      </c>
      <c r="L1171">
        <f t="shared" si="168"/>
        <v>18.942504442565347</v>
      </c>
      <c r="M1171">
        <f t="shared" si="169"/>
        <v>16.75255256263431</v>
      </c>
      <c r="N1171">
        <v>18859976</v>
      </c>
      <c r="O1171">
        <f t="shared" si="170"/>
        <v>0</v>
      </c>
      <c r="P1171">
        <f t="shared" si="164"/>
        <v>0</v>
      </c>
      <c r="Q1171">
        <f t="shared" si="165"/>
        <v>1</v>
      </c>
      <c r="R1171">
        <f t="shared" si="166"/>
        <v>0</v>
      </c>
      <c r="S1171">
        <f t="shared" si="167"/>
        <v>0</v>
      </c>
    </row>
    <row r="1172" spans="1:19" ht="16">
      <c r="A1172" s="1">
        <v>1995</v>
      </c>
      <c r="B1172" t="s">
        <v>2955</v>
      </c>
      <c r="C1172" t="s">
        <v>31</v>
      </c>
      <c r="D1172" t="s">
        <v>17</v>
      </c>
      <c r="F1172">
        <f t="shared" si="162"/>
        <v>0</v>
      </c>
      <c r="G1172">
        <f t="shared" si="163"/>
        <v>0</v>
      </c>
      <c r="H1172">
        <v>168777252</v>
      </c>
      <c r="L1172">
        <f t="shared" si="168"/>
        <v>18.944090368011601</v>
      </c>
      <c r="M1172">
        <f t="shared" si="169"/>
        <v>18.191223956031557</v>
      </c>
      <c r="N1172">
        <v>79496532</v>
      </c>
      <c r="O1172">
        <f t="shared" si="170"/>
        <v>0</v>
      </c>
      <c r="P1172">
        <f t="shared" si="164"/>
        <v>0</v>
      </c>
      <c r="Q1172">
        <f t="shared" si="165"/>
        <v>1</v>
      </c>
      <c r="R1172">
        <f t="shared" si="166"/>
        <v>0</v>
      </c>
      <c r="S1172">
        <f t="shared" si="167"/>
        <v>0</v>
      </c>
    </row>
    <row r="1173" spans="1:19" ht="16">
      <c r="A1173" s="1">
        <v>2005</v>
      </c>
      <c r="B1173" t="s">
        <v>1804</v>
      </c>
      <c r="C1173" t="s">
        <v>16</v>
      </c>
      <c r="D1173" t="s">
        <v>17</v>
      </c>
      <c r="F1173">
        <f t="shared" si="162"/>
        <v>0</v>
      </c>
      <c r="G1173">
        <f t="shared" si="163"/>
        <v>0</v>
      </c>
      <c r="H1173">
        <v>168784763</v>
      </c>
      <c r="L1173">
        <f t="shared" si="168"/>
        <v>18.944134869464179</v>
      </c>
      <c r="M1173">
        <f t="shared" si="169"/>
        <v>18.374036101504256</v>
      </c>
      <c r="N1173">
        <v>95442650</v>
      </c>
      <c r="O1173">
        <f t="shared" si="170"/>
        <v>0</v>
      </c>
      <c r="P1173">
        <f t="shared" si="164"/>
        <v>1</v>
      </c>
      <c r="Q1173">
        <f t="shared" si="165"/>
        <v>0</v>
      </c>
      <c r="R1173">
        <f t="shared" si="166"/>
        <v>0</v>
      </c>
      <c r="S1173">
        <f t="shared" si="167"/>
        <v>0</v>
      </c>
    </row>
    <row r="1174" spans="1:19" ht="16">
      <c r="A1174" s="1">
        <v>1995</v>
      </c>
      <c r="B1174" t="s">
        <v>3001</v>
      </c>
      <c r="C1174" t="s">
        <v>22</v>
      </c>
      <c r="D1174" t="s">
        <v>23</v>
      </c>
      <c r="F1174">
        <f t="shared" si="162"/>
        <v>1</v>
      </c>
      <c r="G1174">
        <f t="shared" si="163"/>
        <v>33633148</v>
      </c>
      <c r="H1174">
        <v>168963355</v>
      </c>
      <c r="L1174">
        <f t="shared" si="168"/>
        <v>18.94519241505586</v>
      </c>
      <c r="M1174">
        <f t="shared" si="169"/>
        <v>17.331022686234203</v>
      </c>
      <c r="N1174">
        <v>33633148</v>
      </c>
      <c r="O1174">
        <f t="shared" si="170"/>
        <v>0</v>
      </c>
      <c r="P1174">
        <f t="shared" si="164"/>
        <v>0</v>
      </c>
      <c r="Q1174">
        <f t="shared" si="165"/>
        <v>0</v>
      </c>
      <c r="R1174">
        <f t="shared" si="166"/>
        <v>0</v>
      </c>
      <c r="S1174">
        <f t="shared" si="167"/>
        <v>1</v>
      </c>
    </row>
    <row r="1175" spans="1:19" ht="16">
      <c r="A1175" s="1">
        <v>2011</v>
      </c>
      <c r="B1175" t="s">
        <v>484</v>
      </c>
      <c r="C1175" t="s">
        <v>64</v>
      </c>
      <c r="D1175" t="s">
        <v>17</v>
      </c>
      <c r="F1175">
        <f t="shared" si="162"/>
        <v>0</v>
      </c>
      <c r="G1175">
        <f t="shared" si="163"/>
        <v>0</v>
      </c>
      <c r="H1175">
        <v>170412210</v>
      </c>
      <c r="L1175">
        <f t="shared" si="168"/>
        <v>18.953730824721976</v>
      </c>
      <c r="M1175">
        <f t="shared" si="169"/>
        <v>17.657241669970269</v>
      </c>
      <c r="N1175">
        <v>46606085</v>
      </c>
      <c r="O1175">
        <f t="shared" si="170"/>
        <v>0</v>
      </c>
      <c r="P1175">
        <f t="shared" si="164"/>
        <v>0</v>
      </c>
      <c r="Q1175">
        <f t="shared" si="165"/>
        <v>0</v>
      </c>
      <c r="R1175">
        <f t="shared" si="166"/>
        <v>1</v>
      </c>
      <c r="S1175">
        <f t="shared" si="167"/>
        <v>0</v>
      </c>
    </row>
    <row r="1176" spans="1:19" ht="16">
      <c r="A1176" s="1">
        <v>2008</v>
      </c>
      <c r="B1176">
        <v>21</v>
      </c>
      <c r="C1176" t="s">
        <v>22</v>
      </c>
      <c r="D1176" t="s">
        <v>23</v>
      </c>
      <c r="F1176">
        <f t="shared" si="162"/>
        <v>1</v>
      </c>
      <c r="G1176">
        <f t="shared" si="163"/>
        <v>37878971</v>
      </c>
      <c r="H1176">
        <v>170836899</v>
      </c>
      <c r="L1176">
        <f t="shared" si="168"/>
        <v>18.956219852286029</v>
      </c>
      <c r="M1176">
        <f t="shared" si="169"/>
        <v>17.449906661182457</v>
      </c>
      <c r="N1176">
        <v>37878971</v>
      </c>
      <c r="O1176">
        <f t="shared" si="170"/>
        <v>0</v>
      </c>
      <c r="P1176">
        <f t="shared" si="164"/>
        <v>0</v>
      </c>
      <c r="Q1176">
        <f t="shared" si="165"/>
        <v>0</v>
      </c>
      <c r="R1176">
        <f t="shared" si="166"/>
        <v>0</v>
      </c>
      <c r="S1176">
        <f t="shared" si="167"/>
        <v>1</v>
      </c>
    </row>
    <row r="1177" spans="1:19" ht="16">
      <c r="A1177" s="1">
        <v>2012</v>
      </c>
      <c r="B1177" t="s">
        <v>279</v>
      </c>
      <c r="C1177" t="s">
        <v>64</v>
      </c>
      <c r="D1177" t="s">
        <v>17</v>
      </c>
      <c r="F1177">
        <f t="shared" si="162"/>
        <v>0</v>
      </c>
      <c r="G1177">
        <f t="shared" si="163"/>
        <v>0</v>
      </c>
      <c r="H1177">
        <v>171080229</v>
      </c>
      <c r="L1177">
        <f t="shared" si="168"/>
        <v>18.957643179877149</v>
      </c>
      <c r="M1177">
        <f t="shared" si="169"/>
        <v>18.272694269646028</v>
      </c>
      <c r="N1177">
        <v>86244278</v>
      </c>
      <c r="O1177">
        <f t="shared" si="170"/>
        <v>0</v>
      </c>
      <c r="P1177">
        <f t="shared" si="164"/>
        <v>0</v>
      </c>
      <c r="Q1177">
        <f t="shared" si="165"/>
        <v>0</v>
      </c>
      <c r="R1177">
        <f t="shared" si="166"/>
        <v>1</v>
      </c>
      <c r="S1177">
        <f t="shared" si="167"/>
        <v>0</v>
      </c>
    </row>
    <row r="1178" spans="1:19" ht="16">
      <c r="A1178" s="1">
        <v>2003</v>
      </c>
      <c r="B1178" t="s">
        <v>2096</v>
      </c>
      <c r="C1178" t="s">
        <v>58</v>
      </c>
      <c r="D1178" t="s">
        <v>17</v>
      </c>
      <c r="F1178">
        <f t="shared" si="162"/>
        <v>0</v>
      </c>
      <c r="G1178">
        <f t="shared" si="163"/>
        <v>0</v>
      </c>
      <c r="H1178">
        <v>171812557</v>
      </c>
      <c r="L1178">
        <f t="shared" si="168"/>
        <v>18.961914655646687</v>
      </c>
      <c r="M1178">
        <f t="shared" si="169"/>
        <v>17.0471738337665</v>
      </c>
      <c r="N1178">
        <v>25321739</v>
      </c>
      <c r="O1178">
        <f t="shared" si="170"/>
        <v>1</v>
      </c>
      <c r="P1178">
        <f t="shared" si="164"/>
        <v>0</v>
      </c>
      <c r="Q1178">
        <f t="shared" si="165"/>
        <v>0</v>
      </c>
      <c r="R1178">
        <f t="shared" si="166"/>
        <v>0</v>
      </c>
      <c r="S1178">
        <f t="shared" si="167"/>
        <v>0</v>
      </c>
    </row>
    <row r="1179" spans="1:19" ht="16">
      <c r="A1179" s="1">
        <v>2005</v>
      </c>
      <c r="B1179" t="s">
        <v>1701</v>
      </c>
      <c r="C1179" t="s">
        <v>22</v>
      </c>
      <c r="D1179" t="s">
        <v>23</v>
      </c>
      <c r="F1179">
        <f t="shared" si="162"/>
        <v>1</v>
      </c>
      <c r="G1179">
        <f t="shared" si="163"/>
        <v>59651656</v>
      </c>
      <c r="H1179">
        <v>171928818</v>
      </c>
      <c r="L1179">
        <f t="shared" si="168"/>
        <v>18.962591100281454</v>
      </c>
      <c r="M1179">
        <f t="shared" si="169"/>
        <v>17.90403246806752</v>
      </c>
      <c r="N1179">
        <v>59651656</v>
      </c>
      <c r="O1179">
        <f t="shared" si="170"/>
        <v>0</v>
      </c>
      <c r="P1179">
        <f t="shared" si="164"/>
        <v>0</v>
      </c>
      <c r="Q1179">
        <f t="shared" si="165"/>
        <v>0</v>
      </c>
      <c r="R1179">
        <f t="shared" si="166"/>
        <v>0</v>
      </c>
      <c r="S1179">
        <f t="shared" si="167"/>
        <v>1</v>
      </c>
    </row>
    <row r="1180" spans="1:19" ht="16">
      <c r="A1180" s="1">
        <v>2012</v>
      </c>
      <c r="B1180" t="s">
        <v>352</v>
      </c>
      <c r="C1180" t="s">
        <v>31</v>
      </c>
      <c r="D1180" t="s">
        <v>17</v>
      </c>
      <c r="F1180">
        <f t="shared" si="162"/>
        <v>0</v>
      </c>
      <c r="G1180">
        <f t="shared" si="163"/>
        <v>0</v>
      </c>
      <c r="H1180">
        <v>172073169</v>
      </c>
      <c r="L1180">
        <f t="shared" si="168"/>
        <v>18.963430345483097</v>
      </c>
      <c r="M1180">
        <f t="shared" si="169"/>
        <v>17.518922477415249</v>
      </c>
      <c r="N1180">
        <v>40585543</v>
      </c>
      <c r="O1180">
        <f t="shared" si="170"/>
        <v>0</v>
      </c>
      <c r="P1180">
        <f t="shared" si="164"/>
        <v>0</v>
      </c>
      <c r="Q1180">
        <f t="shared" si="165"/>
        <v>1</v>
      </c>
      <c r="R1180">
        <f t="shared" si="166"/>
        <v>0</v>
      </c>
      <c r="S1180">
        <f t="shared" si="167"/>
        <v>0</v>
      </c>
    </row>
    <row r="1181" spans="1:19" ht="16">
      <c r="A1181" s="1">
        <v>2005</v>
      </c>
      <c r="B1181" t="s">
        <v>1795</v>
      </c>
      <c r="C1181" t="s">
        <v>22</v>
      </c>
      <c r="D1181" t="s">
        <v>23</v>
      </c>
      <c r="F1181">
        <f t="shared" si="162"/>
        <v>1</v>
      </c>
      <c r="G1181">
        <f t="shared" si="163"/>
        <v>21474596</v>
      </c>
      <c r="H1181">
        <v>172497916</v>
      </c>
      <c r="L1181">
        <f t="shared" si="168"/>
        <v>18.965895713203292</v>
      </c>
      <c r="M1181">
        <f t="shared" si="169"/>
        <v>16.882381213084876</v>
      </c>
      <c r="N1181">
        <v>21474596</v>
      </c>
      <c r="O1181">
        <f t="shared" si="170"/>
        <v>0</v>
      </c>
      <c r="P1181">
        <f t="shared" si="164"/>
        <v>0</v>
      </c>
      <c r="Q1181">
        <f t="shared" si="165"/>
        <v>0</v>
      </c>
      <c r="R1181">
        <f t="shared" si="166"/>
        <v>0</v>
      </c>
      <c r="S1181">
        <f t="shared" si="167"/>
        <v>1</v>
      </c>
    </row>
    <row r="1182" spans="1:19" ht="16">
      <c r="A1182" s="1">
        <v>2001</v>
      </c>
      <c r="B1182" t="s">
        <v>2364</v>
      </c>
      <c r="C1182" t="s">
        <v>22</v>
      </c>
      <c r="D1182" t="s">
        <v>23</v>
      </c>
      <c r="F1182">
        <f t="shared" si="162"/>
        <v>1</v>
      </c>
      <c r="G1182">
        <f t="shared" si="163"/>
        <v>17105997</v>
      </c>
      <c r="H1182">
        <v>173215693</v>
      </c>
      <c r="L1182">
        <f t="shared" si="168"/>
        <v>18.970048156223676</v>
      </c>
      <c r="M1182">
        <f t="shared" si="169"/>
        <v>16.654939661745789</v>
      </c>
      <c r="N1182">
        <v>17105997</v>
      </c>
      <c r="O1182">
        <f t="shared" si="170"/>
        <v>0</v>
      </c>
      <c r="P1182">
        <f t="shared" si="164"/>
        <v>0</v>
      </c>
      <c r="Q1182">
        <f t="shared" si="165"/>
        <v>0</v>
      </c>
      <c r="R1182">
        <f t="shared" si="166"/>
        <v>0</v>
      </c>
      <c r="S1182">
        <f t="shared" si="167"/>
        <v>1</v>
      </c>
    </row>
    <row r="1183" spans="1:19" ht="16">
      <c r="A1183" s="1">
        <v>1995</v>
      </c>
      <c r="B1183" t="s">
        <v>2991</v>
      </c>
      <c r="C1183" t="s">
        <v>64</v>
      </c>
      <c r="D1183" t="s">
        <v>17</v>
      </c>
      <c r="F1183">
        <f t="shared" si="162"/>
        <v>0</v>
      </c>
      <c r="G1183">
        <f t="shared" si="163"/>
        <v>0</v>
      </c>
      <c r="H1183">
        <v>173293953</v>
      </c>
      <c r="L1183">
        <f t="shared" si="168"/>
        <v>18.970499860828347</v>
      </c>
      <c r="M1183">
        <f t="shared" si="169"/>
        <v>17.795328296064305</v>
      </c>
      <c r="N1183">
        <v>53507281</v>
      </c>
      <c r="O1183">
        <f t="shared" si="170"/>
        <v>0</v>
      </c>
      <c r="P1183">
        <f t="shared" si="164"/>
        <v>0</v>
      </c>
      <c r="Q1183">
        <f t="shared" si="165"/>
        <v>0</v>
      </c>
      <c r="R1183">
        <f t="shared" si="166"/>
        <v>1</v>
      </c>
      <c r="S1183">
        <f t="shared" si="167"/>
        <v>0</v>
      </c>
    </row>
    <row r="1184" spans="1:19" ht="16">
      <c r="A1184" s="1">
        <v>2008</v>
      </c>
      <c r="B1184" t="s">
        <v>3658</v>
      </c>
      <c r="C1184" t="s">
        <v>22</v>
      </c>
      <c r="D1184" t="s">
        <v>23</v>
      </c>
      <c r="F1184">
        <f t="shared" si="162"/>
        <v>1</v>
      </c>
      <c r="G1184">
        <f t="shared" si="163"/>
        <v>89286146</v>
      </c>
      <c r="H1184">
        <v>173580993</v>
      </c>
      <c r="L1184">
        <f t="shared" si="168"/>
        <v>18.972154866869161</v>
      </c>
      <c r="M1184">
        <f t="shared" si="169"/>
        <v>18.307356893833674</v>
      </c>
      <c r="N1184">
        <v>89286146</v>
      </c>
      <c r="O1184">
        <f t="shared" si="170"/>
        <v>0</v>
      </c>
      <c r="P1184">
        <f t="shared" si="164"/>
        <v>0</v>
      </c>
      <c r="Q1184">
        <f t="shared" si="165"/>
        <v>0</v>
      </c>
      <c r="R1184">
        <f t="shared" si="166"/>
        <v>0</v>
      </c>
      <c r="S1184">
        <f t="shared" si="167"/>
        <v>1</v>
      </c>
    </row>
    <row r="1185" spans="1:19" ht="16">
      <c r="A1185" s="1">
        <v>1983</v>
      </c>
      <c r="B1185" t="s">
        <v>3381</v>
      </c>
      <c r="C1185" t="s">
        <v>16</v>
      </c>
      <c r="D1185" t="s">
        <v>17</v>
      </c>
      <c r="F1185">
        <f t="shared" si="162"/>
        <v>0</v>
      </c>
      <c r="G1185">
        <f t="shared" si="163"/>
        <v>0</v>
      </c>
      <c r="H1185">
        <v>174127177</v>
      </c>
      <c r="L1185">
        <f t="shared" si="168"/>
        <v>18.97529649249865</v>
      </c>
      <c r="M1185">
        <f t="shared" si="169"/>
        <v>17.150292493722628</v>
      </c>
      <c r="N1185">
        <v>28072261</v>
      </c>
      <c r="O1185">
        <f t="shared" si="170"/>
        <v>0</v>
      </c>
      <c r="P1185">
        <f t="shared" si="164"/>
        <v>1</v>
      </c>
      <c r="Q1185">
        <f t="shared" si="165"/>
        <v>0</v>
      </c>
      <c r="R1185">
        <f t="shared" si="166"/>
        <v>0</v>
      </c>
      <c r="S1185">
        <f t="shared" si="167"/>
        <v>0</v>
      </c>
    </row>
    <row r="1186" spans="1:19" ht="16">
      <c r="A1186" s="1">
        <v>1997</v>
      </c>
      <c r="B1186" t="s">
        <v>2857</v>
      </c>
      <c r="C1186" t="s">
        <v>22</v>
      </c>
      <c r="D1186" t="s">
        <v>23</v>
      </c>
      <c r="F1186">
        <f t="shared" si="162"/>
        <v>1</v>
      </c>
      <c r="G1186">
        <f t="shared" si="163"/>
        <v>130611431</v>
      </c>
      <c r="H1186">
        <v>174293699</v>
      </c>
      <c r="L1186">
        <f t="shared" si="168"/>
        <v>18.976252359521261</v>
      </c>
      <c r="M1186">
        <f t="shared" si="169"/>
        <v>18.687737297775744</v>
      </c>
      <c r="N1186">
        <v>130611431</v>
      </c>
      <c r="O1186">
        <f t="shared" si="170"/>
        <v>0</v>
      </c>
      <c r="P1186">
        <f t="shared" si="164"/>
        <v>0</v>
      </c>
      <c r="Q1186">
        <f t="shared" si="165"/>
        <v>0</v>
      </c>
      <c r="R1186">
        <f t="shared" si="166"/>
        <v>0</v>
      </c>
      <c r="S1186">
        <f t="shared" si="167"/>
        <v>1</v>
      </c>
    </row>
    <row r="1187" spans="1:19" ht="16">
      <c r="A1187" s="1">
        <v>1984</v>
      </c>
      <c r="B1187" t="s">
        <v>3369</v>
      </c>
      <c r="C1187" t="s">
        <v>31</v>
      </c>
      <c r="D1187" t="s">
        <v>17</v>
      </c>
      <c r="F1187">
        <f t="shared" si="162"/>
        <v>0</v>
      </c>
      <c r="G1187">
        <f t="shared" si="163"/>
        <v>0</v>
      </c>
      <c r="H1187">
        <v>174875289</v>
      </c>
      <c r="L1187">
        <f t="shared" si="168"/>
        <v>18.979583643557561</v>
      </c>
      <c r="M1187">
        <f t="shared" si="169"/>
        <v>16.478928877244847</v>
      </c>
      <c r="N1187">
        <v>14345242</v>
      </c>
      <c r="O1187">
        <f t="shared" si="170"/>
        <v>0</v>
      </c>
      <c r="P1187">
        <f t="shared" si="164"/>
        <v>0</v>
      </c>
      <c r="Q1187">
        <f t="shared" si="165"/>
        <v>1</v>
      </c>
      <c r="R1187">
        <f t="shared" si="166"/>
        <v>0</v>
      </c>
      <c r="S1187">
        <f t="shared" si="167"/>
        <v>0</v>
      </c>
    </row>
    <row r="1188" spans="1:19" ht="16">
      <c r="A1188" s="1">
        <v>1997</v>
      </c>
      <c r="B1188" t="s">
        <v>2842</v>
      </c>
      <c r="C1188" t="s">
        <v>22</v>
      </c>
      <c r="D1188" t="s">
        <v>23</v>
      </c>
      <c r="F1188">
        <f t="shared" si="162"/>
        <v>1</v>
      </c>
      <c r="G1188">
        <f t="shared" si="163"/>
        <v>145123812</v>
      </c>
      <c r="H1188">
        <v>175744937</v>
      </c>
      <c r="L1188">
        <f t="shared" si="168"/>
        <v>18.984544280274232</v>
      </c>
      <c r="M1188">
        <f t="shared" si="169"/>
        <v>18.793097811902314</v>
      </c>
      <c r="N1188">
        <v>145123812</v>
      </c>
      <c r="O1188">
        <f t="shared" si="170"/>
        <v>0</v>
      </c>
      <c r="P1188">
        <f t="shared" si="164"/>
        <v>0</v>
      </c>
      <c r="Q1188">
        <f t="shared" si="165"/>
        <v>0</v>
      </c>
      <c r="R1188">
        <f t="shared" si="166"/>
        <v>0</v>
      </c>
      <c r="S1188">
        <f t="shared" si="167"/>
        <v>1</v>
      </c>
    </row>
    <row r="1189" spans="1:19" ht="16">
      <c r="A1189" s="1">
        <v>2011</v>
      </c>
      <c r="B1189" t="s">
        <v>500</v>
      </c>
      <c r="C1189" t="s">
        <v>16</v>
      </c>
      <c r="D1189" t="s">
        <v>17</v>
      </c>
      <c r="F1189">
        <f t="shared" si="162"/>
        <v>0</v>
      </c>
      <c r="G1189">
        <f t="shared" si="163"/>
        <v>0</v>
      </c>
      <c r="H1189">
        <v>175797590</v>
      </c>
      <c r="L1189">
        <f t="shared" si="168"/>
        <v>18.984843834361431</v>
      </c>
      <c r="M1189">
        <f t="shared" si="169"/>
        <v>17.146416046204276</v>
      </c>
      <c r="N1189">
        <v>27963651</v>
      </c>
      <c r="O1189">
        <f t="shared" si="170"/>
        <v>0</v>
      </c>
      <c r="P1189">
        <f t="shared" si="164"/>
        <v>1</v>
      </c>
      <c r="Q1189">
        <f t="shared" si="165"/>
        <v>0</v>
      </c>
      <c r="R1189">
        <f t="shared" si="166"/>
        <v>0</v>
      </c>
      <c r="S1189">
        <f t="shared" si="167"/>
        <v>0</v>
      </c>
    </row>
    <row r="1190" spans="1:19" ht="16">
      <c r="A1190" s="1">
        <v>2011</v>
      </c>
      <c r="B1190" t="s">
        <v>478</v>
      </c>
      <c r="C1190" t="s">
        <v>16</v>
      </c>
      <c r="D1190" t="s">
        <v>17</v>
      </c>
      <c r="F1190">
        <f t="shared" si="162"/>
        <v>0</v>
      </c>
      <c r="G1190">
        <f t="shared" si="163"/>
        <v>0</v>
      </c>
      <c r="H1190">
        <v>176134406</v>
      </c>
      <c r="L1190">
        <f t="shared" si="168"/>
        <v>18.986757932009059</v>
      </c>
      <c r="M1190">
        <f t="shared" si="169"/>
        <v>17.405927263145788</v>
      </c>
      <c r="N1190">
        <v>36249178</v>
      </c>
      <c r="O1190">
        <f t="shared" si="170"/>
        <v>0</v>
      </c>
      <c r="P1190">
        <f t="shared" si="164"/>
        <v>1</v>
      </c>
      <c r="Q1190">
        <f t="shared" si="165"/>
        <v>0</v>
      </c>
      <c r="R1190">
        <f t="shared" si="166"/>
        <v>0</v>
      </c>
      <c r="S1190">
        <f t="shared" si="167"/>
        <v>0</v>
      </c>
    </row>
    <row r="1191" spans="1:19" ht="16">
      <c r="A1191" s="1">
        <v>2013</v>
      </c>
      <c r="B1191" t="s">
        <v>95</v>
      </c>
      <c r="C1191" t="s">
        <v>31</v>
      </c>
      <c r="D1191" t="s">
        <v>17</v>
      </c>
      <c r="F1191">
        <f t="shared" si="162"/>
        <v>0</v>
      </c>
      <c r="G1191">
        <f t="shared" si="163"/>
        <v>0</v>
      </c>
      <c r="H1191">
        <v>176269721</v>
      </c>
      <c r="L1191">
        <f t="shared" si="168"/>
        <v>18.987525885595769</v>
      </c>
      <c r="M1191">
        <f t="shared" si="169"/>
        <v>17.370858619453688</v>
      </c>
      <c r="N1191">
        <v>35000000</v>
      </c>
      <c r="O1191">
        <f t="shared" si="170"/>
        <v>0</v>
      </c>
      <c r="P1191">
        <f t="shared" si="164"/>
        <v>0</v>
      </c>
      <c r="Q1191">
        <f t="shared" si="165"/>
        <v>1</v>
      </c>
      <c r="R1191">
        <f t="shared" si="166"/>
        <v>0</v>
      </c>
      <c r="S1191">
        <f t="shared" si="167"/>
        <v>0</v>
      </c>
    </row>
    <row r="1192" spans="1:19" ht="16">
      <c r="A1192" s="1">
        <v>2008</v>
      </c>
      <c r="B1192" t="s">
        <v>1137</v>
      </c>
      <c r="C1192" t="s">
        <v>16</v>
      </c>
      <c r="D1192" t="s">
        <v>17</v>
      </c>
      <c r="F1192">
        <f t="shared" si="162"/>
        <v>0</v>
      </c>
      <c r="G1192">
        <f t="shared" si="163"/>
        <v>0</v>
      </c>
      <c r="H1192">
        <v>176857711</v>
      </c>
      <c r="L1192">
        <f t="shared" si="168"/>
        <v>18.990856074587761</v>
      </c>
      <c r="M1192">
        <f t="shared" si="169"/>
        <v>17.505476521612895</v>
      </c>
      <c r="N1192">
        <v>40043484</v>
      </c>
      <c r="O1192">
        <f t="shared" si="170"/>
        <v>0</v>
      </c>
      <c r="P1192">
        <f t="shared" si="164"/>
        <v>1</v>
      </c>
      <c r="Q1192">
        <f t="shared" si="165"/>
        <v>0</v>
      </c>
      <c r="R1192">
        <f t="shared" si="166"/>
        <v>0</v>
      </c>
      <c r="S1192">
        <f t="shared" si="167"/>
        <v>0</v>
      </c>
    </row>
    <row r="1193" spans="1:19" ht="16">
      <c r="A1193" s="1">
        <v>2008</v>
      </c>
      <c r="B1193" t="s">
        <v>1169</v>
      </c>
      <c r="C1193" t="s">
        <v>22</v>
      </c>
      <c r="D1193" t="s">
        <v>23</v>
      </c>
      <c r="F1193">
        <f t="shared" si="162"/>
        <v>1</v>
      </c>
      <c r="G1193">
        <f t="shared" si="163"/>
        <v>86580505</v>
      </c>
      <c r="H1193">
        <v>176998734</v>
      </c>
      <c r="L1193">
        <f t="shared" si="168"/>
        <v>18.99165313797015</v>
      </c>
      <c r="M1193">
        <f t="shared" si="169"/>
        <v>18.276585232716929</v>
      </c>
      <c r="N1193">
        <v>86580505</v>
      </c>
      <c r="O1193">
        <f t="shared" si="170"/>
        <v>0</v>
      </c>
      <c r="P1193">
        <f t="shared" si="164"/>
        <v>0</v>
      </c>
      <c r="Q1193">
        <f t="shared" si="165"/>
        <v>0</v>
      </c>
      <c r="R1193">
        <f t="shared" si="166"/>
        <v>0</v>
      </c>
      <c r="S1193">
        <f t="shared" si="167"/>
        <v>1</v>
      </c>
    </row>
    <row r="1194" spans="1:19" ht="16">
      <c r="A1194" s="1">
        <v>1978</v>
      </c>
      <c r="B1194" t="s">
        <v>3482</v>
      </c>
      <c r="C1194" t="s">
        <v>16</v>
      </c>
      <c r="D1194" t="s">
        <v>17</v>
      </c>
      <c r="F1194">
        <f t="shared" si="162"/>
        <v>0</v>
      </c>
      <c r="G1194">
        <f t="shared" si="163"/>
        <v>0</v>
      </c>
      <c r="H1194">
        <v>178535299</v>
      </c>
      <c r="L1194">
        <f t="shared" si="168"/>
        <v>19.00029689313472</v>
      </c>
      <c r="M1194">
        <f t="shared" si="169"/>
        <v>17.796324094409918</v>
      </c>
      <c r="N1194">
        <v>53560590</v>
      </c>
      <c r="O1194">
        <f t="shared" si="170"/>
        <v>0</v>
      </c>
      <c r="P1194">
        <f t="shared" si="164"/>
        <v>1</v>
      </c>
      <c r="Q1194">
        <f t="shared" si="165"/>
        <v>0</v>
      </c>
      <c r="R1194">
        <f t="shared" si="166"/>
        <v>0</v>
      </c>
      <c r="S1194">
        <f t="shared" si="167"/>
        <v>0</v>
      </c>
    </row>
    <row r="1195" spans="1:19" ht="16">
      <c r="A1195" s="1">
        <v>2003</v>
      </c>
      <c r="B1195" t="s">
        <v>2062</v>
      </c>
      <c r="C1195" t="s">
        <v>22</v>
      </c>
      <c r="D1195" t="s">
        <v>23</v>
      </c>
      <c r="F1195">
        <f t="shared" si="162"/>
        <v>1</v>
      </c>
      <c r="G1195">
        <f t="shared" si="163"/>
        <v>82295652</v>
      </c>
      <c r="H1195">
        <v>178778023</v>
      </c>
      <c r="L1195">
        <f t="shared" si="168"/>
        <v>19.001655499278915</v>
      </c>
      <c r="M1195">
        <f t="shared" si="169"/>
        <v>18.225828833145975</v>
      </c>
      <c r="N1195">
        <v>82295652</v>
      </c>
      <c r="O1195">
        <f t="shared" si="170"/>
        <v>0</v>
      </c>
      <c r="P1195">
        <f t="shared" si="164"/>
        <v>0</v>
      </c>
      <c r="Q1195">
        <f t="shared" si="165"/>
        <v>0</v>
      </c>
      <c r="R1195">
        <f t="shared" si="166"/>
        <v>0</v>
      </c>
      <c r="S1195">
        <f t="shared" si="167"/>
        <v>1</v>
      </c>
    </row>
    <row r="1196" spans="1:19" ht="16">
      <c r="A1196" s="1">
        <v>1999</v>
      </c>
      <c r="B1196" t="s">
        <v>2628</v>
      </c>
      <c r="C1196" t="s">
        <v>64</v>
      </c>
      <c r="D1196" t="s">
        <v>17</v>
      </c>
      <c r="F1196">
        <f t="shared" si="162"/>
        <v>0</v>
      </c>
      <c r="G1196">
        <f t="shared" si="163"/>
        <v>0</v>
      </c>
      <c r="H1196">
        <v>180110910</v>
      </c>
      <c r="L1196">
        <f t="shared" si="168"/>
        <v>19.009083385768413</v>
      </c>
      <c r="M1196">
        <f t="shared" si="169"/>
        <v>17.839763091275739</v>
      </c>
      <c r="N1196">
        <v>55938481</v>
      </c>
      <c r="O1196">
        <f t="shared" si="170"/>
        <v>0</v>
      </c>
      <c r="P1196">
        <f t="shared" si="164"/>
        <v>0</v>
      </c>
      <c r="Q1196">
        <f t="shared" si="165"/>
        <v>0</v>
      </c>
      <c r="R1196">
        <f t="shared" si="166"/>
        <v>1</v>
      </c>
      <c r="S1196">
        <f t="shared" si="167"/>
        <v>0</v>
      </c>
    </row>
    <row r="1197" spans="1:19" ht="16">
      <c r="A1197" s="1">
        <v>2008</v>
      </c>
      <c r="B1197" t="s">
        <v>1236</v>
      </c>
      <c r="C1197" t="s">
        <v>22</v>
      </c>
      <c r="D1197" t="s">
        <v>23</v>
      </c>
      <c r="F1197">
        <f t="shared" si="162"/>
        <v>1</v>
      </c>
      <c r="G1197">
        <f t="shared" si="163"/>
        <v>58441841</v>
      </c>
      <c r="H1197">
        <v>180322655</v>
      </c>
      <c r="L1197">
        <f t="shared" si="168"/>
        <v>19.010258331971659</v>
      </c>
      <c r="M1197">
        <f t="shared" si="169"/>
        <v>17.883542646746204</v>
      </c>
      <c r="N1197">
        <v>58441841</v>
      </c>
      <c r="O1197">
        <f t="shared" si="170"/>
        <v>0</v>
      </c>
      <c r="P1197">
        <f t="shared" si="164"/>
        <v>0</v>
      </c>
      <c r="Q1197">
        <f t="shared" si="165"/>
        <v>0</v>
      </c>
      <c r="R1197">
        <f t="shared" si="166"/>
        <v>0</v>
      </c>
      <c r="S1197">
        <f t="shared" si="167"/>
        <v>1</v>
      </c>
    </row>
    <row r="1198" spans="1:19" ht="16">
      <c r="A1198" s="1">
        <v>2010</v>
      </c>
      <c r="B1198" t="s">
        <v>866</v>
      </c>
      <c r="C1198" t="s">
        <v>64</v>
      </c>
      <c r="D1198" t="s">
        <v>17</v>
      </c>
      <c r="F1198">
        <f t="shared" si="162"/>
        <v>0</v>
      </c>
      <c r="G1198">
        <f t="shared" si="163"/>
        <v>0</v>
      </c>
      <c r="H1198">
        <v>181077698</v>
      </c>
      <c r="L1198">
        <f t="shared" si="168"/>
        <v>19.014436767838017</v>
      </c>
      <c r="M1198">
        <f t="shared" si="169"/>
        <v>18.435392247167133</v>
      </c>
      <c r="N1198">
        <v>101482025</v>
      </c>
      <c r="O1198">
        <f t="shared" si="170"/>
        <v>0</v>
      </c>
      <c r="P1198">
        <f t="shared" si="164"/>
        <v>0</v>
      </c>
      <c r="Q1198">
        <f t="shared" si="165"/>
        <v>0</v>
      </c>
      <c r="R1198">
        <f t="shared" si="166"/>
        <v>1</v>
      </c>
      <c r="S1198">
        <f t="shared" si="167"/>
        <v>0</v>
      </c>
    </row>
    <row r="1199" spans="1:19" ht="16">
      <c r="A1199" s="1">
        <v>2009</v>
      </c>
      <c r="B1199" t="s">
        <v>1098</v>
      </c>
      <c r="C1199" t="s">
        <v>31</v>
      </c>
      <c r="D1199" t="s">
        <v>17</v>
      </c>
      <c r="F1199">
        <f t="shared" si="162"/>
        <v>0</v>
      </c>
      <c r="G1199">
        <f t="shared" si="163"/>
        <v>0</v>
      </c>
      <c r="H1199">
        <v>181146433</v>
      </c>
      <c r="L1199">
        <f t="shared" si="168"/>
        <v>19.014816284247569</v>
      </c>
      <c r="M1199">
        <f t="shared" si="169"/>
        <v>17.298961985104665</v>
      </c>
      <c r="N1199">
        <v>32571948</v>
      </c>
      <c r="O1199">
        <f t="shared" si="170"/>
        <v>0</v>
      </c>
      <c r="P1199">
        <f t="shared" si="164"/>
        <v>0</v>
      </c>
      <c r="Q1199">
        <f t="shared" si="165"/>
        <v>1</v>
      </c>
      <c r="R1199">
        <f t="shared" si="166"/>
        <v>0</v>
      </c>
      <c r="S1199">
        <f t="shared" si="167"/>
        <v>0</v>
      </c>
    </row>
    <row r="1200" spans="1:19" ht="16">
      <c r="A1200" s="1">
        <v>2000</v>
      </c>
      <c r="B1200" t="s">
        <v>2470</v>
      </c>
      <c r="C1200" t="s">
        <v>31</v>
      </c>
      <c r="D1200" t="s">
        <v>17</v>
      </c>
      <c r="F1200">
        <f t="shared" si="162"/>
        <v>0</v>
      </c>
      <c r="G1200">
        <f t="shared" si="163"/>
        <v>0</v>
      </c>
      <c r="H1200">
        <v>181217915</v>
      </c>
      <c r="L1200">
        <f t="shared" si="168"/>
        <v>19.01521081533939</v>
      </c>
      <c r="M1200">
        <f t="shared" si="169"/>
        <v>17.518964560480672</v>
      </c>
      <c r="N1200">
        <v>40587251</v>
      </c>
      <c r="O1200">
        <f t="shared" si="170"/>
        <v>0</v>
      </c>
      <c r="P1200">
        <f t="shared" si="164"/>
        <v>0</v>
      </c>
      <c r="Q1200">
        <f t="shared" si="165"/>
        <v>1</v>
      </c>
      <c r="R1200">
        <f t="shared" si="166"/>
        <v>0</v>
      </c>
      <c r="S1200">
        <f t="shared" si="167"/>
        <v>0</v>
      </c>
    </row>
    <row r="1201" spans="1:19" ht="16">
      <c r="A1201" s="1">
        <v>1997</v>
      </c>
      <c r="B1201" t="s">
        <v>2812</v>
      </c>
      <c r="C1201" t="s">
        <v>22</v>
      </c>
      <c r="D1201" t="s">
        <v>23</v>
      </c>
      <c r="F1201">
        <f t="shared" si="162"/>
        <v>1</v>
      </c>
      <c r="G1201">
        <f t="shared" si="163"/>
        <v>24671048</v>
      </c>
      <c r="H1201">
        <v>181767707</v>
      </c>
      <c r="L1201">
        <f t="shared" si="168"/>
        <v>19.01824009466678</v>
      </c>
      <c r="M1201">
        <f t="shared" si="169"/>
        <v>17.021140968349105</v>
      </c>
      <c r="N1201">
        <v>24671048</v>
      </c>
      <c r="O1201">
        <f t="shared" si="170"/>
        <v>0</v>
      </c>
      <c r="P1201">
        <f t="shared" si="164"/>
        <v>0</v>
      </c>
      <c r="Q1201">
        <f t="shared" si="165"/>
        <v>0</v>
      </c>
      <c r="R1201">
        <f t="shared" si="166"/>
        <v>0</v>
      </c>
      <c r="S1201">
        <f t="shared" si="167"/>
        <v>1</v>
      </c>
    </row>
    <row r="1202" spans="1:19" ht="16">
      <c r="A1202" s="1">
        <v>1984</v>
      </c>
      <c r="B1202" t="s">
        <v>3360</v>
      </c>
      <c r="C1202" t="s">
        <v>64</v>
      </c>
      <c r="D1202" t="s">
        <v>17</v>
      </c>
      <c r="F1202">
        <f t="shared" si="162"/>
        <v>0</v>
      </c>
      <c r="G1202">
        <f t="shared" si="163"/>
        <v>0</v>
      </c>
      <c r="H1202">
        <v>182002774</v>
      </c>
      <c r="L1202">
        <f t="shared" si="168"/>
        <v>19.019532486683158</v>
      </c>
      <c r="M1202">
        <f t="shared" si="169"/>
        <v>16.126708255771685</v>
      </c>
      <c r="N1202">
        <v>10086498</v>
      </c>
      <c r="O1202">
        <f t="shared" si="170"/>
        <v>0</v>
      </c>
      <c r="P1202">
        <f t="shared" si="164"/>
        <v>0</v>
      </c>
      <c r="Q1202">
        <f t="shared" si="165"/>
        <v>0</v>
      </c>
      <c r="R1202">
        <f t="shared" si="166"/>
        <v>1</v>
      </c>
      <c r="S1202">
        <f t="shared" si="167"/>
        <v>0</v>
      </c>
    </row>
    <row r="1203" spans="1:19" ht="16">
      <c r="A1203" s="1">
        <v>2012</v>
      </c>
      <c r="B1203" t="s">
        <v>342</v>
      </c>
      <c r="C1203" t="s">
        <v>16</v>
      </c>
      <c r="D1203" t="s">
        <v>17</v>
      </c>
      <c r="F1203">
        <f t="shared" si="162"/>
        <v>0</v>
      </c>
      <c r="G1203">
        <f t="shared" si="163"/>
        <v>0</v>
      </c>
      <c r="H1203">
        <v>182005391</v>
      </c>
      <c r="L1203">
        <f t="shared" si="168"/>
        <v>19.019546865481502</v>
      </c>
      <c r="M1203">
        <f t="shared" si="169"/>
        <v>18.004430287510953</v>
      </c>
      <c r="N1203">
        <v>65951507</v>
      </c>
      <c r="O1203">
        <f t="shared" si="170"/>
        <v>0</v>
      </c>
      <c r="P1203">
        <f t="shared" si="164"/>
        <v>1</v>
      </c>
      <c r="Q1203">
        <f t="shared" si="165"/>
        <v>0</v>
      </c>
      <c r="R1203">
        <f t="shared" si="166"/>
        <v>0</v>
      </c>
      <c r="S1203">
        <f t="shared" si="167"/>
        <v>0</v>
      </c>
    </row>
    <row r="1204" spans="1:19" ht="16">
      <c r="A1204" s="1">
        <v>2011</v>
      </c>
      <c r="B1204" t="s">
        <v>3659</v>
      </c>
      <c r="C1204" t="s">
        <v>16</v>
      </c>
      <c r="D1204" t="s">
        <v>17</v>
      </c>
      <c r="F1204">
        <f t="shared" si="162"/>
        <v>0</v>
      </c>
      <c r="G1204">
        <f t="shared" si="163"/>
        <v>0</v>
      </c>
      <c r="H1204">
        <v>182188693</v>
      </c>
      <c r="L1204">
        <f t="shared" si="168"/>
        <v>19.020553482686616</v>
      </c>
      <c r="M1204">
        <f t="shared" si="169"/>
        <v>18.944329388246608</v>
      </c>
      <c r="N1204">
        <v>168817598</v>
      </c>
      <c r="O1204">
        <f t="shared" si="170"/>
        <v>0</v>
      </c>
      <c r="P1204">
        <f t="shared" si="164"/>
        <v>1</v>
      </c>
      <c r="Q1204">
        <f t="shared" si="165"/>
        <v>0</v>
      </c>
      <c r="R1204">
        <f t="shared" si="166"/>
        <v>0</v>
      </c>
      <c r="S1204">
        <f t="shared" si="167"/>
        <v>0</v>
      </c>
    </row>
    <row r="1205" spans="1:19" ht="16">
      <c r="A1205" s="1">
        <v>2005</v>
      </c>
      <c r="B1205" t="s">
        <v>1758</v>
      </c>
      <c r="C1205" t="s">
        <v>64</v>
      </c>
      <c r="D1205" t="s">
        <v>17</v>
      </c>
      <c r="F1205">
        <f t="shared" si="162"/>
        <v>0</v>
      </c>
      <c r="G1205">
        <f t="shared" si="163"/>
        <v>0</v>
      </c>
      <c r="H1205">
        <v>182444702</v>
      </c>
      <c r="L1205">
        <f t="shared" si="168"/>
        <v>19.021957682332488</v>
      </c>
      <c r="M1205">
        <f t="shared" si="169"/>
        <v>15.601447442129448</v>
      </c>
      <c r="N1205">
        <v>5965166</v>
      </c>
      <c r="O1205">
        <f t="shared" si="170"/>
        <v>0</v>
      </c>
      <c r="P1205">
        <f t="shared" si="164"/>
        <v>0</v>
      </c>
      <c r="Q1205">
        <f t="shared" si="165"/>
        <v>0</v>
      </c>
      <c r="R1205">
        <f t="shared" si="166"/>
        <v>1</v>
      </c>
      <c r="S1205">
        <f t="shared" si="167"/>
        <v>0</v>
      </c>
    </row>
    <row r="1206" spans="1:19" ht="16">
      <c r="A1206" s="1">
        <v>2010</v>
      </c>
      <c r="B1206" t="s">
        <v>835</v>
      </c>
      <c r="C1206" t="s">
        <v>58</v>
      </c>
      <c r="D1206" t="s">
        <v>17</v>
      </c>
      <c r="F1206">
        <f t="shared" si="162"/>
        <v>0</v>
      </c>
      <c r="G1206">
        <f t="shared" si="163"/>
        <v>0</v>
      </c>
      <c r="H1206">
        <v>182599780</v>
      </c>
      <c r="L1206">
        <f t="shared" si="168"/>
        <v>19.022807321305141</v>
      </c>
      <c r="M1206">
        <f t="shared" si="169"/>
        <v>18.486685539583892</v>
      </c>
      <c r="N1206">
        <v>106823184</v>
      </c>
      <c r="O1206">
        <f t="shared" si="170"/>
        <v>1</v>
      </c>
      <c r="P1206">
        <f t="shared" si="164"/>
        <v>0</v>
      </c>
      <c r="Q1206">
        <f t="shared" si="165"/>
        <v>0</v>
      </c>
      <c r="R1206">
        <f t="shared" si="166"/>
        <v>0</v>
      </c>
      <c r="S1206">
        <f t="shared" si="167"/>
        <v>0</v>
      </c>
    </row>
    <row r="1207" spans="1:19" ht="16">
      <c r="A1207" s="1">
        <v>2007</v>
      </c>
      <c r="B1207" t="s">
        <v>1396</v>
      </c>
      <c r="C1207" t="s">
        <v>64</v>
      </c>
      <c r="D1207" t="s">
        <v>17</v>
      </c>
      <c r="F1207">
        <f t="shared" si="162"/>
        <v>0</v>
      </c>
      <c r="G1207">
        <f t="shared" si="163"/>
        <v>0</v>
      </c>
      <c r="H1207">
        <v>184318713</v>
      </c>
      <c r="L1207">
        <f t="shared" si="168"/>
        <v>19.032176953025548</v>
      </c>
      <c r="M1207">
        <f t="shared" si="169"/>
        <v>17.150873895216417</v>
      </c>
      <c r="N1207">
        <v>28088587</v>
      </c>
      <c r="O1207">
        <f t="shared" si="170"/>
        <v>0</v>
      </c>
      <c r="P1207">
        <f t="shared" si="164"/>
        <v>0</v>
      </c>
      <c r="Q1207">
        <f t="shared" si="165"/>
        <v>0</v>
      </c>
      <c r="R1207">
        <f t="shared" si="166"/>
        <v>1</v>
      </c>
      <c r="S1207">
        <f t="shared" si="167"/>
        <v>0</v>
      </c>
    </row>
    <row r="1208" spans="1:19" ht="16">
      <c r="A1208" s="1">
        <v>2008</v>
      </c>
      <c r="B1208" t="s">
        <v>1145</v>
      </c>
      <c r="C1208" t="s">
        <v>22</v>
      </c>
      <c r="D1208" t="s">
        <v>23</v>
      </c>
      <c r="F1208">
        <f t="shared" si="162"/>
        <v>1</v>
      </c>
      <c r="G1208">
        <f t="shared" si="163"/>
        <v>27056408</v>
      </c>
      <c r="H1208">
        <v>184810452</v>
      </c>
      <c r="L1208">
        <f t="shared" si="168"/>
        <v>19.034841274014049</v>
      </c>
      <c r="M1208">
        <f t="shared" si="169"/>
        <v>17.113434429841217</v>
      </c>
      <c r="N1208">
        <v>27056408</v>
      </c>
      <c r="O1208">
        <f t="shared" si="170"/>
        <v>0</v>
      </c>
      <c r="P1208">
        <f t="shared" si="164"/>
        <v>0</v>
      </c>
      <c r="Q1208">
        <f t="shared" si="165"/>
        <v>0</v>
      </c>
      <c r="R1208">
        <f t="shared" si="166"/>
        <v>0</v>
      </c>
      <c r="S1208">
        <f t="shared" si="167"/>
        <v>1</v>
      </c>
    </row>
    <row r="1209" spans="1:19" ht="16">
      <c r="A1209" s="1">
        <v>1994</v>
      </c>
      <c r="B1209" t="s">
        <v>3047</v>
      </c>
      <c r="C1209" t="s">
        <v>22</v>
      </c>
      <c r="D1209" t="s">
        <v>23</v>
      </c>
      <c r="F1209">
        <f t="shared" si="162"/>
        <v>1</v>
      </c>
      <c r="G1209">
        <f t="shared" si="163"/>
        <v>70724911</v>
      </c>
      <c r="H1209">
        <v>184851675</v>
      </c>
      <c r="L1209">
        <f t="shared" si="168"/>
        <v>19.035064304706996</v>
      </c>
      <c r="M1209">
        <f t="shared" si="169"/>
        <v>18.074308416755919</v>
      </c>
      <c r="N1209">
        <v>70724911</v>
      </c>
      <c r="O1209">
        <f t="shared" si="170"/>
        <v>0</v>
      </c>
      <c r="P1209">
        <f t="shared" si="164"/>
        <v>0</v>
      </c>
      <c r="Q1209">
        <f t="shared" si="165"/>
        <v>0</v>
      </c>
      <c r="R1209">
        <f t="shared" si="166"/>
        <v>0</v>
      </c>
      <c r="S1209">
        <f t="shared" si="167"/>
        <v>1</v>
      </c>
    </row>
    <row r="1210" spans="1:19" ht="16">
      <c r="A1210" s="1">
        <v>1995</v>
      </c>
      <c r="B1210" t="s">
        <v>1748</v>
      </c>
      <c r="C1210" t="s">
        <v>22</v>
      </c>
      <c r="D1210" t="s">
        <v>23</v>
      </c>
      <c r="F1210">
        <f t="shared" si="162"/>
        <v>1</v>
      </c>
      <c r="G1210">
        <f t="shared" si="163"/>
        <v>42805825</v>
      </c>
      <c r="H1210">
        <v>184857731</v>
      </c>
      <c r="L1210">
        <f t="shared" si="168"/>
        <v>19.035097065572163</v>
      </c>
      <c r="M1210">
        <f t="shared" si="169"/>
        <v>17.572184749422355</v>
      </c>
      <c r="N1210">
        <v>42805825</v>
      </c>
      <c r="O1210">
        <f t="shared" si="170"/>
        <v>0</v>
      </c>
      <c r="P1210">
        <f t="shared" si="164"/>
        <v>0</v>
      </c>
      <c r="Q1210">
        <f t="shared" si="165"/>
        <v>0</v>
      </c>
      <c r="R1210">
        <f t="shared" si="166"/>
        <v>0</v>
      </c>
      <c r="S1210">
        <f t="shared" si="167"/>
        <v>1</v>
      </c>
    </row>
    <row r="1211" spans="1:19" ht="16">
      <c r="A1211" s="1">
        <v>2000</v>
      </c>
      <c r="B1211" t="s">
        <v>2474</v>
      </c>
      <c r="C1211" t="s">
        <v>16</v>
      </c>
      <c r="D1211" t="s">
        <v>17</v>
      </c>
      <c r="F1211">
        <f t="shared" si="162"/>
        <v>0</v>
      </c>
      <c r="G1211">
        <f t="shared" si="163"/>
        <v>0</v>
      </c>
      <c r="H1211">
        <v>184951617</v>
      </c>
      <c r="L1211">
        <f t="shared" si="168"/>
        <v>19.035604819108006</v>
      </c>
      <c r="M1211">
        <f t="shared" si="169"/>
        <v>17.518964560480672</v>
      </c>
      <c r="N1211">
        <v>40587251</v>
      </c>
      <c r="O1211">
        <f t="shared" si="170"/>
        <v>0</v>
      </c>
      <c r="P1211">
        <f t="shared" si="164"/>
        <v>1</v>
      </c>
      <c r="Q1211">
        <f t="shared" si="165"/>
        <v>0</v>
      </c>
      <c r="R1211">
        <f t="shared" si="166"/>
        <v>0</v>
      </c>
      <c r="S1211">
        <f t="shared" si="167"/>
        <v>0</v>
      </c>
    </row>
    <row r="1212" spans="1:19" ht="16">
      <c r="A1212" s="1">
        <v>2001</v>
      </c>
      <c r="B1212" t="s">
        <v>2343</v>
      </c>
      <c r="C1212" t="s">
        <v>22</v>
      </c>
      <c r="D1212" t="s">
        <v>23</v>
      </c>
      <c r="F1212">
        <f t="shared" si="162"/>
        <v>1</v>
      </c>
      <c r="G1212">
        <f t="shared" si="163"/>
        <v>23685227</v>
      </c>
      <c r="H1212">
        <v>186599109</v>
      </c>
      <c r="L1212">
        <f t="shared" si="168"/>
        <v>19.044473071446504</v>
      </c>
      <c r="M1212">
        <f t="shared" si="169"/>
        <v>16.980362078419034</v>
      </c>
      <c r="N1212">
        <v>23685227</v>
      </c>
      <c r="O1212">
        <f t="shared" si="170"/>
        <v>0</v>
      </c>
      <c r="P1212">
        <f t="shared" si="164"/>
        <v>0</v>
      </c>
      <c r="Q1212">
        <f t="shared" si="165"/>
        <v>0</v>
      </c>
      <c r="R1212">
        <f t="shared" si="166"/>
        <v>0</v>
      </c>
      <c r="S1212">
        <f t="shared" si="167"/>
        <v>1</v>
      </c>
    </row>
    <row r="1213" spans="1:19" ht="16">
      <c r="A1213" s="1">
        <v>1995</v>
      </c>
      <c r="B1213" t="s">
        <v>2975</v>
      </c>
      <c r="C1213" t="s">
        <v>16</v>
      </c>
      <c r="D1213" t="s">
        <v>17</v>
      </c>
      <c r="F1213">
        <f t="shared" si="162"/>
        <v>0</v>
      </c>
      <c r="G1213">
        <f t="shared" si="163"/>
        <v>0</v>
      </c>
      <c r="H1213">
        <v>186714768</v>
      </c>
      <c r="L1213">
        <f t="shared" si="168"/>
        <v>19.045092705544384</v>
      </c>
      <c r="M1213">
        <f t="shared" si="169"/>
        <v>17.235712503456622</v>
      </c>
      <c r="N1213">
        <v>30575589</v>
      </c>
      <c r="O1213">
        <f t="shared" si="170"/>
        <v>0</v>
      </c>
      <c r="P1213">
        <f t="shared" si="164"/>
        <v>1</v>
      </c>
      <c r="Q1213">
        <f t="shared" si="165"/>
        <v>0</v>
      </c>
      <c r="R1213">
        <f t="shared" si="166"/>
        <v>0</v>
      </c>
      <c r="S1213">
        <f t="shared" si="167"/>
        <v>0</v>
      </c>
    </row>
    <row r="1214" spans="1:19" ht="16">
      <c r="A1214" s="1">
        <v>1994</v>
      </c>
      <c r="B1214" t="s">
        <v>3018</v>
      </c>
      <c r="C1214" t="s">
        <v>58</v>
      </c>
      <c r="D1214" t="s">
        <v>17</v>
      </c>
      <c r="F1214">
        <f t="shared" si="162"/>
        <v>0</v>
      </c>
      <c r="G1214">
        <f t="shared" si="163"/>
        <v>0</v>
      </c>
      <c r="H1214">
        <v>187312473</v>
      </c>
      <c r="L1214">
        <f t="shared" si="168"/>
        <v>19.048288758897002</v>
      </c>
      <c r="M1214">
        <f t="shared" si="169"/>
        <v>18.179668939483392</v>
      </c>
      <c r="N1214">
        <v>78583235</v>
      </c>
      <c r="O1214">
        <f t="shared" si="170"/>
        <v>1</v>
      </c>
      <c r="P1214">
        <f t="shared" si="164"/>
        <v>0</v>
      </c>
      <c r="Q1214">
        <f t="shared" si="165"/>
        <v>0</v>
      </c>
      <c r="R1214">
        <f t="shared" si="166"/>
        <v>0</v>
      </c>
      <c r="S1214">
        <f t="shared" si="167"/>
        <v>0</v>
      </c>
    </row>
    <row r="1215" spans="1:19" ht="16">
      <c r="A1215" s="1">
        <v>1998</v>
      </c>
      <c r="B1215" t="s">
        <v>2652</v>
      </c>
      <c r="C1215" t="s">
        <v>16</v>
      </c>
      <c r="D1215" t="s">
        <v>17</v>
      </c>
      <c r="F1215">
        <f t="shared" si="162"/>
        <v>0</v>
      </c>
      <c r="G1215">
        <f t="shared" si="163"/>
        <v>0</v>
      </c>
      <c r="H1215">
        <v>187556021</v>
      </c>
      <c r="L1215">
        <f t="shared" si="168"/>
        <v>19.049588137415949</v>
      </c>
      <c r="M1215">
        <f t="shared" si="169"/>
        <v>17.979240532396911</v>
      </c>
      <c r="N1215">
        <v>64310954</v>
      </c>
      <c r="O1215">
        <f t="shared" si="170"/>
        <v>0</v>
      </c>
      <c r="P1215">
        <f t="shared" si="164"/>
        <v>1</v>
      </c>
      <c r="Q1215">
        <f t="shared" si="165"/>
        <v>0</v>
      </c>
      <c r="R1215">
        <f t="shared" si="166"/>
        <v>0</v>
      </c>
      <c r="S1215">
        <f t="shared" si="167"/>
        <v>0</v>
      </c>
    </row>
    <row r="1216" spans="1:19" ht="16">
      <c r="A1216" s="1">
        <v>2010</v>
      </c>
      <c r="B1216" t="s">
        <v>800</v>
      </c>
      <c r="C1216" t="s">
        <v>58</v>
      </c>
      <c r="D1216" t="s">
        <v>17</v>
      </c>
      <c r="F1216">
        <f t="shared" si="162"/>
        <v>0</v>
      </c>
      <c r="G1216">
        <f t="shared" si="163"/>
        <v>0</v>
      </c>
      <c r="H1216">
        <v>189334662</v>
      </c>
      <c r="L1216">
        <f t="shared" si="168"/>
        <v>19.059026705598328</v>
      </c>
      <c r="M1216">
        <f t="shared" si="169"/>
        <v>18.581995724494362</v>
      </c>
      <c r="N1216">
        <v>117505503</v>
      </c>
      <c r="O1216">
        <f t="shared" si="170"/>
        <v>1</v>
      </c>
      <c r="P1216">
        <f t="shared" si="164"/>
        <v>0</v>
      </c>
      <c r="Q1216">
        <f t="shared" si="165"/>
        <v>0</v>
      </c>
      <c r="R1216">
        <f t="shared" si="166"/>
        <v>0</v>
      </c>
      <c r="S1216">
        <f t="shared" si="167"/>
        <v>0</v>
      </c>
    </row>
    <row r="1217" spans="1:19" ht="16">
      <c r="A1217" s="1">
        <v>2005</v>
      </c>
      <c r="B1217" t="s">
        <v>1764</v>
      </c>
      <c r="C1217" t="s">
        <v>22</v>
      </c>
      <c r="D1217" t="s">
        <v>23</v>
      </c>
      <c r="F1217">
        <f t="shared" si="162"/>
        <v>1</v>
      </c>
      <c r="G1217">
        <f t="shared" si="163"/>
        <v>47721325</v>
      </c>
      <c r="H1217">
        <v>189398567</v>
      </c>
      <c r="L1217">
        <f t="shared" si="168"/>
        <v>19.05936417268974</v>
      </c>
      <c r="M1217">
        <f t="shared" si="169"/>
        <v>17.680888920944309</v>
      </c>
      <c r="N1217">
        <v>47721325</v>
      </c>
      <c r="O1217">
        <f t="shared" si="170"/>
        <v>0</v>
      </c>
      <c r="P1217">
        <f t="shared" si="164"/>
        <v>0</v>
      </c>
      <c r="Q1217">
        <f t="shared" si="165"/>
        <v>0</v>
      </c>
      <c r="R1217">
        <f t="shared" si="166"/>
        <v>0</v>
      </c>
      <c r="S1217">
        <f t="shared" si="167"/>
        <v>1</v>
      </c>
    </row>
    <row r="1218" spans="1:19" ht="16">
      <c r="A1218" s="1">
        <v>2010</v>
      </c>
      <c r="B1218" t="s">
        <v>755</v>
      </c>
      <c r="C1218" t="s">
        <v>22</v>
      </c>
      <c r="D1218" t="s">
        <v>23</v>
      </c>
      <c r="F1218">
        <f t="shared" ref="F1218:F1281" si="171">IF(D1218="PASS",1,0)</f>
        <v>1</v>
      </c>
      <c r="G1218">
        <f t="shared" ref="G1218:G1281" si="172">F1218*N1218</f>
        <v>3204696</v>
      </c>
      <c r="H1218">
        <v>189624005</v>
      </c>
      <c r="L1218">
        <f t="shared" si="168"/>
        <v>19.060553748420787</v>
      </c>
      <c r="M1218">
        <f t="shared" si="169"/>
        <v>14.98012779204412</v>
      </c>
      <c r="N1218">
        <v>3204696</v>
      </c>
      <c r="O1218">
        <f t="shared" si="170"/>
        <v>0</v>
      </c>
      <c r="P1218">
        <f t="shared" ref="P1218:P1281" si="173">IF(C1218="notalk",1,0)</f>
        <v>0</v>
      </c>
      <c r="Q1218">
        <f t="shared" ref="Q1218:Q1281" si="174">IF(C1218="men",1,0)</f>
        <v>0</v>
      </c>
      <c r="R1218">
        <f t="shared" ref="R1218:R1281" si="175">IF(C1218="dubious",1,0)</f>
        <v>0</v>
      </c>
      <c r="S1218">
        <f t="shared" ref="S1218:S1281" si="176">IF(C1218="ok",1,0)</f>
        <v>1</v>
      </c>
    </row>
    <row r="1219" spans="1:19" ht="16">
      <c r="A1219" s="1">
        <v>2007</v>
      </c>
      <c r="B1219" t="s">
        <v>1422</v>
      </c>
      <c r="C1219" t="s">
        <v>16</v>
      </c>
      <c r="D1219" t="s">
        <v>17</v>
      </c>
      <c r="F1219">
        <f t="shared" si="171"/>
        <v>0</v>
      </c>
      <c r="G1219">
        <f t="shared" si="172"/>
        <v>0</v>
      </c>
      <c r="H1219">
        <v>190848721</v>
      </c>
      <c r="L1219">
        <f t="shared" ref="L1219:L1282" si="177">LN(H1219)</f>
        <v>19.066991635534944</v>
      </c>
      <c r="M1219">
        <f t="shared" ref="M1219:M1282" si="178">LN(N1219)</f>
        <v>16.794198956363637</v>
      </c>
      <c r="N1219">
        <v>19662011</v>
      </c>
      <c r="O1219">
        <f t="shared" ref="O1219:O1282" si="179">IF(C1219="nowomen",1,0)</f>
        <v>0</v>
      </c>
      <c r="P1219">
        <f t="shared" si="173"/>
        <v>1</v>
      </c>
      <c r="Q1219">
        <f t="shared" si="174"/>
        <v>0</v>
      </c>
      <c r="R1219">
        <f t="shared" si="175"/>
        <v>0</v>
      </c>
      <c r="S1219">
        <f t="shared" si="176"/>
        <v>0</v>
      </c>
    </row>
    <row r="1220" spans="1:19" ht="16">
      <c r="A1220" s="1">
        <v>1982</v>
      </c>
      <c r="B1220" t="s">
        <v>427</v>
      </c>
      <c r="C1220" t="s">
        <v>16</v>
      </c>
      <c r="D1220" t="s">
        <v>17</v>
      </c>
      <c r="F1220">
        <f t="shared" si="171"/>
        <v>0</v>
      </c>
      <c r="G1220">
        <f t="shared" si="172"/>
        <v>0</v>
      </c>
      <c r="H1220">
        <v>190923490</v>
      </c>
      <c r="L1220">
        <f t="shared" si="177"/>
        <v>19.067383329842709</v>
      </c>
      <c r="M1220">
        <f t="shared" si="178"/>
        <v>17.692224677058128</v>
      </c>
      <c r="N1220">
        <v>48265360</v>
      </c>
      <c r="O1220">
        <f t="shared" si="179"/>
        <v>0</v>
      </c>
      <c r="P1220">
        <f t="shared" si="173"/>
        <v>1</v>
      </c>
      <c r="Q1220">
        <f t="shared" si="174"/>
        <v>0</v>
      </c>
      <c r="R1220">
        <f t="shared" si="175"/>
        <v>0</v>
      </c>
      <c r="S1220">
        <f t="shared" si="176"/>
        <v>0</v>
      </c>
    </row>
    <row r="1221" spans="1:19" ht="16">
      <c r="A1221" s="1">
        <v>2011</v>
      </c>
      <c r="B1221" t="s">
        <v>468</v>
      </c>
      <c r="C1221" t="s">
        <v>31</v>
      </c>
      <c r="D1221" t="s">
        <v>17</v>
      </c>
      <c r="F1221">
        <f t="shared" si="171"/>
        <v>0</v>
      </c>
      <c r="G1221">
        <f t="shared" si="172"/>
        <v>0</v>
      </c>
      <c r="H1221">
        <v>191524428</v>
      </c>
      <c r="L1221">
        <f t="shared" si="177"/>
        <v>19.07052591980742</v>
      </c>
      <c r="M1221">
        <f t="shared" si="178"/>
        <v>17.9937139219175</v>
      </c>
      <c r="N1221">
        <v>65248520</v>
      </c>
      <c r="O1221">
        <f t="shared" si="179"/>
        <v>0</v>
      </c>
      <c r="P1221">
        <f t="shared" si="173"/>
        <v>0</v>
      </c>
      <c r="Q1221">
        <f t="shared" si="174"/>
        <v>1</v>
      </c>
      <c r="R1221">
        <f t="shared" si="175"/>
        <v>0</v>
      </c>
      <c r="S1221">
        <f t="shared" si="176"/>
        <v>0</v>
      </c>
    </row>
    <row r="1222" spans="1:19" ht="16">
      <c r="A1222" s="1">
        <v>2011</v>
      </c>
      <c r="B1222" t="s">
        <v>472</v>
      </c>
      <c r="C1222" t="s">
        <v>64</v>
      </c>
      <c r="D1222" t="s">
        <v>17</v>
      </c>
      <c r="F1222">
        <f t="shared" si="171"/>
        <v>0</v>
      </c>
      <c r="G1222">
        <f t="shared" si="172"/>
        <v>0</v>
      </c>
      <c r="H1222">
        <v>191637196</v>
      </c>
      <c r="L1222">
        <f t="shared" si="177"/>
        <v>19.071114538271235</v>
      </c>
      <c r="M1222">
        <f t="shared" si="178"/>
        <v>19.043536041818371</v>
      </c>
      <c r="N1222">
        <v>186424342</v>
      </c>
      <c r="O1222">
        <f t="shared" si="179"/>
        <v>0</v>
      </c>
      <c r="P1222">
        <f t="shared" si="173"/>
        <v>0</v>
      </c>
      <c r="Q1222">
        <f t="shared" si="174"/>
        <v>0</v>
      </c>
      <c r="R1222">
        <f t="shared" si="175"/>
        <v>1</v>
      </c>
      <c r="S1222">
        <f t="shared" si="176"/>
        <v>0</v>
      </c>
    </row>
    <row r="1223" spans="1:19" ht="16">
      <c r="A1223" s="1">
        <v>2005</v>
      </c>
      <c r="B1223" t="s">
        <v>1736</v>
      </c>
      <c r="C1223" t="s">
        <v>22</v>
      </c>
      <c r="D1223" t="s">
        <v>23</v>
      </c>
      <c r="F1223">
        <f t="shared" si="171"/>
        <v>1</v>
      </c>
      <c r="G1223">
        <f t="shared" si="172"/>
        <v>101407816</v>
      </c>
      <c r="H1223">
        <v>192687798</v>
      </c>
      <c r="L1223">
        <f t="shared" si="177"/>
        <v>19.07658181015502</v>
      </c>
      <c r="M1223">
        <f t="shared" si="178"/>
        <v>18.434660727018631</v>
      </c>
      <c r="N1223">
        <v>101407816</v>
      </c>
      <c r="O1223">
        <f t="shared" si="179"/>
        <v>0</v>
      </c>
      <c r="P1223">
        <f t="shared" si="173"/>
        <v>0</v>
      </c>
      <c r="Q1223">
        <f t="shared" si="174"/>
        <v>0</v>
      </c>
      <c r="R1223">
        <f t="shared" si="175"/>
        <v>0</v>
      </c>
      <c r="S1223">
        <f t="shared" si="176"/>
        <v>1</v>
      </c>
    </row>
    <row r="1224" spans="1:19" ht="16">
      <c r="A1224" s="1">
        <v>2008</v>
      </c>
      <c r="B1224" t="s">
        <v>1159</v>
      </c>
      <c r="C1224" t="s">
        <v>16</v>
      </c>
      <c r="D1224" t="s">
        <v>17</v>
      </c>
      <c r="F1224">
        <f t="shared" si="171"/>
        <v>0</v>
      </c>
      <c r="G1224">
        <f t="shared" si="172"/>
        <v>0</v>
      </c>
      <c r="H1224">
        <v>192713668</v>
      </c>
      <c r="L1224">
        <f t="shared" si="177"/>
        <v>19.076716059774292</v>
      </c>
      <c r="M1224">
        <f t="shared" si="178"/>
        <v>18.276585232716929</v>
      </c>
      <c r="N1224">
        <v>86580505</v>
      </c>
      <c r="O1224">
        <f t="shared" si="179"/>
        <v>0</v>
      </c>
      <c r="P1224">
        <f t="shared" si="173"/>
        <v>1</v>
      </c>
      <c r="Q1224">
        <f t="shared" si="174"/>
        <v>0</v>
      </c>
      <c r="R1224">
        <f t="shared" si="175"/>
        <v>0</v>
      </c>
      <c r="S1224">
        <f t="shared" si="176"/>
        <v>0</v>
      </c>
    </row>
    <row r="1225" spans="1:19" ht="16">
      <c r="A1225" s="1">
        <v>1996</v>
      </c>
      <c r="B1225" t="s">
        <v>2889</v>
      </c>
      <c r="C1225" t="s">
        <v>16</v>
      </c>
      <c r="D1225" t="s">
        <v>17</v>
      </c>
      <c r="F1225">
        <f t="shared" si="171"/>
        <v>0</v>
      </c>
      <c r="G1225">
        <f t="shared" si="172"/>
        <v>0</v>
      </c>
      <c r="H1225">
        <v>192822510</v>
      </c>
      <c r="L1225">
        <f t="shared" si="177"/>
        <v>19.077280686437639</v>
      </c>
      <c r="M1225">
        <f t="shared" si="178"/>
        <v>18.305380952491376</v>
      </c>
      <c r="N1225">
        <v>89109896</v>
      </c>
      <c r="O1225">
        <f t="shared" si="179"/>
        <v>0</v>
      </c>
      <c r="P1225">
        <f t="shared" si="173"/>
        <v>1</v>
      </c>
      <c r="Q1225">
        <f t="shared" si="174"/>
        <v>0</v>
      </c>
      <c r="R1225">
        <f t="shared" si="175"/>
        <v>0</v>
      </c>
      <c r="S1225">
        <f t="shared" si="176"/>
        <v>0</v>
      </c>
    </row>
    <row r="1226" spans="1:19" ht="16">
      <c r="A1226" s="1">
        <v>2005</v>
      </c>
      <c r="B1226" t="s">
        <v>1808</v>
      </c>
      <c r="C1226" t="s">
        <v>22</v>
      </c>
      <c r="D1226" t="s">
        <v>23</v>
      </c>
      <c r="F1226">
        <f t="shared" si="171"/>
        <v>1</v>
      </c>
      <c r="G1226">
        <f t="shared" si="172"/>
        <v>59651656</v>
      </c>
      <c r="H1226">
        <v>193201845</v>
      </c>
      <c r="L1226">
        <f t="shared" si="177"/>
        <v>19.079246029386535</v>
      </c>
      <c r="M1226">
        <f t="shared" si="178"/>
        <v>17.90403246806752</v>
      </c>
      <c r="N1226">
        <v>59651656</v>
      </c>
      <c r="O1226">
        <f t="shared" si="179"/>
        <v>0</v>
      </c>
      <c r="P1226">
        <f t="shared" si="173"/>
        <v>0</v>
      </c>
      <c r="Q1226">
        <f t="shared" si="174"/>
        <v>0</v>
      </c>
      <c r="R1226">
        <f t="shared" si="175"/>
        <v>0</v>
      </c>
      <c r="S1226">
        <f t="shared" si="176"/>
        <v>1</v>
      </c>
    </row>
    <row r="1227" spans="1:19" ht="16">
      <c r="A1227" s="1">
        <v>2009</v>
      </c>
      <c r="B1227" t="s">
        <v>3616</v>
      </c>
      <c r="C1227" t="s">
        <v>22</v>
      </c>
      <c r="D1227" t="s">
        <v>23</v>
      </c>
      <c r="F1227">
        <f t="shared" si="171"/>
        <v>1</v>
      </c>
      <c r="G1227">
        <f t="shared" si="172"/>
        <v>43429264</v>
      </c>
      <c r="H1227">
        <v>193683923</v>
      </c>
      <c r="L1227">
        <f t="shared" si="177"/>
        <v>19.08173812544884</v>
      </c>
      <c r="M1227">
        <f t="shared" si="178"/>
        <v>17.586644057556445</v>
      </c>
      <c r="N1227">
        <v>43429264</v>
      </c>
      <c r="O1227">
        <f t="shared" si="179"/>
        <v>0</v>
      </c>
      <c r="P1227">
        <f t="shared" si="173"/>
        <v>0</v>
      </c>
      <c r="Q1227">
        <f t="shared" si="174"/>
        <v>0</v>
      </c>
      <c r="R1227">
        <f t="shared" si="175"/>
        <v>0</v>
      </c>
      <c r="S1227">
        <f t="shared" si="176"/>
        <v>1</v>
      </c>
    </row>
    <row r="1228" spans="1:19" ht="16">
      <c r="A1228" s="1">
        <v>1998</v>
      </c>
      <c r="B1228" t="s">
        <v>2687</v>
      </c>
      <c r="C1228" t="s">
        <v>22</v>
      </c>
      <c r="D1228" t="s">
        <v>23</v>
      </c>
      <c r="F1228">
        <f t="shared" si="171"/>
        <v>1</v>
      </c>
      <c r="G1228">
        <f t="shared" si="172"/>
        <v>114330585</v>
      </c>
      <c r="H1228">
        <v>194429617</v>
      </c>
      <c r="L1228">
        <f t="shared" si="177"/>
        <v>19.085580789209452</v>
      </c>
      <c r="M1228">
        <f t="shared" si="178"/>
        <v>18.554604678272316</v>
      </c>
      <c r="N1228">
        <v>114330585</v>
      </c>
      <c r="O1228">
        <f t="shared" si="179"/>
        <v>0</v>
      </c>
      <c r="P1228">
        <f t="shared" si="173"/>
        <v>0</v>
      </c>
      <c r="Q1228">
        <f t="shared" si="174"/>
        <v>0</v>
      </c>
      <c r="R1228">
        <f t="shared" si="175"/>
        <v>0</v>
      </c>
      <c r="S1228">
        <f t="shared" si="176"/>
        <v>1</v>
      </c>
    </row>
    <row r="1229" spans="1:19" ht="16">
      <c r="A1229" s="1">
        <v>2005</v>
      </c>
      <c r="B1229" t="s">
        <v>1800</v>
      </c>
      <c r="C1229" t="s">
        <v>22</v>
      </c>
      <c r="D1229" t="s">
        <v>23</v>
      </c>
      <c r="F1229">
        <f t="shared" si="171"/>
        <v>1</v>
      </c>
      <c r="G1229">
        <f t="shared" si="172"/>
        <v>143163975</v>
      </c>
      <c r="H1229">
        <v>194486964</v>
      </c>
      <c r="L1229">
        <f t="shared" si="177"/>
        <v>19.085875695640379</v>
      </c>
      <c r="M1229">
        <f t="shared" si="178"/>
        <v>18.77950120961242</v>
      </c>
      <c r="N1229">
        <v>143163975</v>
      </c>
      <c r="O1229">
        <f t="shared" si="179"/>
        <v>0</v>
      </c>
      <c r="P1229">
        <f t="shared" si="173"/>
        <v>0</v>
      </c>
      <c r="Q1229">
        <f t="shared" si="174"/>
        <v>0</v>
      </c>
      <c r="R1229">
        <f t="shared" si="175"/>
        <v>0</v>
      </c>
      <c r="S1229">
        <f t="shared" si="176"/>
        <v>1</v>
      </c>
    </row>
    <row r="1230" spans="1:19" ht="16">
      <c r="A1230" s="1">
        <v>1984</v>
      </c>
      <c r="B1230" t="s">
        <v>3366</v>
      </c>
      <c r="C1230" t="s">
        <v>16</v>
      </c>
      <c r="D1230" t="s">
        <v>17</v>
      </c>
      <c r="F1230">
        <f t="shared" si="171"/>
        <v>0</v>
      </c>
      <c r="G1230">
        <f t="shared" si="172"/>
        <v>0</v>
      </c>
      <c r="H1230">
        <v>195005629</v>
      </c>
      <c r="L1230">
        <f t="shared" si="177"/>
        <v>19.088538982778054</v>
      </c>
      <c r="M1230">
        <f t="shared" si="178"/>
        <v>17.513002616891576</v>
      </c>
      <c r="N1230">
        <v>40345992</v>
      </c>
      <c r="O1230">
        <f t="shared" si="179"/>
        <v>0</v>
      </c>
      <c r="P1230">
        <f t="shared" si="173"/>
        <v>1</v>
      </c>
      <c r="Q1230">
        <f t="shared" si="174"/>
        <v>0</v>
      </c>
      <c r="R1230">
        <f t="shared" si="175"/>
        <v>0</v>
      </c>
      <c r="S1230">
        <f t="shared" si="176"/>
        <v>0</v>
      </c>
    </row>
    <row r="1231" spans="1:19" ht="16">
      <c r="A1231" s="1">
        <v>2004</v>
      </c>
      <c r="B1231" t="s">
        <v>1974</v>
      </c>
      <c r="C1231" t="s">
        <v>31</v>
      </c>
      <c r="D1231" t="s">
        <v>17</v>
      </c>
      <c r="F1231">
        <f t="shared" si="171"/>
        <v>0</v>
      </c>
      <c r="G1231">
        <f t="shared" si="172"/>
        <v>0</v>
      </c>
      <c r="H1231">
        <v>195122925</v>
      </c>
      <c r="L1231">
        <f t="shared" si="177"/>
        <v>19.089140302534485</v>
      </c>
      <c r="M1231">
        <f t="shared" si="178"/>
        <v>18.032450380715314</v>
      </c>
      <c r="N1231">
        <v>67825608</v>
      </c>
      <c r="O1231">
        <f t="shared" si="179"/>
        <v>0</v>
      </c>
      <c r="P1231">
        <f t="shared" si="173"/>
        <v>0</v>
      </c>
      <c r="Q1231">
        <f t="shared" si="174"/>
        <v>1</v>
      </c>
      <c r="R1231">
        <f t="shared" si="175"/>
        <v>0</v>
      </c>
      <c r="S1231">
        <f t="shared" si="176"/>
        <v>0</v>
      </c>
    </row>
    <row r="1232" spans="1:19" ht="16">
      <c r="A1232" s="1">
        <v>1977</v>
      </c>
      <c r="B1232" t="s">
        <v>3484</v>
      </c>
      <c r="C1232" t="s">
        <v>16</v>
      </c>
      <c r="D1232" t="s">
        <v>17</v>
      </c>
      <c r="F1232">
        <f t="shared" si="171"/>
        <v>0</v>
      </c>
      <c r="G1232">
        <f t="shared" si="172"/>
        <v>0</v>
      </c>
      <c r="H1232">
        <v>195231833</v>
      </c>
      <c r="L1232">
        <f t="shared" si="177"/>
        <v>19.089698297540792</v>
      </c>
      <c r="M1232">
        <f t="shared" si="178"/>
        <v>18.419898478062173</v>
      </c>
      <c r="N1232">
        <v>99921804</v>
      </c>
      <c r="O1232">
        <f t="shared" si="179"/>
        <v>0</v>
      </c>
      <c r="P1232">
        <f t="shared" si="173"/>
        <v>1</v>
      </c>
      <c r="Q1232">
        <f t="shared" si="174"/>
        <v>0</v>
      </c>
      <c r="R1232">
        <f t="shared" si="175"/>
        <v>0</v>
      </c>
      <c r="S1232">
        <f t="shared" si="176"/>
        <v>0</v>
      </c>
    </row>
    <row r="1233" spans="1:19" ht="16">
      <c r="A1233" s="1">
        <v>2007</v>
      </c>
      <c r="B1233" t="s">
        <v>1428</v>
      </c>
      <c r="C1233" t="s">
        <v>16</v>
      </c>
      <c r="D1233" t="s">
        <v>17</v>
      </c>
      <c r="F1233">
        <f t="shared" si="171"/>
        <v>0</v>
      </c>
      <c r="G1233">
        <f t="shared" si="172"/>
        <v>0</v>
      </c>
      <c r="H1233">
        <v>195845194</v>
      </c>
      <c r="L1233">
        <f t="shared" si="177"/>
        <v>19.092835078586869</v>
      </c>
      <c r="M1233">
        <f t="shared" si="178"/>
        <v>17.738660568030014</v>
      </c>
      <c r="N1233">
        <v>50559457</v>
      </c>
      <c r="O1233">
        <f t="shared" si="179"/>
        <v>0</v>
      </c>
      <c r="P1233">
        <f t="shared" si="173"/>
        <v>1</v>
      </c>
      <c r="Q1233">
        <f t="shared" si="174"/>
        <v>0</v>
      </c>
      <c r="R1233">
        <f t="shared" si="175"/>
        <v>0</v>
      </c>
      <c r="S1233">
        <f t="shared" si="176"/>
        <v>0</v>
      </c>
    </row>
    <row r="1234" spans="1:19" ht="16">
      <c r="A1234" s="1">
        <v>2011</v>
      </c>
      <c r="B1234" t="s">
        <v>3617</v>
      </c>
      <c r="C1234" t="s">
        <v>16</v>
      </c>
      <c r="D1234" t="s">
        <v>17</v>
      </c>
      <c r="F1234">
        <f t="shared" si="171"/>
        <v>0</v>
      </c>
      <c r="G1234">
        <f t="shared" si="172"/>
        <v>0</v>
      </c>
      <c r="H1234">
        <v>196392298</v>
      </c>
      <c r="L1234">
        <f t="shared" si="177"/>
        <v>19.095624737229731</v>
      </c>
      <c r="M1234">
        <f t="shared" si="178"/>
        <v>17.857912369333587</v>
      </c>
      <c r="N1234">
        <v>56962993</v>
      </c>
      <c r="O1234">
        <f t="shared" si="179"/>
        <v>0</v>
      </c>
      <c r="P1234">
        <f t="shared" si="173"/>
        <v>1</v>
      </c>
      <c r="Q1234">
        <f t="shared" si="174"/>
        <v>0</v>
      </c>
      <c r="R1234">
        <f t="shared" si="175"/>
        <v>0</v>
      </c>
      <c r="S1234">
        <f t="shared" si="176"/>
        <v>0</v>
      </c>
    </row>
    <row r="1235" spans="1:19" ht="16">
      <c r="A1235" s="1">
        <v>2003</v>
      </c>
      <c r="B1235" t="s">
        <v>2075</v>
      </c>
      <c r="C1235" t="s">
        <v>22</v>
      </c>
      <c r="D1235" t="s">
        <v>23</v>
      </c>
      <c r="F1235">
        <f t="shared" si="171"/>
        <v>1</v>
      </c>
      <c r="G1235">
        <f t="shared" si="172"/>
        <v>56973913</v>
      </c>
      <c r="H1235">
        <v>196496696</v>
      </c>
      <c r="L1235">
        <f t="shared" si="177"/>
        <v>19.096156174882864</v>
      </c>
      <c r="M1235">
        <f t="shared" si="178"/>
        <v>17.858104054370802</v>
      </c>
      <c r="N1235">
        <v>56973913</v>
      </c>
      <c r="O1235">
        <f t="shared" si="179"/>
        <v>0</v>
      </c>
      <c r="P1235">
        <f t="shared" si="173"/>
        <v>0</v>
      </c>
      <c r="Q1235">
        <f t="shared" si="174"/>
        <v>0</v>
      </c>
      <c r="R1235">
        <f t="shared" si="175"/>
        <v>0</v>
      </c>
      <c r="S1235">
        <f t="shared" si="176"/>
        <v>1</v>
      </c>
    </row>
    <row r="1236" spans="1:19" ht="16">
      <c r="A1236" s="1">
        <v>2013</v>
      </c>
      <c r="B1236" t="s">
        <v>101</v>
      </c>
      <c r="C1236" t="s">
        <v>58</v>
      </c>
      <c r="D1236" t="s">
        <v>17</v>
      </c>
      <c r="F1236">
        <f t="shared" si="171"/>
        <v>0</v>
      </c>
      <c r="G1236">
        <f t="shared" si="172"/>
        <v>0</v>
      </c>
      <c r="H1236">
        <v>197387603</v>
      </c>
      <c r="L1236">
        <f t="shared" si="177"/>
        <v>19.100679881573125</v>
      </c>
      <c r="M1236">
        <f t="shared" si="178"/>
        <v>19.08851011652802</v>
      </c>
      <c r="N1236">
        <v>195000000</v>
      </c>
      <c r="O1236">
        <f t="shared" si="179"/>
        <v>1</v>
      </c>
      <c r="P1236">
        <f t="shared" si="173"/>
        <v>0</v>
      </c>
      <c r="Q1236">
        <f t="shared" si="174"/>
        <v>0</v>
      </c>
      <c r="R1236">
        <f t="shared" si="175"/>
        <v>0</v>
      </c>
      <c r="S1236">
        <f t="shared" si="176"/>
        <v>0</v>
      </c>
    </row>
    <row r="1237" spans="1:19" ht="16">
      <c r="A1237" s="1">
        <v>1980</v>
      </c>
      <c r="B1237" t="s">
        <v>3442</v>
      </c>
      <c r="C1237" t="s">
        <v>22</v>
      </c>
      <c r="D1237" t="s">
        <v>23</v>
      </c>
      <c r="F1237">
        <f t="shared" si="171"/>
        <v>1</v>
      </c>
      <c r="G1237">
        <f t="shared" si="172"/>
        <v>42416518</v>
      </c>
      <c r="H1237">
        <v>197512086</v>
      </c>
      <c r="L1237">
        <f t="shared" si="177"/>
        <v>19.101310335369824</v>
      </c>
      <c r="M1237">
        <f t="shared" si="178"/>
        <v>17.563048419809064</v>
      </c>
      <c r="N1237">
        <v>42416518</v>
      </c>
      <c r="O1237">
        <f t="shared" si="179"/>
        <v>0</v>
      </c>
      <c r="P1237">
        <f t="shared" si="173"/>
        <v>0</v>
      </c>
      <c r="Q1237">
        <f t="shared" si="174"/>
        <v>0</v>
      </c>
      <c r="R1237">
        <f t="shared" si="175"/>
        <v>0</v>
      </c>
      <c r="S1237">
        <f t="shared" si="176"/>
        <v>1</v>
      </c>
    </row>
    <row r="1238" spans="1:19" ht="16">
      <c r="A1238" s="1">
        <v>2006</v>
      </c>
      <c r="B1238" t="s">
        <v>1477</v>
      </c>
      <c r="C1238" t="s">
        <v>16</v>
      </c>
      <c r="D1238" t="s">
        <v>17</v>
      </c>
      <c r="F1238">
        <f t="shared" si="171"/>
        <v>0</v>
      </c>
      <c r="G1238">
        <f t="shared" si="172"/>
        <v>0</v>
      </c>
      <c r="H1238">
        <v>198077969</v>
      </c>
      <c r="L1238">
        <f t="shared" si="177"/>
        <v>19.104171293974982</v>
      </c>
      <c r="M1238">
        <f t="shared" si="178"/>
        <v>18.565470330863111</v>
      </c>
      <c r="N1238">
        <v>115579635</v>
      </c>
      <c r="O1238">
        <f t="shared" si="179"/>
        <v>0</v>
      </c>
      <c r="P1238">
        <f t="shared" si="173"/>
        <v>1</v>
      </c>
      <c r="Q1238">
        <f t="shared" si="174"/>
        <v>0</v>
      </c>
      <c r="R1238">
        <f t="shared" si="175"/>
        <v>0</v>
      </c>
      <c r="S1238">
        <f t="shared" si="176"/>
        <v>0</v>
      </c>
    </row>
    <row r="1239" spans="1:19" ht="16">
      <c r="A1239" s="1">
        <v>2003</v>
      </c>
      <c r="B1239" t="s">
        <v>2051</v>
      </c>
      <c r="C1239" t="s">
        <v>58</v>
      </c>
      <c r="D1239" t="s">
        <v>17</v>
      </c>
      <c r="F1239">
        <f t="shared" si="171"/>
        <v>0</v>
      </c>
      <c r="G1239">
        <f t="shared" si="172"/>
        <v>0</v>
      </c>
      <c r="H1239">
        <v>198084062</v>
      </c>
      <c r="L1239">
        <f t="shared" si="177"/>
        <v>19.104202054116154</v>
      </c>
      <c r="M1239">
        <f t="shared" si="178"/>
        <v>18.551251234930749</v>
      </c>
      <c r="N1239">
        <v>113947826</v>
      </c>
      <c r="O1239">
        <f t="shared" si="179"/>
        <v>1</v>
      </c>
      <c r="P1239">
        <f t="shared" si="173"/>
        <v>0</v>
      </c>
      <c r="Q1239">
        <f t="shared" si="174"/>
        <v>0</v>
      </c>
      <c r="R1239">
        <f t="shared" si="175"/>
        <v>0</v>
      </c>
      <c r="S1239">
        <f t="shared" si="176"/>
        <v>0</v>
      </c>
    </row>
    <row r="1240" spans="1:19" ht="16">
      <c r="A1240" s="1">
        <v>2003</v>
      </c>
      <c r="B1240" t="s">
        <v>2066</v>
      </c>
      <c r="C1240" t="s">
        <v>22</v>
      </c>
      <c r="D1240" t="s">
        <v>23</v>
      </c>
      <c r="F1240">
        <f t="shared" si="171"/>
        <v>1</v>
      </c>
      <c r="G1240">
        <f t="shared" si="172"/>
        <v>37982609</v>
      </c>
      <c r="H1240">
        <v>198566990</v>
      </c>
      <c r="L1240">
        <f t="shared" si="177"/>
        <v>19.106637082265891</v>
      </c>
      <c r="M1240">
        <f t="shared" si="178"/>
        <v>17.452638955038587</v>
      </c>
      <c r="N1240">
        <v>37982609</v>
      </c>
      <c r="O1240">
        <f t="shared" si="179"/>
        <v>0</v>
      </c>
      <c r="P1240">
        <f t="shared" si="173"/>
        <v>0</v>
      </c>
      <c r="Q1240">
        <f t="shared" si="174"/>
        <v>0</v>
      </c>
      <c r="R1240">
        <f t="shared" si="175"/>
        <v>0</v>
      </c>
      <c r="S1240">
        <f t="shared" si="176"/>
        <v>1</v>
      </c>
    </row>
    <row r="1241" spans="1:19" ht="16">
      <c r="A1241" s="1">
        <v>2009</v>
      </c>
      <c r="B1241" t="s">
        <v>1102</v>
      </c>
      <c r="C1241" t="s">
        <v>31</v>
      </c>
      <c r="D1241" t="s">
        <v>17</v>
      </c>
      <c r="F1241">
        <f t="shared" si="171"/>
        <v>0</v>
      </c>
      <c r="G1241">
        <f t="shared" si="172"/>
        <v>0</v>
      </c>
      <c r="H1241">
        <v>199848831</v>
      </c>
      <c r="L1241">
        <f t="shared" si="177"/>
        <v>19.113071793717459</v>
      </c>
      <c r="M1241">
        <f t="shared" si="178"/>
        <v>18.825018283260363</v>
      </c>
      <c r="N1241">
        <v>149830960</v>
      </c>
      <c r="O1241">
        <f t="shared" si="179"/>
        <v>0</v>
      </c>
      <c r="P1241">
        <f t="shared" si="173"/>
        <v>0</v>
      </c>
      <c r="Q1241">
        <f t="shared" si="174"/>
        <v>1</v>
      </c>
      <c r="R1241">
        <f t="shared" si="175"/>
        <v>0</v>
      </c>
      <c r="S1241">
        <f t="shared" si="176"/>
        <v>0</v>
      </c>
    </row>
    <row r="1242" spans="1:19" ht="16">
      <c r="A1242" s="1">
        <v>2002</v>
      </c>
      <c r="B1242" t="s">
        <v>2146</v>
      </c>
      <c r="C1242" t="s">
        <v>16</v>
      </c>
      <c r="D1242" t="s">
        <v>17</v>
      </c>
      <c r="F1242">
        <f t="shared" si="171"/>
        <v>0</v>
      </c>
      <c r="G1242">
        <f t="shared" si="172"/>
        <v>0</v>
      </c>
      <c r="H1242">
        <v>199896148</v>
      </c>
      <c r="L1242">
        <f t="shared" si="177"/>
        <v>19.113308529650148</v>
      </c>
      <c r="M1242">
        <f t="shared" si="178"/>
        <v>18.063143685642665</v>
      </c>
      <c r="N1242">
        <v>69939678</v>
      </c>
      <c r="O1242">
        <f t="shared" si="179"/>
        <v>0</v>
      </c>
      <c r="P1242">
        <f t="shared" si="173"/>
        <v>1</v>
      </c>
      <c r="Q1242">
        <f t="shared" si="174"/>
        <v>0</v>
      </c>
      <c r="R1242">
        <f t="shared" si="175"/>
        <v>0</v>
      </c>
      <c r="S1242">
        <f t="shared" si="176"/>
        <v>0</v>
      </c>
    </row>
    <row r="1243" spans="1:19" ht="16">
      <c r="A1243" s="1">
        <v>2012</v>
      </c>
      <c r="B1243" t="s">
        <v>364</v>
      </c>
      <c r="C1243" t="s">
        <v>22</v>
      </c>
      <c r="D1243" t="s">
        <v>23</v>
      </c>
      <c r="F1243">
        <f t="shared" si="171"/>
        <v>1</v>
      </c>
      <c r="G1243">
        <f t="shared" si="172"/>
        <v>8866236</v>
      </c>
      <c r="H1243">
        <v>200511006</v>
      </c>
      <c r="L1243">
        <f t="shared" si="177"/>
        <v>19.116379695972427</v>
      </c>
      <c r="M1243">
        <f t="shared" si="178"/>
        <v>15.997760912475616</v>
      </c>
      <c r="N1243">
        <v>8866236</v>
      </c>
      <c r="O1243">
        <f t="shared" si="179"/>
        <v>0</v>
      </c>
      <c r="P1243">
        <f t="shared" si="173"/>
        <v>0</v>
      </c>
      <c r="Q1243">
        <f t="shared" si="174"/>
        <v>0</v>
      </c>
      <c r="R1243">
        <f t="shared" si="175"/>
        <v>0</v>
      </c>
      <c r="S1243">
        <f t="shared" si="176"/>
        <v>1</v>
      </c>
    </row>
    <row r="1244" spans="1:19" ht="16">
      <c r="A1244" s="1">
        <v>2013</v>
      </c>
      <c r="B1244" t="s">
        <v>131</v>
      </c>
      <c r="C1244" t="s">
        <v>22</v>
      </c>
      <c r="D1244" t="s">
        <v>23</v>
      </c>
      <c r="F1244">
        <f t="shared" si="171"/>
        <v>1</v>
      </c>
      <c r="G1244">
        <f t="shared" si="172"/>
        <v>90000000</v>
      </c>
      <c r="H1244">
        <v>200859554</v>
      </c>
      <c r="L1244">
        <f t="shared" si="177"/>
        <v>19.118116485474946</v>
      </c>
      <c r="M1244">
        <f t="shared" si="178"/>
        <v>18.315320228294539</v>
      </c>
      <c r="N1244">
        <v>90000000</v>
      </c>
      <c r="O1244">
        <f t="shared" si="179"/>
        <v>0</v>
      </c>
      <c r="P1244">
        <f t="shared" si="173"/>
        <v>0</v>
      </c>
      <c r="Q1244">
        <f t="shared" si="174"/>
        <v>0</v>
      </c>
      <c r="R1244">
        <f t="shared" si="175"/>
        <v>0</v>
      </c>
      <c r="S1244">
        <f t="shared" si="176"/>
        <v>1</v>
      </c>
    </row>
    <row r="1245" spans="1:19" ht="16">
      <c r="A1245" s="1">
        <v>1987</v>
      </c>
      <c r="B1245" t="s">
        <v>3280</v>
      </c>
      <c r="C1245" t="s">
        <v>58</v>
      </c>
      <c r="D1245" t="s">
        <v>17</v>
      </c>
      <c r="F1245">
        <f t="shared" si="171"/>
        <v>0</v>
      </c>
      <c r="G1245">
        <f t="shared" si="172"/>
        <v>0</v>
      </c>
      <c r="H1245">
        <v>201487544</v>
      </c>
      <c r="L1245">
        <f t="shared" si="177"/>
        <v>19.121238121063129</v>
      </c>
      <c r="M1245">
        <f t="shared" si="178"/>
        <v>17.423915938463097</v>
      </c>
      <c r="N1245">
        <v>36907153</v>
      </c>
      <c r="O1245">
        <f t="shared" si="179"/>
        <v>1</v>
      </c>
      <c r="P1245">
        <f t="shared" si="173"/>
        <v>0</v>
      </c>
      <c r="Q1245">
        <f t="shared" si="174"/>
        <v>0</v>
      </c>
      <c r="R1245">
        <f t="shared" si="175"/>
        <v>0</v>
      </c>
      <c r="S1245">
        <f t="shared" si="176"/>
        <v>0</v>
      </c>
    </row>
    <row r="1246" spans="1:19" ht="16">
      <c r="A1246" s="1">
        <v>2012</v>
      </c>
      <c r="B1246" t="s">
        <v>376</v>
      </c>
      <c r="C1246" t="s">
        <v>16</v>
      </c>
      <c r="D1246" t="s">
        <v>17</v>
      </c>
      <c r="F1246">
        <f t="shared" si="171"/>
        <v>0</v>
      </c>
      <c r="G1246">
        <f t="shared" si="172"/>
        <v>0</v>
      </c>
      <c r="H1246">
        <v>201523449</v>
      </c>
      <c r="L1246">
        <f t="shared" si="177"/>
        <v>19.121416304788728</v>
      </c>
      <c r="M1246">
        <f t="shared" si="178"/>
        <v>18.658356753704606</v>
      </c>
      <c r="N1246">
        <v>126829821</v>
      </c>
      <c r="O1246">
        <f t="shared" si="179"/>
        <v>0</v>
      </c>
      <c r="P1246">
        <f t="shared" si="173"/>
        <v>1</v>
      </c>
      <c r="Q1246">
        <f t="shared" si="174"/>
        <v>0</v>
      </c>
      <c r="R1246">
        <f t="shared" si="175"/>
        <v>0</v>
      </c>
      <c r="S1246">
        <f t="shared" si="176"/>
        <v>0</v>
      </c>
    </row>
    <row r="1247" spans="1:19" ht="16">
      <c r="A1247" s="1">
        <v>1985</v>
      </c>
      <c r="B1247" t="s">
        <v>3337</v>
      </c>
      <c r="C1247" t="s">
        <v>22</v>
      </c>
      <c r="D1247" t="s">
        <v>23</v>
      </c>
      <c r="F1247">
        <f t="shared" si="171"/>
        <v>1</v>
      </c>
      <c r="G1247">
        <f t="shared" si="172"/>
        <v>32475836</v>
      </c>
      <c r="H1247">
        <v>202626921</v>
      </c>
      <c r="L1247">
        <f t="shared" si="177"/>
        <v>19.126877018542725</v>
      </c>
      <c r="M1247">
        <f t="shared" si="178"/>
        <v>17.296006863068733</v>
      </c>
      <c r="N1247">
        <v>32475836</v>
      </c>
      <c r="O1247">
        <f t="shared" si="179"/>
        <v>0</v>
      </c>
      <c r="P1247">
        <f t="shared" si="173"/>
        <v>0</v>
      </c>
      <c r="Q1247">
        <f t="shared" si="174"/>
        <v>0</v>
      </c>
      <c r="R1247">
        <f t="shared" si="175"/>
        <v>0</v>
      </c>
      <c r="S1247">
        <f t="shared" si="176"/>
        <v>1</v>
      </c>
    </row>
    <row r="1248" spans="1:19" ht="16">
      <c r="A1248" s="1">
        <v>1997</v>
      </c>
      <c r="B1248" t="s">
        <v>2771</v>
      </c>
      <c r="C1248" t="s">
        <v>22</v>
      </c>
      <c r="D1248" t="s">
        <v>23</v>
      </c>
      <c r="F1248">
        <f t="shared" si="171"/>
        <v>1</v>
      </c>
      <c r="G1248">
        <f t="shared" si="172"/>
        <v>76915621</v>
      </c>
      <c r="H1248">
        <v>202885136</v>
      </c>
      <c r="L1248">
        <f t="shared" si="177"/>
        <v>19.128150544350117</v>
      </c>
      <c r="M1248">
        <f t="shared" si="178"/>
        <v>18.158219547787148</v>
      </c>
      <c r="N1248">
        <v>76915621</v>
      </c>
      <c r="O1248">
        <f t="shared" si="179"/>
        <v>0</v>
      </c>
      <c r="P1248">
        <f t="shared" si="173"/>
        <v>0</v>
      </c>
      <c r="Q1248">
        <f t="shared" si="174"/>
        <v>0</v>
      </c>
      <c r="R1248">
        <f t="shared" si="175"/>
        <v>0</v>
      </c>
      <c r="S1248">
        <f t="shared" si="176"/>
        <v>1</v>
      </c>
    </row>
    <row r="1249" spans="1:19" ht="16">
      <c r="A1249" s="1">
        <v>2009</v>
      </c>
      <c r="B1249" t="s">
        <v>1050</v>
      </c>
      <c r="C1249" t="s">
        <v>22</v>
      </c>
      <c r="D1249" t="s">
        <v>23</v>
      </c>
      <c r="F1249">
        <f t="shared" si="171"/>
        <v>1</v>
      </c>
      <c r="G1249">
        <f t="shared" si="172"/>
        <v>43429264</v>
      </c>
      <c r="H1249">
        <v>203449410</v>
      </c>
      <c r="L1249">
        <f t="shared" si="177"/>
        <v>19.130927932432343</v>
      </c>
      <c r="M1249">
        <f t="shared" si="178"/>
        <v>17.586644057556445</v>
      </c>
      <c r="N1249">
        <v>43429264</v>
      </c>
      <c r="O1249">
        <f t="shared" si="179"/>
        <v>0</v>
      </c>
      <c r="P1249">
        <f t="shared" si="173"/>
        <v>0</v>
      </c>
      <c r="Q1249">
        <f t="shared" si="174"/>
        <v>0</v>
      </c>
      <c r="R1249">
        <f t="shared" si="175"/>
        <v>0</v>
      </c>
      <c r="S1249">
        <f t="shared" si="176"/>
        <v>1</v>
      </c>
    </row>
    <row r="1250" spans="1:19" ht="16">
      <c r="A1250" s="1">
        <v>2003</v>
      </c>
      <c r="B1250" t="s">
        <v>2027</v>
      </c>
      <c r="C1250" t="s">
        <v>22</v>
      </c>
      <c r="D1250" t="s">
        <v>23</v>
      </c>
      <c r="F1250">
        <f t="shared" si="171"/>
        <v>1</v>
      </c>
      <c r="G1250">
        <f t="shared" si="172"/>
        <v>32918261</v>
      </c>
      <c r="H1250">
        <v>203615191</v>
      </c>
      <c r="L1250">
        <f t="shared" si="177"/>
        <v>19.131742451841589</v>
      </c>
      <c r="M1250">
        <f t="shared" si="178"/>
        <v>17.309538107347475</v>
      </c>
      <c r="N1250">
        <v>32918261</v>
      </c>
      <c r="O1250">
        <f t="shared" si="179"/>
        <v>0</v>
      </c>
      <c r="P1250">
        <f t="shared" si="173"/>
        <v>0</v>
      </c>
      <c r="Q1250">
        <f t="shared" si="174"/>
        <v>0</v>
      </c>
      <c r="R1250">
        <f t="shared" si="175"/>
        <v>0</v>
      </c>
      <c r="S1250">
        <f t="shared" si="176"/>
        <v>1</v>
      </c>
    </row>
    <row r="1251" spans="1:19" ht="16">
      <c r="A1251" s="1">
        <v>2008</v>
      </c>
      <c r="B1251" t="s">
        <v>1298</v>
      </c>
      <c r="C1251" t="s">
        <v>58</v>
      </c>
      <c r="D1251" t="s">
        <v>17</v>
      </c>
      <c r="F1251">
        <f t="shared" si="171"/>
        <v>0</v>
      </c>
      <c r="G1251">
        <f t="shared" si="172"/>
        <v>0</v>
      </c>
      <c r="H1251">
        <v>203641087</v>
      </c>
      <c r="L1251">
        <f t="shared" si="177"/>
        <v>19.131869624835272</v>
      </c>
      <c r="M1251">
        <f t="shared" si="178"/>
        <v>18.394368267089988</v>
      </c>
      <c r="N1251">
        <v>97403068</v>
      </c>
      <c r="O1251">
        <f t="shared" si="179"/>
        <v>1</v>
      </c>
      <c r="P1251">
        <f t="shared" si="173"/>
        <v>0</v>
      </c>
      <c r="Q1251">
        <f t="shared" si="174"/>
        <v>0</v>
      </c>
      <c r="R1251">
        <f t="shared" si="175"/>
        <v>0</v>
      </c>
      <c r="S1251">
        <f t="shared" si="176"/>
        <v>0</v>
      </c>
    </row>
    <row r="1252" spans="1:19" ht="16">
      <c r="A1252" s="1">
        <v>2009</v>
      </c>
      <c r="B1252" t="s">
        <v>990</v>
      </c>
      <c r="C1252" t="s">
        <v>16</v>
      </c>
      <c r="D1252" t="s">
        <v>17</v>
      </c>
      <c r="F1252">
        <f t="shared" si="171"/>
        <v>0</v>
      </c>
      <c r="G1252">
        <f t="shared" si="172"/>
        <v>0</v>
      </c>
      <c r="H1252">
        <v>203964063</v>
      </c>
      <c r="L1252">
        <f t="shared" si="177"/>
        <v>19.133454374525478</v>
      </c>
      <c r="M1252">
        <f t="shared" si="178"/>
        <v>17.809787608870657</v>
      </c>
      <c r="N1252">
        <v>54286580</v>
      </c>
      <c r="O1252">
        <f t="shared" si="179"/>
        <v>0</v>
      </c>
      <c r="P1252">
        <f t="shared" si="173"/>
        <v>1</v>
      </c>
      <c r="Q1252">
        <f t="shared" si="174"/>
        <v>0</v>
      </c>
      <c r="R1252">
        <f t="shared" si="175"/>
        <v>0</v>
      </c>
      <c r="S1252">
        <f t="shared" si="176"/>
        <v>0</v>
      </c>
    </row>
    <row r="1253" spans="1:19" ht="16">
      <c r="A1253" s="1">
        <v>2003</v>
      </c>
      <c r="B1253" t="s">
        <v>2011</v>
      </c>
      <c r="C1253" t="s">
        <v>22</v>
      </c>
      <c r="D1253" t="s">
        <v>23</v>
      </c>
      <c r="F1253">
        <f t="shared" si="171"/>
        <v>1</v>
      </c>
      <c r="G1253">
        <f t="shared" si="172"/>
        <v>101286957</v>
      </c>
      <c r="H1253">
        <v>204640944</v>
      </c>
      <c r="L1253">
        <f t="shared" si="177"/>
        <v>19.136767508763057</v>
      </c>
      <c r="M1253">
        <f t="shared" si="178"/>
        <v>18.433468204759333</v>
      </c>
      <c r="N1253">
        <v>101286957</v>
      </c>
      <c r="O1253">
        <f t="shared" si="179"/>
        <v>0</v>
      </c>
      <c r="P1253">
        <f t="shared" si="173"/>
        <v>0</v>
      </c>
      <c r="Q1253">
        <f t="shared" si="174"/>
        <v>0</v>
      </c>
      <c r="R1253">
        <f t="shared" si="175"/>
        <v>0</v>
      </c>
      <c r="S1253">
        <f t="shared" si="176"/>
        <v>1</v>
      </c>
    </row>
    <row r="1254" spans="1:19" ht="16">
      <c r="A1254" s="1">
        <v>2006</v>
      </c>
      <c r="B1254" t="s">
        <v>1507</v>
      </c>
      <c r="C1254" t="s">
        <v>58</v>
      </c>
      <c r="D1254" t="s">
        <v>17</v>
      </c>
      <c r="F1254">
        <f t="shared" si="171"/>
        <v>0</v>
      </c>
      <c r="G1254">
        <f t="shared" si="172"/>
        <v>0</v>
      </c>
      <c r="H1254">
        <v>205345335</v>
      </c>
      <c r="L1254">
        <f t="shared" si="177"/>
        <v>19.140203680796894</v>
      </c>
      <c r="M1254">
        <f t="shared" si="178"/>
        <v>18.964246449949467</v>
      </c>
      <c r="N1254">
        <v>172213656</v>
      </c>
      <c r="O1254">
        <f t="shared" si="179"/>
        <v>1</v>
      </c>
      <c r="P1254">
        <f t="shared" si="173"/>
        <v>0</v>
      </c>
      <c r="Q1254">
        <f t="shared" si="174"/>
        <v>0</v>
      </c>
      <c r="R1254">
        <f t="shared" si="175"/>
        <v>0</v>
      </c>
      <c r="S1254">
        <f t="shared" si="176"/>
        <v>0</v>
      </c>
    </row>
    <row r="1255" spans="1:19" ht="16">
      <c r="A1255" s="1">
        <v>2013</v>
      </c>
      <c r="B1255" t="s">
        <v>219</v>
      </c>
      <c r="C1255" t="s">
        <v>31</v>
      </c>
      <c r="D1255" t="s">
        <v>17</v>
      </c>
      <c r="F1255">
        <f t="shared" si="171"/>
        <v>0</v>
      </c>
      <c r="G1255">
        <f t="shared" si="172"/>
        <v>0</v>
      </c>
      <c r="H1255">
        <v>205440387</v>
      </c>
      <c r="L1255">
        <f t="shared" si="177"/>
        <v>19.140666462225777</v>
      </c>
      <c r="M1255">
        <f t="shared" si="178"/>
        <v>18.826145852060531</v>
      </c>
      <c r="N1255">
        <v>150000000</v>
      </c>
      <c r="O1255">
        <f t="shared" si="179"/>
        <v>0</v>
      </c>
      <c r="P1255">
        <f t="shared" si="173"/>
        <v>0</v>
      </c>
      <c r="Q1255">
        <f t="shared" si="174"/>
        <v>1</v>
      </c>
      <c r="R1255">
        <f t="shared" si="175"/>
        <v>0</v>
      </c>
      <c r="S1255">
        <f t="shared" si="176"/>
        <v>0</v>
      </c>
    </row>
    <row r="1256" spans="1:19" ht="16">
      <c r="A1256" s="1">
        <v>2000</v>
      </c>
      <c r="B1256" t="s">
        <v>2434</v>
      </c>
      <c r="C1256" t="s">
        <v>22</v>
      </c>
      <c r="D1256" t="s">
        <v>23</v>
      </c>
      <c r="F1256">
        <f t="shared" si="171"/>
        <v>1</v>
      </c>
      <c r="G1256">
        <f t="shared" si="172"/>
        <v>33822710</v>
      </c>
      <c r="H1256">
        <v>206318992</v>
      </c>
      <c r="L1256">
        <f t="shared" si="177"/>
        <v>19.14493403391085</v>
      </c>
      <c r="M1256">
        <f t="shared" si="178"/>
        <v>17.336643028324996</v>
      </c>
      <c r="N1256">
        <v>33822710</v>
      </c>
      <c r="O1256">
        <f t="shared" si="179"/>
        <v>0</v>
      </c>
      <c r="P1256">
        <f t="shared" si="173"/>
        <v>0</v>
      </c>
      <c r="Q1256">
        <f t="shared" si="174"/>
        <v>0</v>
      </c>
      <c r="R1256">
        <f t="shared" si="175"/>
        <v>0</v>
      </c>
      <c r="S1256">
        <f t="shared" si="176"/>
        <v>1</v>
      </c>
    </row>
    <row r="1257" spans="1:19" ht="16">
      <c r="A1257" s="1">
        <v>1995</v>
      </c>
      <c r="B1257" t="s">
        <v>2987</v>
      </c>
      <c r="C1257" t="s">
        <v>22</v>
      </c>
      <c r="D1257" t="s">
        <v>23</v>
      </c>
      <c r="F1257">
        <f t="shared" si="171"/>
        <v>1</v>
      </c>
      <c r="G1257">
        <f t="shared" si="172"/>
        <v>25224861</v>
      </c>
      <c r="H1257">
        <v>206375709</v>
      </c>
      <c r="L1257">
        <f t="shared" si="177"/>
        <v>19.145208895692306</v>
      </c>
      <c r="M1257">
        <f t="shared" si="178"/>
        <v>17.043340613782423</v>
      </c>
      <c r="N1257">
        <v>25224861</v>
      </c>
      <c r="O1257">
        <f t="shared" si="179"/>
        <v>0</v>
      </c>
      <c r="P1257">
        <f t="shared" si="173"/>
        <v>0</v>
      </c>
      <c r="Q1257">
        <f t="shared" si="174"/>
        <v>0</v>
      </c>
      <c r="R1257">
        <f t="shared" si="175"/>
        <v>0</v>
      </c>
      <c r="S1257">
        <f t="shared" si="176"/>
        <v>1</v>
      </c>
    </row>
    <row r="1258" spans="1:19" ht="16">
      <c r="A1258" s="1">
        <v>2004</v>
      </c>
      <c r="B1258" t="s">
        <v>1877</v>
      </c>
      <c r="C1258" t="s">
        <v>22</v>
      </c>
      <c r="D1258" t="s">
        <v>23</v>
      </c>
      <c r="F1258">
        <f t="shared" si="171"/>
        <v>1</v>
      </c>
      <c r="G1258">
        <f t="shared" si="172"/>
        <v>36995786</v>
      </c>
      <c r="H1258">
        <v>206919534</v>
      </c>
      <c r="L1258">
        <f t="shared" si="177"/>
        <v>19.147840551018955</v>
      </c>
      <c r="M1258">
        <f t="shared" si="178"/>
        <v>17.426314572230432</v>
      </c>
      <c r="N1258">
        <v>36995786</v>
      </c>
      <c r="O1258">
        <f t="shared" si="179"/>
        <v>0</v>
      </c>
      <c r="P1258">
        <f t="shared" si="173"/>
        <v>0</v>
      </c>
      <c r="Q1258">
        <f t="shared" si="174"/>
        <v>0</v>
      </c>
      <c r="R1258">
        <f t="shared" si="175"/>
        <v>0</v>
      </c>
      <c r="S1258">
        <f t="shared" si="176"/>
        <v>1</v>
      </c>
    </row>
    <row r="1259" spans="1:19" ht="16">
      <c r="A1259" s="1">
        <v>1997</v>
      </c>
      <c r="B1259" t="s">
        <v>2789</v>
      </c>
      <c r="C1259" t="s">
        <v>31</v>
      </c>
      <c r="D1259" t="s">
        <v>17</v>
      </c>
      <c r="F1259">
        <f t="shared" si="171"/>
        <v>0</v>
      </c>
      <c r="G1259">
        <f t="shared" si="172"/>
        <v>0</v>
      </c>
      <c r="H1259">
        <v>207213175</v>
      </c>
      <c r="L1259">
        <f t="shared" si="177"/>
        <v>19.149258652235439</v>
      </c>
      <c r="M1259">
        <f t="shared" si="178"/>
        <v>18.569954264033438</v>
      </c>
      <c r="N1259">
        <v>116099050</v>
      </c>
      <c r="O1259">
        <f t="shared" si="179"/>
        <v>0</v>
      </c>
      <c r="P1259">
        <f t="shared" si="173"/>
        <v>0</v>
      </c>
      <c r="Q1259">
        <f t="shared" si="174"/>
        <v>1</v>
      </c>
      <c r="R1259">
        <f t="shared" si="175"/>
        <v>0</v>
      </c>
      <c r="S1259">
        <f t="shared" si="176"/>
        <v>0</v>
      </c>
    </row>
    <row r="1260" spans="1:19" ht="16">
      <c r="A1260" s="1">
        <v>2005</v>
      </c>
      <c r="B1260" t="s">
        <v>1659</v>
      </c>
      <c r="C1260" t="s">
        <v>16</v>
      </c>
      <c r="D1260" t="s">
        <v>17</v>
      </c>
      <c r="F1260">
        <f t="shared" si="171"/>
        <v>0</v>
      </c>
      <c r="G1260">
        <f t="shared" si="172"/>
        <v>0</v>
      </c>
      <c r="H1260">
        <v>207704444</v>
      </c>
      <c r="L1260">
        <f t="shared" si="177"/>
        <v>19.151626684862027</v>
      </c>
      <c r="M1260">
        <f t="shared" si="178"/>
        <v>16.623898280584836</v>
      </c>
      <c r="N1260">
        <v>16583160</v>
      </c>
      <c r="O1260">
        <f t="shared" si="179"/>
        <v>0</v>
      </c>
      <c r="P1260">
        <f t="shared" si="173"/>
        <v>1</v>
      </c>
      <c r="Q1260">
        <f t="shared" si="174"/>
        <v>0</v>
      </c>
      <c r="R1260">
        <f t="shared" si="175"/>
        <v>0</v>
      </c>
      <c r="S1260">
        <f t="shared" si="176"/>
        <v>0</v>
      </c>
    </row>
    <row r="1261" spans="1:19" ht="16">
      <c r="A1261" s="1">
        <v>2003</v>
      </c>
      <c r="B1261" t="s">
        <v>2015</v>
      </c>
      <c r="C1261" t="s">
        <v>22</v>
      </c>
      <c r="D1261" t="s">
        <v>23</v>
      </c>
      <c r="F1261">
        <f t="shared" si="171"/>
        <v>1</v>
      </c>
      <c r="G1261">
        <f t="shared" si="172"/>
        <v>75965217</v>
      </c>
      <c r="H1261">
        <v>207999839</v>
      </c>
      <c r="L1261">
        <f t="shared" si="177"/>
        <v>19.153047863626831</v>
      </c>
      <c r="M1261">
        <f t="shared" si="178"/>
        <v>18.145786122434611</v>
      </c>
      <c r="N1261">
        <v>75965217</v>
      </c>
      <c r="O1261">
        <f t="shared" si="179"/>
        <v>0</v>
      </c>
      <c r="P1261">
        <f t="shared" si="173"/>
        <v>0</v>
      </c>
      <c r="Q1261">
        <f t="shared" si="174"/>
        <v>0</v>
      </c>
      <c r="R1261">
        <f t="shared" si="175"/>
        <v>0</v>
      </c>
      <c r="S1261">
        <f t="shared" si="176"/>
        <v>1</v>
      </c>
    </row>
    <row r="1262" spans="1:19" ht="16">
      <c r="A1262" s="1">
        <v>2010</v>
      </c>
      <c r="B1262" t="s">
        <v>768</v>
      </c>
      <c r="C1262" t="s">
        <v>31</v>
      </c>
      <c r="D1262" t="s">
        <v>17</v>
      </c>
      <c r="F1262">
        <f t="shared" si="171"/>
        <v>0</v>
      </c>
      <c r="G1262">
        <f t="shared" si="172"/>
        <v>0</v>
      </c>
      <c r="H1262">
        <v>209843135</v>
      </c>
      <c r="L1262">
        <f t="shared" si="177"/>
        <v>19.161870833365544</v>
      </c>
      <c r="M1262">
        <f t="shared" si="178"/>
        <v>17.975859909577061</v>
      </c>
      <c r="N1262">
        <v>64093910</v>
      </c>
      <c r="O1262">
        <f t="shared" si="179"/>
        <v>0</v>
      </c>
      <c r="P1262">
        <f t="shared" si="173"/>
        <v>0</v>
      </c>
      <c r="Q1262">
        <f t="shared" si="174"/>
        <v>1</v>
      </c>
      <c r="R1262">
        <f t="shared" si="175"/>
        <v>0</v>
      </c>
      <c r="S1262">
        <f t="shared" si="176"/>
        <v>0</v>
      </c>
    </row>
    <row r="1263" spans="1:19" ht="16">
      <c r="A1263" s="1">
        <v>2006</v>
      </c>
      <c r="B1263" t="s">
        <v>1557</v>
      </c>
      <c r="C1263" t="s">
        <v>31</v>
      </c>
      <c r="D1263" t="s">
        <v>17</v>
      </c>
      <c r="F1263">
        <f t="shared" si="171"/>
        <v>0</v>
      </c>
      <c r="G1263">
        <f t="shared" si="172"/>
        <v>0</v>
      </c>
      <c r="H1263">
        <v>209979090</v>
      </c>
      <c r="L1263">
        <f t="shared" si="177"/>
        <v>19.162518512295609</v>
      </c>
      <c r="M1263">
        <f t="shared" si="178"/>
        <v>19.035473954701317</v>
      </c>
      <c r="N1263">
        <v>184927415</v>
      </c>
      <c r="O1263">
        <f t="shared" si="179"/>
        <v>0</v>
      </c>
      <c r="P1263">
        <f t="shared" si="173"/>
        <v>0</v>
      </c>
      <c r="Q1263">
        <f t="shared" si="174"/>
        <v>1</v>
      </c>
      <c r="R1263">
        <f t="shared" si="175"/>
        <v>0</v>
      </c>
      <c r="S1263">
        <f t="shared" si="176"/>
        <v>0</v>
      </c>
    </row>
    <row r="1264" spans="1:19" ht="16">
      <c r="A1264" s="1">
        <v>2001</v>
      </c>
      <c r="B1264" t="s">
        <v>2300</v>
      </c>
      <c r="C1264" t="s">
        <v>58</v>
      </c>
      <c r="D1264" t="s">
        <v>17</v>
      </c>
      <c r="F1264">
        <f t="shared" si="171"/>
        <v>0</v>
      </c>
      <c r="G1264">
        <f t="shared" si="172"/>
        <v>0</v>
      </c>
      <c r="H1264">
        <v>210128869</v>
      </c>
      <c r="L1264">
        <f t="shared" si="177"/>
        <v>19.163231562373035</v>
      </c>
      <c r="M1264">
        <f t="shared" si="178"/>
        <v>18.643867222345197</v>
      </c>
      <c r="N1264">
        <v>125005366</v>
      </c>
      <c r="O1264">
        <f t="shared" si="179"/>
        <v>1</v>
      </c>
      <c r="P1264">
        <f t="shared" si="173"/>
        <v>0</v>
      </c>
      <c r="Q1264">
        <f t="shared" si="174"/>
        <v>0</v>
      </c>
      <c r="R1264">
        <f t="shared" si="175"/>
        <v>0</v>
      </c>
      <c r="S1264">
        <f t="shared" si="176"/>
        <v>0</v>
      </c>
    </row>
    <row r="1265" spans="1:19" ht="16">
      <c r="A1265" s="1">
        <v>2005</v>
      </c>
      <c r="B1265" t="s">
        <v>1780</v>
      </c>
      <c r="C1265" t="s">
        <v>31</v>
      </c>
      <c r="D1265" t="s">
        <v>17</v>
      </c>
      <c r="F1265">
        <f t="shared" si="171"/>
        <v>0</v>
      </c>
      <c r="G1265">
        <f t="shared" si="172"/>
        <v>0</v>
      </c>
      <c r="H1265">
        <v>211596412</v>
      </c>
      <c r="L1265">
        <f t="shared" si="177"/>
        <v>19.170191301282916</v>
      </c>
      <c r="M1265">
        <f t="shared" si="178"/>
        <v>17.250105996792243</v>
      </c>
      <c r="N1265">
        <v>31018861</v>
      </c>
      <c r="O1265">
        <f t="shared" si="179"/>
        <v>0</v>
      </c>
      <c r="P1265">
        <f t="shared" si="173"/>
        <v>0</v>
      </c>
      <c r="Q1265">
        <f t="shared" si="174"/>
        <v>1</v>
      </c>
      <c r="R1265">
        <f t="shared" si="175"/>
        <v>0</v>
      </c>
      <c r="S1265">
        <f t="shared" si="176"/>
        <v>0</v>
      </c>
    </row>
    <row r="1266" spans="1:19" ht="16">
      <c r="A1266" s="1">
        <v>2002</v>
      </c>
      <c r="B1266" t="s">
        <v>2191</v>
      </c>
      <c r="C1266" t="s">
        <v>22</v>
      </c>
      <c r="D1266" t="s">
        <v>23</v>
      </c>
      <c r="F1266">
        <f t="shared" si="171"/>
        <v>1</v>
      </c>
      <c r="G1266">
        <f t="shared" si="172"/>
        <v>71234857</v>
      </c>
      <c r="H1266">
        <v>212199853</v>
      </c>
      <c r="L1266">
        <f t="shared" si="177"/>
        <v>19.173039091401222</v>
      </c>
      <c r="M1266">
        <f t="shared" si="178"/>
        <v>18.08149282119129</v>
      </c>
      <c r="N1266">
        <v>71234857</v>
      </c>
      <c r="O1266">
        <f t="shared" si="179"/>
        <v>0</v>
      </c>
      <c r="P1266">
        <f t="shared" si="173"/>
        <v>0</v>
      </c>
      <c r="Q1266">
        <f t="shared" si="174"/>
        <v>0</v>
      </c>
      <c r="R1266">
        <f t="shared" si="175"/>
        <v>0</v>
      </c>
      <c r="S1266">
        <f t="shared" si="176"/>
        <v>1</v>
      </c>
    </row>
    <row r="1267" spans="1:19" ht="16">
      <c r="A1267" s="1">
        <v>2003</v>
      </c>
      <c r="B1267" t="s">
        <v>2086</v>
      </c>
      <c r="C1267" t="s">
        <v>22</v>
      </c>
      <c r="D1267" t="s">
        <v>23</v>
      </c>
      <c r="F1267">
        <f t="shared" si="171"/>
        <v>1</v>
      </c>
      <c r="G1267">
        <f t="shared" si="172"/>
        <v>50643478</v>
      </c>
      <c r="H1267">
        <v>212515222</v>
      </c>
      <c r="L1267">
        <f t="shared" si="177"/>
        <v>19.174524176704406</v>
      </c>
      <c r="M1267">
        <f t="shared" si="178"/>
        <v>17.740321014326447</v>
      </c>
      <c r="N1267">
        <v>50643478</v>
      </c>
      <c r="O1267">
        <f t="shared" si="179"/>
        <v>0</v>
      </c>
      <c r="P1267">
        <f t="shared" si="173"/>
        <v>0</v>
      </c>
      <c r="Q1267">
        <f t="shared" si="174"/>
        <v>0</v>
      </c>
      <c r="R1267">
        <f t="shared" si="175"/>
        <v>0</v>
      </c>
      <c r="S1267">
        <f t="shared" si="176"/>
        <v>1</v>
      </c>
    </row>
    <row r="1268" spans="1:19" ht="16">
      <c r="A1268" s="1">
        <v>2004</v>
      </c>
      <c r="B1268" t="s">
        <v>1853</v>
      </c>
      <c r="C1268" t="s">
        <v>64</v>
      </c>
      <c r="D1268" t="s">
        <v>17</v>
      </c>
      <c r="F1268">
        <f t="shared" si="171"/>
        <v>0</v>
      </c>
      <c r="G1268">
        <f t="shared" si="172"/>
        <v>0</v>
      </c>
      <c r="H1268">
        <v>212779439</v>
      </c>
      <c r="L1268">
        <f t="shared" si="177"/>
        <v>19.17576668952303</v>
      </c>
      <c r="M1268">
        <f t="shared" si="178"/>
        <v>18.27361243647908</v>
      </c>
      <c r="N1268">
        <v>86323501</v>
      </c>
      <c r="O1268">
        <f t="shared" si="179"/>
        <v>0</v>
      </c>
      <c r="P1268">
        <f t="shared" si="173"/>
        <v>0</v>
      </c>
      <c r="Q1268">
        <f t="shared" si="174"/>
        <v>0</v>
      </c>
      <c r="R1268">
        <f t="shared" si="175"/>
        <v>1</v>
      </c>
      <c r="S1268">
        <f t="shared" si="176"/>
        <v>0</v>
      </c>
    </row>
    <row r="1269" spans="1:19" ht="16">
      <c r="A1269" s="1">
        <v>2006</v>
      </c>
      <c r="B1269" t="s">
        <v>1517</v>
      </c>
      <c r="C1269" t="s">
        <v>64</v>
      </c>
      <c r="D1269" t="s">
        <v>17</v>
      </c>
      <c r="F1269">
        <f t="shared" si="171"/>
        <v>0</v>
      </c>
      <c r="G1269">
        <f t="shared" si="172"/>
        <v>0</v>
      </c>
      <c r="H1269">
        <v>213399577</v>
      </c>
      <c r="L1269">
        <f t="shared" si="177"/>
        <v>19.178676914636899</v>
      </c>
      <c r="M1269">
        <f t="shared" si="178"/>
        <v>17.872323141651119</v>
      </c>
      <c r="N1269">
        <v>57789817</v>
      </c>
      <c r="O1269">
        <f t="shared" si="179"/>
        <v>0</v>
      </c>
      <c r="P1269">
        <f t="shared" si="173"/>
        <v>0</v>
      </c>
      <c r="Q1269">
        <f t="shared" si="174"/>
        <v>0</v>
      </c>
      <c r="R1269">
        <f t="shared" si="175"/>
        <v>1</v>
      </c>
      <c r="S1269">
        <f t="shared" si="176"/>
        <v>0</v>
      </c>
    </row>
    <row r="1270" spans="1:19" ht="16">
      <c r="A1270" s="1">
        <v>2011</v>
      </c>
      <c r="B1270" t="s">
        <v>526</v>
      </c>
      <c r="C1270" t="s">
        <v>22</v>
      </c>
      <c r="D1270" t="s">
        <v>23</v>
      </c>
      <c r="F1270">
        <f t="shared" si="171"/>
        <v>1</v>
      </c>
      <c r="G1270">
        <f t="shared" si="172"/>
        <v>5178454</v>
      </c>
      <c r="H1270">
        <v>214429259</v>
      </c>
      <c r="L1270">
        <f t="shared" si="177"/>
        <v>19.183490447066262</v>
      </c>
      <c r="M1270">
        <f t="shared" si="178"/>
        <v>15.460017114090475</v>
      </c>
      <c r="N1270">
        <v>5178454</v>
      </c>
      <c r="O1270">
        <f t="shared" si="179"/>
        <v>0</v>
      </c>
      <c r="P1270">
        <f t="shared" si="173"/>
        <v>0</v>
      </c>
      <c r="Q1270">
        <f t="shared" si="174"/>
        <v>0</v>
      </c>
      <c r="R1270">
        <f t="shared" si="175"/>
        <v>0</v>
      </c>
      <c r="S1270">
        <f t="shared" si="176"/>
        <v>1</v>
      </c>
    </row>
    <row r="1271" spans="1:19" ht="16">
      <c r="A1271" s="1">
        <v>2010</v>
      </c>
      <c r="B1271" t="s">
        <v>878</v>
      </c>
      <c r="C1271" t="s">
        <v>58</v>
      </c>
      <c r="D1271" t="s">
        <v>17</v>
      </c>
      <c r="F1271">
        <f t="shared" si="171"/>
        <v>0</v>
      </c>
      <c r="G1271">
        <f t="shared" si="172"/>
        <v>0</v>
      </c>
      <c r="H1271">
        <v>216086548</v>
      </c>
      <c r="L1271">
        <f t="shared" si="177"/>
        <v>19.191189570580754</v>
      </c>
      <c r="M1271">
        <f t="shared" si="178"/>
        <v>18.263541985929368</v>
      </c>
      <c r="N1271">
        <v>85458547</v>
      </c>
      <c r="O1271">
        <f t="shared" si="179"/>
        <v>1</v>
      </c>
      <c r="P1271">
        <f t="shared" si="173"/>
        <v>0</v>
      </c>
      <c r="Q1271">
        <f t="shared" si="174"/>
        <v>0</v>
      </c>
      <c r="R1271">
        <f t="shared" si="175"/>
        <v>0</v>
      </c>
      <c r="S1271">
        <f t="shared" si="176"/>
        <v>0</v>
      </c>
    </row>
    <row r="1272" spans="1:19" ht="16">
      <c r="A1272" s="1">
        <v>2001</v>
      </c>
      <c r="B1272" t="s">
        <v>2392</v>
      </c>
      <c r="C1272" t="s">
        <v>22</v>
      </c>
      <c r="D1272" t="s">
        <v>23</v>
      </c>
      <c r="F1272">
        <f t="shared" si="171"/>
        <v>1</v>
      </c>
      <c r="G1272">
        <f t="shared" si="172"/>
        <v>39475379</v>
      </c>
      <c r="H1272">
        <v>217555094</v>
      </c>
      <c r="L1272">
        <f t="shared" si="177"/>
        <v>19.197962682163656</v>
      </c>
      <c r="M1272">
        <f t="shared" si="178"/>
        <v>17.491187719073189</v>
      </c>
      <c r="N1272">
        <v>39475379</v>
      </c>
      <c r="O1272">
        <f t="shared" si="179"/>
        <v>0</v>
      </c>
      <c r="P1272">
        <f t="shared" si="173"/>
        <v>0</v>
      </c>
      <c r="Q1272">
        <f t="shared" si="174"/>
        <v>0</v>
      </c>
      <c r="R1272">
        <f t="shared" si="175"/>
        <v>0</v>
      </c>
      <c r="S1272">
        <f t="shared" si="176"/>
        <v>1</v>
      </c>
    </row>
    <row r="1273" spans="1:19" ht="16">
      <c r="A1273" s="1">
        <v>1981</v>
      </c>
      <c r="B1273" t="s">
        <v>3411</v>
      </c>
      <c r="C1273" t="s">
        <v>58</v>
      </c>
      <c r="D1273" t="s">
        <v>17</v>
      </c>
      <c r="F1273">
        <f t="shared" si="171"/>
        <v>0</v>
      </c>
      <c r="G1273">
        <f t="shared" si="172"/>
        <v>0</v>
      </c>
      <c r="H1273">
        <v>217684336</v>
      </c>
      <c r="L1273">
        <f t="shared" si="177"/>
        <v>19.198556571388252</v>
      </c>
      <c r="M1273">
        <f t="shared" si="178"/>
        <v>17.241161011334054</v>
      </c>
      <c r="N1273">
        <v>30742635</v>
      </c>
      <c r="O1273">
        <f t="shared" si="179"/>
        <v>1</v>
      </c>
      <c r="P1273">
        <f t="shared" si="173"/>
        <v>0</v>
      </c>
      <c r="Q1273">
        <f t="shared" si="174"/>
        <v>0</v>
      </c>
      <c r="R1273">
        <f t="shared" si="175"/>
        <v>0</v>
      </c>
      <c r="S1273">
        <f t="shared" si="176"/>
        <v>0</v>
      </c>
    </row>
    <row r="1274" spans="1:19" ht="16">
      <c r="A1274" s="1">
        <v>2007</v>
      </c>
      <c r="B1274" t="s">
        <v>1400</v>
      </c>
      <c r="C1274" t="s">
        <v>64</v>
      </c>
      <c r="D1274" t="s">
        <v>17</v>
      </c>
      <c r="F1274">
        <f t="shared" si="171"/>
        <v>0</v>
      </c>
      <c r="G1274">
        <f t="shared" si="172"/>
        <v>0</v>
      </c>
      <c r="H1274">
        <v>218173082</v>
      </c>
      <c r="L1274">
        <f t="shared" si="177"/>
        <v>19.200799259866951</v>
      </c>
      <c r="M1274">
        <f t="shared" si="178"/>
        <v>13.13349123252538</v>
      </c>
      <c r="N1274">
        <v>505595</v>
      </c>
      <c r="O1274">
        <f t="shared" si="179"/>
        <v>0</v>
      </c>
      <c r="P1274">
        <f t="shared" si="173"/>
        <v>0</v>
      </c>
      <c r="Q1274">
        <f t="shared" si="174"/>
        <v>0</v>
      </c>
      <c r="R1274">
        <f t="shared" si="175"/>
        <v>1</v>
      </c>
      <c r="S1274">
        <f t="shared" si="176"/>
        <v>0</v>
      </c>
    </row>
    <row r="1275" spans="1:19" ht="16">
      <c r="A1275" s="1">
        <v>1997</v>
      </c>
      <c r="B1275" t="s">
        <v>2826</v>
      </c>
      <c r="C1275" t="s">
        <v>22</v>
      </c>
      <c r="D1275" t="s">
        <v>23</v>
      </c>
      <c r="F1275">
        <f t="shared" si="171"/>
        <v>1</v>
      </c>
      <c r="G1275">
        <f t="shared" si="172"/>
        <v>29024763</v>
      </c>
      <c r="H1275">
        <v>218193652</v>
      </c>
      <c r="L1275">
        <f t="shared" si="177"/>
        <v>19.200893538364429</v>
      </c>
      <c r="M1275">
        <f t="shared" si="178"/>
        <v>17.183659920140215</v>
      </c>
      <c r="N1275">
        <v>29024763</v>
      </c>
      <c r="O1275">
        <f t="shared" si="179"/>
        <v>0</v>
      </c>
      <c r="P1275">
        <f t="shared" si="173"/>
        <v>0</v>
      </c>
      <c r="Q1275">
        <f t="shared" si="174"/>
        <v>0</v>
      </c>
      <c r="R1275">
        <f t="shared" si="175"/>
        <v>0</v>
      </c>
      <c r="S1275">
        <f t="shared" si="176"/>
        <v>1</v>
      </c>
    </row>
    <row r="1276" spans="1:19" ht="16">
      <c r="A1276" s="1">
        <v>2013</v>
      </c>
      <c r="B1276" t="s">
        <v>52</v>
      </c>
      <c r="C1276" t="s">
        <v>16</v>
      </c>
      <c r="D1276" t="s">
        <v>17</v>
      </c>
      <c r="F1276">
        <f t="shared" si="171"/>
        <v>0</v>
      </c>
      <c r="G1276">
        <f t="shared" si="172"/>
        <v>0</v>
      </c>
      <c r="H1276">
        <v>218743570</v>
      </c>
      <c r="L1276">
        <f t="shared" si="177"/>
        <v>19.203410688484261</v>
      </c>
      <c r="M1276">
        <f t="shared" si="178"/>
        <v>17.822843743196746</v>
      </c>
      <c r="N1276">
        <v>55000000</v>
      </c>
      <c r="O1276">
        <f t="shared" si="179"/>
        <v>0</v>
      </c>
      <c r="P1276">
        <f t="shared" si="173"/>
        <v>1</v>
      </c>
      <c r="Q1276">
        <f t="shared" si="174"/>
        <v>0</v>
      </c>
      <c r="R1276">
        <f t="shared" si="175"/>
        <v>0</v>
      </c>
      <c r="S1276">
        <f t="shared" si="176"/>
        <v>0</v>
      </c>
    </row>
    <row r="1277" spans="1:19" ht="16">
      <c r="A1277" s="1">
        <v>2000</v>
      </c>
      <c r="B1277" t="s">
        <v>2486</v>
      </c>
      <c r="C1277" t="s">
        <v>22</v>
      </c>
      <c r="D1277" t="s">
        <v>23</v>
      </c>
      <c r="F1277">
        <f t="shared" si="171"/>
        <v>1</v>
      </c>
      <c r="G1277">
        <f t="shared" si="172"/>
        <v>54116335</v>
      </c>
      <c r="H1277">
        <v>218952089</v>
      </c>
      <c r="L1277">
        <f t="shared" si="177"/>
        <v>19.20436349215726</v>
      </c>
      <c r="M1277">
        <f t="shared" si="178"/>
        <v>17.806646639092023</v>
      </c>
      <c r="N1277">
        <v>54116335</v>
      </c>
      <c r="O1277">
        <f t="shared" si="179"/>
        <v>0</v>
      </c>
      <c r="P1277">
        <f t="shared" si="173"/>
        <v>0</v>
      </c>
      <c r="Q1277">
        <f t="shared" si="174"/>
        <v>0</v>
      </c>
      <c r="R1277">
        <f t="shared" si="175"/>
        <v>0</v>
      </c>
      <c r="S1277">
        <f t="shared" si="176"/>
        <v>1</v>
      </c>
    </row>
    <row r="1278" spans="1:19" ht="16">
      <c r="A1278" s="1">
        <v>2007</v>
      </c>
      <c r="B1278" t="s">
        <v>1339</v>
      </c>
      <c r="C1278" t="s">
        <v>22</v>
      </c>
      <c r="D1278" t="s">
        <v>23</v>
      </c>
      <c r="F1278">
        <f t="shared" si="171"/>
        <v>1</v>
      </c>
      <c r="G1278">
        <f t="shared" si="172"/>
        <v>168531522</v>
      </c>
      <c r="H1278">
        <v>219085603</v>
      </c>
      <c r="L1278">
        <f t="shared" si="177"/>
        <v>19.20497309268513</v>
      </c>
      <c r="M1278">
        <f t="shared" si="178"/>
        <v>18.942633364444475</v>
      </c>
      <c r="N1278">
        <v>168531522</v>
      </c>
      <c r="O1278">
        <f t="shared" si="179"/>
        <v>0</v>
      </c>
      <c r="P1278">
        <f t="shared" si="173"/>
        <v>0</v>
      </c>
      <c r="Q1278">
        <f t="shared" si="174"/>
        <v>0</v>
      </c>
      <c r="R1278">
        <f t="shared" si="175"/>
        <v>0</v>
      </c>
      <c r="S1278">
        <f t="shared" si="176"/>
        <v>1</v>
      </c>
    </row>
    <row r="1279" spans="1:19" ht="16">
      <c r="A1279" s="1">
        <v>2011</v>
      </c>
      <c r="B1279" t="s">
        <v>476</v>
      </c>
      <c r="C1279" t="s">
        <v>31</v>
      </c>
      <c r="D1279" t="s">
        <v>17</v>
      </c>
      <c r="F1279">
        <f t="shared" si="171"/>
        <v>0</v>
      </c>
      <c r="G1279">
        <f t="shared" si="172"/>
        <v>0</v>
      </c>
      <c r="H1279">
        <v>219113265</v>
      </c>
      <c r="L1279">
        <f t="shared" si="177"/>
        <v>19.205099345864024</v>
      </c>
      <c r="M1279">
        <f t="shared" si="178"/>
        <v>18.168067302318828</v>
      </c>
      <c r="N1279">
        <v>77676809</v>
      </c>
      <c r="O1279">
        <f t="shared" si="179"/>
        <v>0</v>
      </c>
      <c r="P1279">
        <f t="shared" si="173"/>
        <v>0</v>
      </c>
      <c r="Q1279">
        <f t="shared" si="174"/>
        <v>1</v>
      </c>
      <c r="R1279">
        <f t="shared" si="175"/>
        <v>0</v>
      </c>
      <c r="S1279">
        <f t="shared" si="176"/>
        <v>0</v>
      </c>
    </row>
    <row r="1280" spans="1:19" ht="16">
      <c r="A1280" s="1">
        <v>1996</v>
      </c>
      <c r="B1280" t="s">
        <v>2899</v>
      </c>
      <c r="C1280" t="s">
        <v>64</v>
      </c>
      <c r="D1280" t="s">
        <v>17</v>
      </c>
      <c r="F1280">
        <f t="shared" si="171"/>
        <v>0</v>
      </c>
      <c r="G1280">
        <f t="shared" si="172"/>
        <v>0</v>
      </c>
      <c r="H1280">
        <v>219124769</v>
      </c>
      <c r="L1280">
        <f t="shared" si="177"/>
        <v>19.205151847012306</v>
      </c>
      <c r="M1280">
        <f t="shared" si="178"/>
        <v>16.885185014929792</v>
      </c>
      <c r="N1280">
        <v>21534891</v>
      </c>
      <c r="O1280">
        <f t="shared" si="179"/>
        <v>0</v>
      </c>
      <c r="P1280">
        <f t="shared" si="173"/>
        <v>0</v>
      </c>
      <c r="Q1280">
        <f t="shared" si="174"/>
        <v>0</v>
      </c>
      <c r="R1280">
        <f t="shared" si="175"/>
        <v>1</v>
      </c>
      <c r="S1280">
        <f t="shared" si="176"/>
        <v>0</v>
      </c>
    </row>
    <row r="1281" spans="1:19" ht="16">
      <c r="A1281" s="1">
        <v>2006</v>
      </c>
      <c r="B1281" t="s">
        <v>1551</v>
      </c>
      <c r="C1281" t="s">
        <v>16</v>
      </c>
      <c r="D1281" t="s">
        <v>17</v>
      </c>
      <c r="F1281">
        <f t="shared" si="171"/>
        <v>0</v>
      </c>
      <c r="G1281">
        <f t="shared" si="172"/>
        <v>0</v>
      </c>
      <c r="H1281">
        <v>219487695</v>
      </c>
      <c r="L1281">
        <f t="shared" si="177"/>
        <v>19.206806729682611</v>
      </c>
      <c r="M1281">
        <f t="shared" si="178"/>
        <v>18.402951393731179</v>
      </c>
      <c r="N1281">
        <v>98242689</v>
      </c>
      <c r="O1281">
        <f t="shared" si="179"/>
        <v>0</v>
      </c>
      <c r="P1281">
        <f t="shared" si="173"/>
        <v>1</v>
      </c>
      <c r="Q1281">
        <f t="shared" si="174"/>
        <v>0</v>
      </c>
      <c r="R1281">
        <f t="shared" si="175"/>
        <v>0</v>
      </c>
      <c r="S1281">
        <f t="shared" si="176"/>
        <v>0</v>
      </c>
    </row>
    <row r="1282" spans="1:19" ht="16">
      <c r="A1282" s="1">
        <v>2011</v>
      </c>
      <c r="B1282" t="s">
        <v>411</v>
      </c>
      <c r="C1282" t="s">
        <v>16</v>
      </c>
      <c r="D1282" t="s">
        <v>17</v>
      </c>
      <c r="F1282">
        <f t="shared" ref="F1282:F1345" si="180">IF(D1282="PASS",1,0)</f>
        <v>0</v>
      </c>
      <c r="G1282">
        <f t="shared" ref="G1282:G1345" si="181">F1282*N1282</f>
        <v>0</v>
      </c>
      <c r="H1282">
        <v>219571833</v>
      </c>
      <c r="L1282">
        <f t="shared" si="177"/>
        <v>19.207189994345665</v>
      </c>
      <c r="M1282">
        <f t="shared" si="178"/>
        <v>18.099074429912317</v>
      </c>
      <c r="N1282">
        <v>72498355</v>
      </c>
      <c r="O1282">
        <f t="shared" si="179"/>
        <v>0</v>
      </c>
      <c r="P1282">
        <f t="shared" ref="P1282:P1345" si="182">IF(C1282="notalk",1,0)</f>
        <v>1</v>
      </c>
      <c r="Q1282">
        <f t="shared" ref="Q1282:Q1345" si="183">IF(C1282="men",1,0)</f>
        <v>0</v>
      </c>
      <c r="R1282">
        <f t="shared" ref="R1282:R1345" si="184">IF(C1282="dubious",1,0)</f>
        <v>0</v>
      </c>
      <c r="S1282">
        <f t="shared" ref="S1282:S1345" si="185">IF(C1282="ok",1,0)</f>
        <v>0</v>
      </c>
    </row>
    <row r="1283" spans="1:19" ht="16">
      <c r="A1283" s="1">
        <v>2010</v>
      </c>
      <c r="B1283" t="s">
        <v>690</v>
      </c>
      <c r="C1283" t="s">
        <v>22</v>
      </c>
      <c r="D1283" t="s">
        <v>23</v>
      </c>
      <c r="F1283">
        <f t="shared" si="180"/>
        <v>1</v>
      </c>
      <c r="G1283">
        <f t="shared" si="181"/>
        <v>64093910</v>
      </c>
      <c r="H1283">
        <v>219892171</v>
      </c>
      <c r="L1283">
        <f t="shared" ref="L1283:L1346" si="186">LN(H1283)</f>
        <v>19.20864785234459</v>
      </c>
      <c r="M1283">
        <f t="shared" ref="M1283:M1346" si="187">LN(N1283)</f>
        <v>17.975859909577061</v>
      </c>
      <c r="N1283">
        <v>64093910</v>
      </c>
      <c r="O1283">
        <f t="shared" ref="O1283:O1346" si="188">IF(C1283="nowomen",1,0)</f>
        <v>0</v>
      </c>
      <c r="P1283">
        <f t="shared" si="182"/>
        <v>0</v>
      </c>
      <c r="Q1283">
        <f t="shared" si="183"/>
        <v>0</v>
      </c>
      <c r="R1283">
        <f t="shared" si="184"/>
        <v>0</v>
      </c>
      <c r="S1283">
        <f t="shared" si="185"/>
        <v>1</v>
      </c>
    </row>
    <row r="1284" spans="1:19" ht="16">
      <c r="A1284" s="1">
        <v>1992</v>
      </c>
      <c r="B1284" t="s">
        <v>3103</v>
      </c>
      <c r="C1284" t="s">
        <v>22</v>
      </c>
      <c r="D1284" t="s">
        <v>23</v>
      </c>
      <c r="F1284">
        <f t="shared" si="180"/>
        <v>1</v>
      </c>
      <c r="G1284">
        <f t="shared" si="181"/>
        <v>66413889</v>
      </c>
      <c r="H1284">
        <v>219896498</v>
      </c>
      <c r="L1284">
        <f t="shared" si="186"/>
        <v>19.208667529977532</v>
      </c>
      <c r="M1284">
        <f t="shared" si="187"/>
        <v>18.011416764260062</v>
      </c>
      <c r="N1284">
        <v>66413889</v>
      </c>
      <c r="O1284">
        <f t="shared" si="188"/>
        <v>0</v>
      </c>
      <c r="P1284">
        <f t="shared" si="182"/>
        <v>0</v>
      </c>
      <c r="Q1284">
        <f t="shared" si="183"/>
        <v>0</v>
      </c>
      <c r="R1284">
        <f t="shared" si="184"/>
        <v>0</v>
      </c>
      <c r="S1284">
        <f t="shared" si="185"/>
        <v>1</v>
      </c>
    </row>
    <row r="1285" spans="1:19" ht="16">
      <c r="A1285" s="1">
        <v>1996</v>
      </c>
      <c r="B1285" t="s">
        <v>2865</v>
      </c>
      <c r="C1285" t="s">
        <v>58</v>
      </c>
      <c r="D1285" t="s">
        <v>17</v>
      </c>
      <c r="F1285">
        <f t="shared" si="180"/>
        <v>0</v>
      </c>
      <c r="G1285">
        <f t="shared" si="181"/>
        <v>0</v>
      </c>
      <c r="H1285">
        <v>220318272</v>
      </c>
      <c r="L1285">
        <f t="shared" si="186"/>
        <v>19.210583749776607</v>
      </c>
      <c r="M1285">
        <f t="shared" si="187"/>
        <v>18.385423653259004</v>
      </c>
      <c r="N1285">
        <v>96535720</v>
      </c>
      <c r="O1285">
        <f t="shared" si="188"/>
        <v>1</v>
      </c>
      <c r="P1285">
        <f t="shared" si="182"/>
        <v>0</v>
      </c>
      <c r="Q1285">
        <f t="shared" si="183"/>
        <v>0</v>
      </c>
      <c r="R1285">
        <f t="shared" si="184"/>
        <v>0</v>
      </c>
      <c r="S1285">
        <f t="shared" si="185"/>
        <v>0</v>
      </c>
    </row>
    <row r="1286" spans="1:19" ht="16">
      <c r="A1286" s="1">
        <v>1980</v>
      </c>
      <c r="B1286" t="s">
        <v>3436</v>
      </c>
      <c r="C1286" t="s">
        <v>22</v>
      </c>
      <c r="D1286" t="s">
        <v>23</v>
      </c>
      <c r="F1286">
        <f t="shared" si="180"/>
        <v>1</v>
      </c>
      <c r="G1286">
        <f t="shared" si="181"/>
        <v>50899822</v>
      </c>
      <c r="H1286">
        <v>220444178</v>
      </c>
      <c r="L1286">
        <f t="shared" si="186"/>
        <v>19.211155059802788</v>
      </c>
      <c r="M1286">
        <f t="shared" si="187"/>
        <v>17.74536998446159</v>
      </c>
      <c r="N1286">
        <v>50899822</v>
      </c>
      <c r="O1286">
        <f t="shared" si="188"/>
        <v>0</v>
      </c>
      <c r="P1286">
        <f t="shared" si="182"/>
        <v>0</v>
      </c>
      <c r="Q1286">
        <f t="shared" si="183"/>
        <v>0</v>
      </c>
      <c r="R1286">
        <f t="shared" si="184"/>
        <v>0</v>
      </c>
      <c r="S1286">
        <f t="shared" si="185"/>
        <v>1</v>
      </c>
    </row>
    <row r="1287" spans="1:19" ht="16">
      <c r="A1287" s="1">
        <v>2012</v>
      </c>
      <c r="B1287" t="s">
        <v>262</v>
      </c>
      <c r="C1287" t="s">
        <v>16</v>
      </c>
      <c r="D1287" t="s">
        <v>17</v>
      </c>
      <c r="F1287">
        <f t="shared" si="180"/>
        <v>0</v>
      </c>
      <c r="G1287">
        <f t="shared" si="181"/>
        <v>0</v>
      </c>
      <c r="H1287">
        <v>220552732</v>
      </c>
      <c r="L1287">
        <f t="shared" si="186"/>
        <v>19.211647371652287</v>
      </c>
      <c r="M1287">
        <f t="shared" si="187"/>
        <v>17.924387577310309</v>
      </c>
      <c r="N1287">
        <v>60878314</v>
      </c>
      <c r="O1287">
        <f t="shared" si="188"/>
        <v>0</v>
      </c>
      <c r="P1287">
        <f t="shared" si="182"/>
        <v>1</v>
      </c>
      <c r="Q1287">
        <f t="shared" si="183"/>
        <v>0</v>
      </c>
      <c r="R1287">
        <f t="shared" si="184"/>
        <v>0</v>
      </c>
      <c r="S1287">
        <f t="shared" si="185"/>
        <v>0</v>
      </c>
    </row>
    <row r="1288" spans="1:19" ht="16">
      <c r="A1288" s="1">
        <v>2008</v>
      </c>
      <c r="B1288" t="s">
        <v>1302</v>
      </c>
      <c r="C1288" t="s">
        <v>16</v>
      </c>
      <c r="D1288" t="s">
        <v>17</v>
      </c>
      <c r="F1288">
        <f t="shared" si="180"/>
        <v>0</v>
      </c>
      <c r="G1288">
        <f t="shared" si="181"/>
        <v>0</v>
      </c>
      <c r="H1288">
        <v>220674342</v>
      </c>
      <c r="L1288">
        <f t="shared" si="186"/>
        <v>19.212198607105616</v>
      </c>
      <c r="M1288">
        <f t="shared" si="187"/>
        <v>18.394368267089988</v>
      </c>
      <c r="N1288">
        <v>97403068</v>
      </c>
      <c r="O1288">
        <f t="shared" si="188"/>
        <v>0</v>
      </c>
      <c r="P1288">
        <f t="shared" si="182"/>
        <v>1</v>
      </c>
      <c r="Q1288">
        <f t="shared" si="183"/>
        <v>0</v>
      </c>
      <c r="R1288">
        <f t="shared" si="184"/>
        <v>0</v>
      </c>
      <c r="S1288">
        <f t="shared" si="185"/>
        <v>0</v>
      </c>
    </row>
    <row r="1289" spans="1:19" ht="16">
      <c r="A1289" s="1">
        <v>2011</v>
      </c>
      <c r="B1289" t="s">
        <v>588</v>
      </c>
      <c r="C1289" t="s">
        <v>22</v>
      </c>
      <c r="D1289" t="s">
        <v>23</v>
      </c>
      <c r="F1289">
        <f t="shared" si="180"/>
        <v>1</v>
      </c>
      <c r="G1289">
        <f t="shared" si="181"/>
        <v>25892270</v>
      </c>
      <c r="H1289">
        <v>220726425</v>
      </c>
      <c r="L1289">
        <f t="shared" si="186"/>
        <v>19.212434596728361</v>
      </c>
      <c r="M1289">
        <f t="shared" si="187"/>
        <v>17.069455026524576</v>
      </c>
      <c r="N1289">
        <v>25892270</v>
      </c>
      <c r="O1289">
        <f t="shared" si="188"/>
        <v>0</v>
      </c>
      <c r="P1289">
        <f t="shared" si="182"/>
        <v>0</v>
      </c>
      <c r="Q1289">
        <f t="shared" si="183"/>
        <v>0</v>
      </c>
      <c r="R1289">
        <f t="shared" si="184"/>
        <v>0</v>
      </c>
      <c r="S1289">
        <f t="shared" si="185"/>
        <v>1</v>
      </c>
    </row>
    <row r="1290" spans="1:19" ht="16">
      <c r="A1290" s="1">
        <v>2002</v>
      </c>
      <c r="B1290" t="s">
        <v>2199</v>
      </c>
      <c r="C1290" t="s">
        <v>31</v>
      </c>
      <c r="D1290" t="s">
        <v>17</v>
      </c>
      <c r="F1290">
        <f t="shared" si="180"/>
        <v>0</v>
      </c>
      <c r="G1290">
        <f t="shared" si="181"/>
        <v>0</v>
      </c>
      <c r="H1290">
        <v>221824742</v>
      </c>
      <c r="L1290">
        <f t="shared" si="186"/>
        <v>19.217398177605997</v>
      </c>
      <c r="M1290">
        <f t="shared" si="187"/>
        <v>17.986182642790773</v>
      </c>
      <c r="N1290">
        <v>64758961</v>
      </c>
      <c r="O1290">
        <f t="shared" si="188"/>
        <v>0</v>
      </c>
      <c r="P1290">
        <f t="shared" si="182"/>
        <v>0</v>
      </c>
      <c r="Q1290">
        <f t="shared" si="183"/>
        <v>1</v>
      </c>
      <c r="R1290">
        <f t="shared" si="184"/>
        <v>0</v>
      </c>
      <c r="S1290">
        <f t="shared" si="185"/>
        <v>0</v>
      </c>
    </row>
    <row r="1291" spans="1:19" ht="16">
      <c r="A1291" s="1">
        <v>1997</v>
      </c>
      <c r="B1291" t="s">
        <v>3618</v>
      </c>
      <c r="C1291" t="s">
        <v>22</v>
      </c>
      <c r="D1291" t="s">
        <v>23</v>
      </c>
      <c r="F1291">
        <f t="shared" si="180"/>
        <v>1</v>
      </c>
      <c r="G1291">
        <f t="shared" si="181"/>
        <v>82720573</v>
      </c>
      <c r="H1291">
        <v>222050207</v>
      </c>
      <c r="L1291">
        <f t="shared" si="186"/>
        <v>19.218414071924425</v>
      </c>
      <c r="M1291">
        <f t="shared" si="187"/>
        <v>18.230978895682995</v>
      </c>
      <c r="N1291">
        <v>82720573</v>
      </c>
      <c r="O1291">
        <f t="shared" si="188"/>
        <v>0</v>
      </c>
      <c r="P1291">
        <f t="shared" si="182"/>
        <v>0</v>
      </c>
      <c r="Q1291">
        <f t="shared" si="183"/>
        <v>0</v>
      </c>
      <c r="R1291">
        <f t="shared" si="184"/>
        <v>0</v>
      </c>
      <c r="S1291">
        <f t="shared" si="185"/>
        <v>1</v>
      </c>
    </row>
    <row r="1292" spans="1:19" ht="16">
      <c r="A1292" s="1">
        <v>2011</v>
      </c>
      <c r="B1292" t="s">
        <v>470</v>
      </c>
      <c r="C1292" t="s">
        <v>22</v>
      </c>
      <c r="D1292" t="s">
        <v>23</v>
      </c>
      <c r="F1292">
        <f t="shared" si="180"/>
        <v>1</v>
      </c>
      <c r="G1292">
        <f t="shared" si="181"/>
        <v>36249178</v>
      </c>
      <c r="H1292">
        <v>222195609</v>
      </c>
      <c r="L1292">
        <f t="shared" si="186"/>
        <v>19.219068673498395</v>
      </c>
      <c r="M1292">
        <f t="shared" si="187"/>
        <v>17.405927263145788</v>
      </c>
      <c r="N1292">
        <v>36249178</v>
      </c>
      <c r="O1292">
        <f t="shared" si="188"/>
        <v>0</v>
      </c>
      <c r="P1292">
        <f t="shared" si="182"/>
        <v>0</v>
      </c>
      <c r="Q1292">
        <f t="shared" si="183"/>
        <v>0</v>
      </c>
      <c r="R1292">
        <f t="shared" si="184"/>
        <v>0</v>
      </c>
      <c r="S1292">
        <f t="shared" si="185"/>
        <v>1</v>
      </c>
    </row>
    <row r="1293" spans="1:19" ht="16">
      <c r="A1293" s="1">
        <v>2008</v>
      </c>
      <c r="B1293" t="s">
        <v>1175</v>
      </c>
      <c r="C1293" t="s">
        <v>22</v>
      </c>
      <c r="D1293" t="s">
        <v>23</v>
      </c>
      <c r="F1293">
        <f t="shared" si="180"/>
        <v>1</v>
      </c>
      <c r="G1293">
        <f t="shared" si="181"/>
        <v>36796715</v>
      </c>
      <c r="H1293">
        <v>222200929</v>
      </c>
      <c r="L1293">
        <f t="shared" si="186"/>
        <v>19.219092616079156</v>
      </c>
      <c r="M1293">
        <f t="shared" si="187"/>
        <v>17.420919132850337</v>
      </c>
      <c r="N1293">
        <v>36796715</v>
      </c>
      <c r="O1293">
        <f t="shared" si="188"/>
        <v>0</v>
      </c>
      <c r="P1293">
        <f t="shared" si="182"/>
        <v>0</v>
      </c>
      <c r="Q1293">
        <f t="shared" si="183"/>
        <v>0</v>
      </c>
      <c r="R1293">
        <f t="shared" si="184"/>
        <v>0</v>
      </c>
      <c r="S1293">
        <f t="shared" si="185"/>
        <v>1</v>
      </c>
    </row>
    <row r="1294" spans="1:19" ht="16">
      <c r="A1294" s="1">
        <v>2011</v>
      </c>
      <c r="B1294" t="s">
        <v>488</v>
      </c>
      <c r="C1294" t="s">
        <v>64</v>
      </c>
      <c r="D1294" t="s">
        <v>17</v>
      </c>
      <c r="F1294">
        <f t="shared" si="180"/>
        <v>0</v>
      </c>
      <c r="G1294">
        <f t="shared" si="181"/>
        <v>0</v>
      </c>
      <c r="H1294">
        <v>222647578</v>
      </c>
      <c r="L1294">
        <f t="shared" si="186"/>
        <v>19.221100711613083</v>
      </c>
      <c r="M1294">
        <f t="shared" si="187"/>
        <v>18.232605824261018</v>
      </c>
      <c r="N1294">
        <v>82855263</v>
      </c>
      <c r="O1294">
        <f t="shared" si="188"/>
        <v>0</v>
      </c>
      <c r="P1294">
        <f t="shared" si="182"/>
        <v>0</v>
      </c>
      <c r="Q1294">
        <f t="shared" si="183"/>
        <v>0</v>
      </c>
      <c r="R1294">
        <f t="shared" si="184"/>
        <v>1</v>
      </c>
      <c r="S1294">
        <f t="shared" si="185"/>
        <v>0</v>
      </c>
    </row>
    <row r="1295" spans="1:19" ht="16">
      <c r="A1295" s="1">
        <v>1996</v>
      </c>
      <c r="B1295" t="s">
        <v>2910</v>
      </c>
      <c r="C1295" t="s">
        <v>22</v>
      </c>
      <c r="D1295" t="s">
        <v>23</v>
      </c>
      <c r="F1295">
        <f t="shared" si="180"/>
        <v>1</v>
      </c>
      <c r="G1295">
        <f t="shared" si="181"/>
        <v>68317587</v>
      </c>
      <c r="H1295">
        <v>222774739</v>
      </c>
      <c r="L1295">
        <f t="shared" si="186"/>
        <v>19.221671679876692</v>
      </c>
      <c r="M1295">
        <f t="shared" si="187"/>
        <v>18.039677787734202</v>
      </c>
      <c r="N1295">
        <v>68317587</v>
      </c>
      <c r="O1295">
        <f t="shared" si="188"/>
        <v>0</v>
      </c>
      <c r="P1295">
        <f t="shared" si="182"/>
        <v>0</v>
      </c>
      <c r="Q1295">
        <f t="shared" si="183"/>
        <v>0</v>
      </c>
      <c r="R1295">
        <f t="shared" si="184"/>
        <v>0</v>
      </c>
      <c r="S1295">
        <f t="shared" si="185"/>
        <v>1</v>
      </c>
    </row>
    <row r="1296" spans="1:19" ht="16">
      <c r="A1296" s="1">
        <v>2009</v>
      </c>
      <c r="B1296" t="s">
        <v>1088</v>
      </c>
      <c r="C1296" t="s">
        <v>31</v>
      </c>
      <c r="D1296" t="s">
        <v>17</v>
      </c>
      <c r="F1296">
        <f t="shared" si="180"/>
        <v>0</v>
      </c>
      <c r="G1296">
        <f t="shared" si="181"/>
        <v>0</v>
      </c>
      <c r="H1296">
        <v>222824741</v>
      </c>
      <c r="L1296">
        <f t="shared" si="186"/>
        <v>19.221896105633245</v>
      </c>
      <c r="M1296">
        <f t="shared" si="187"/>
        <v>17.535350768016464</v>
      </c>
      <c r="N1296">
        <v>41257801</v>
      </c>
      <c r="O1296">
        <f t="shared" si="188"/>
        <v>0</v>
      </c>
      <c r="P1296">
        <f t="shared" si="182"/>
        <v>0</v>
      </c>
      <c r="Q1296">
        <f t="shared" si="183"/>
        <v>1</v>
      </c>
      <c r="R1296">
        <f t="shared" si="184"/>
        <v>0</v>
      </c>
      <c r="S1296">
        <f t="shared" si="185"/>
        <v>0</v>
      </c>
    </row>
    <row r="1297" spans="1:19" ht="16">
      <c r="A1297" s="1">
        <v>2003</v>
      </c>
      <c r="B1297" t="s">
        <v>2094</v>
      </c>
      <c r="C1297" t="s">
        <v>16</v>
      </c>
      <c r="D1297" t="s">
        <v>17</v>
      </c>
      <c r="F1297">
        <f t="shared" si="180"/>
        <v>0</v>
      </c>
      <c r="G1297">
        <f t="shared" si="181"/>
        <v>0</v>
      </c>
      <c r="H1297">
        <v>223164081</v>
      </c>
      <c r="L1297">
        <f t="shared" si="186"/>
        <v>19.223417848101867</v>
      </c>
      <c r="M1297">
        <f t="shared" si="187"/>
        <v>18.145786122434611</v>
      </c>
      <c r="N1297">
        <v>75965217</v>
      </c>
      <c r="O1297">
        <f t="shared" si="188"/>
        <v>0</v>
      </c>
      <c r="P1297">
        <f t="shared" si="182"/>
        <v>1</v>
      </c>
      <c r="Q1297">
        <f t="shared" si="183"/>
        <v>0</v>
      </c>
      <c r="R1297">
        <f t="shared" si="184"/>
        <v>0</v>
      </c>
      <c r="S1297">
        <f t="shared" si="185"/>
        <v>0</v>
      </c>
    </row>
    <row r="1298" spans="1:19" ht="16">
      <c r="A1298" s="1">
        <v>2002</v>
      </c>
      <c r="B1298" t="s">
        <v>2263</v>
      </c>
      <c r="C1298" t="s">
        <v>16</v>
      </c>
      <c r="D1298" t="s">
        <v>17</v>
      </c>
      <c r="F1298">
        <f t="shared" si="180"/>
        <v>0</v>
      </c>
      <c r="G1298">
        <f t="shared" si="181"/>
        <v>0</v>
      </c>
      <c r="H1298">
        <v>223840454</v>
      </c>
      <c r="L1298">
        <f t="shared" si="186"/>
        <v>19.226444097113841</v>
      </c>
      <c r="M1298">
        <f t="shared" si="187"/>
        <v>18.248546903694756</v>
      </c>
      <c r="N1298">
        <v>84186649</v>
      </c>
      <c r="O1298">
        <f t="shared" si="188"/>
        <v>0</v>
      </c>
      <c r="P1298">
        <f t="shared" si="182"/>
        <v>1</v>
      </c>
      <c r="Q1298">
        <f t="shared" si="183"/>
        <v>0</v>
      </c>
      <c r="R1298">
        <f t="shared" si="184"/>
        <v>0</v>
      </c>
      <c r="S1298">
        <f t="shared" si="185"/>
        <v>0</v>
      </c>
    </row>
    <row r="1299" spans="1:19" ht="16">
      <c r="A1299" s="1">
        <v>2005</v>
      </c>
      <c r="B1299" t="s">
        <v>1824</v>
      </c>
      <c r="C1299" t="s">
        <v>22</v>
      </c>
      <c r="D1299" t="s">
        <v>23</v>
      </c>
      <c r="F1299">
        <f t="shared" si="180"/>
        <v>1</v>
      </c>
      <c r="G1299">
        <f t="shared" si="181"/>
        <v>34597961</v>
      </c>
      <c r="H1299">
        <v>223941260</v>
      </c>
      <c r="L1299">
        <f t="shared" si="186"/>
        <v>19.226894343287597</v>
      </c>
      <c r="M1299">
        <f t="shared" si="187"/>
        <v>17.359305307655635</v>
      </c>
      <c r="N1299">
        <v>34597961</v>
      </c>
      <c r="O1299">
        <f t="shared" si="188"/>
        <v>0</v>
      </c>
      <c r="P1299">
        <f t="shared" si="182"/>
        <v>0</v>
      </c>
      <c r="Q1299">
        <f t="shared" si="183"/>
        <v>0</v>
      </c>
      <c r="R1299">
        <f t="shared" si="184"/>
        <v>0</v>
      </c>
      <c r="S1299">
        <f t="shared" si="185"/>
        <v>1</v>
      </c>
    </row>
    <row r="1300" spans="1:19" ht="16">
      <c r="A1300" s="1">
        <v>2011</v>
      </c>
      <c r="B1300" t="s">
        <v>409</v>
      </c>
      <c r="C1300" t="s">
        <v>22</v>
      </c>
      <c r="D1300" t="s">
        <v>23</v>
      </c>
      <c r="F1300">
        <f t="shared" si="180"/>
        <v>1</v>
      </c>
      <c r="G1300">
        <f t="shared" si="181"/>
        <v>19678125</v>
      </c>
      <c r="H1300">
        <v>224136189</v>
      </c>
      <c r="L1300">
        <f t="shared" si="186"/>
        <v>19.22776441167748</v>
      </c>
      <c r="M1300">
        <f t="shared" si="187"/>
        <v>16.795018170659244</v>
      </c>
      <c r="N1300">
        <v>19678125</v>
      </c>
      <c r="O1300">
        <f t="shared" si="188"/>
        <v>0</v>
      </c>
      <c r="P1300">
        <f t="shared" si="182"/>
        <v>0</v>
      </c>
      <c r="Q1300">
        <f t="shared" si="183"/>
        <v>0</v>
      </c>
      <c r="R1300">
        <f t="shared" si="184"/>
        <v>0</v>
      </c>
      <c r="S1300">
        <f t="shared" si="185"/>
        <v>1</v>
      </c>
    </row>
    <row r="1301" spans="1:19" ht="16">
      <c r="A1301" s="1">
        <v>2003</v>
      </c>
      <c r="B1301" t="s">
        <v>2039</v>
      </c>
      <c r="C1301" t="s">
        <v>31</v>
      </c>
      <c r="D1301" t="s">
        <v>17</v>
      </c>
      <c r="F1301">
        <f t="shared" si="180"/>
        <v>0</v>
      </c>
      <c r="G1301">
        <f t="shared" si="181"/>
        <v>0</v>
      </c>
      <c r="H1301">
        <v>224198644</v>
      </c>
      <c r="L1301">
        <f t="shared" si="186"/>
        <v>19.228043020412766</v>
      </c>
      <c r="M1301">
        <f t="shared" si="187"/>
        <v>17.96346457353901</v>
      </c>
      <c r="N1301">
        <v>63304348</v>
      </c>
      <c r="O1301">
        <f t="shared" si="188"/>
        <v>0</v>
      </c>
      <c r="P1301">
        <f t="shared" si="182"/>
        <v>0</v>
      </c>
      <c r="Q1301">
        <f t="shared" si="183"/>
        <v>1</v>
      </c>
      <c r="R1301">
        <f t="shared" si="184"/>
        <v>0</v>
      </c>
      <c r="S1301">
        <f t="shared" si="185"/>
        <v>0</v>
      </c>
    </row>
    <row r="1302" spans="1:19" ht="16">
      <c r="A1302" s="1">
        <v>2012</v>
      </c>
      <c r="B1302" t="s">
        <v>232</v>
      </c>
      <c r="C1302" t="s">
        <v>22</v>
      </c>
      <c r="D1302" t="s">
        <v>23</v>
      </c>
      <c r="F1302">
        <f t="shared" si="180"/>
        <v>1</v>
      </c>
      <c r="G1302">
        <f t="shared" si="181"/>
        <v>45151416</v>
      </c>
      <c r="H1302">
        <v>224540219</v>
      </c>
      <c r="L1302">
        <f t="shared" si="186"/>
        <v>19.229565398321768</v>
      </c>
      <c r="M1302">
        <f t="shared" si="187"/>
        <v>17.625532199461734</v>
      </c>
      <c r="N1302">
        <v>45151416</v>
      </c>
      <c r="O1302">
        <f t="shared" si="188"/>
        <v>0</v>
      </c>
      <c r="P1302">
        <f t="shared" si="182"/>
        <v>0</v>
      </c>
      <c r="Q1302">
        <f t="shared" si="183"/>
        <v>0</v>
      </c>
      <c r="R1302">
        <f t="shared" si="184"/>
        <v>0</v>
      </c>
      <c r="S1302">
        <f t="shared" si="185"/>
        <v>1</v>
      </c>
    </row>
    <row r="1303" spans="1:19" ht="16">
      <c r="A1303" s="1">
        <v>2013</v>
      </c>
      <c r="B1303" t="s">
        <v>3660</v>
      </c>
      <c r="C1303" t="s">
        <v>22</v>
      </c>
      <c r="D1303" t="s">
        <v>23</v>
      </c>
      <c r="F1303">
        <f t="shared" si="180"/>
        <v>1</v>
      </c>
      <c r="G1303">
        <f t="shared" si="181"/>
        <v>50000000</v>
      </c>
      <c r="H1303">
        <v>225703475</v>
      </c>
      <c r="L1303">
        <f t="shared" si="186"/>
        <v>19.234732638213323</v>
      </c>
      <c r="M1303">
        <f t="shared" si="187"/>
        <v>17.72753356339242</v>
      </c>
      <c r="N1303">
        <v>50000000</v>
      </c>
      <c r="O1303">
        <f t="shared" si="188"/>
        <v>0</v>
      </c>
      <c r="P1303">
        <f t="shared" si="182"/>
        <v>0</v>
      </c>
      <c r="Q1303">
        <f t="shared" si="183"/>
        <v>0</v>
      </c>
      <c r="R1303">
        <f t="shared" si="184"/>
        <v>0</v>
      </c>
      <c r="S1303">
        <f t="shared" si="185"/>
        <v>1</v>
      </c>
    </row>
    <row r="1304" spans="1:19" ht="16">
      <c r="A1304" s="1">
        <v>1999</v>
      </c>
      <c r="B1304" t="s">
        <v>2595</v>
      </c>
      <c r="C1304" t="s">
        <v>16</v>
      </c>
      <c r="D1304" t="s">
        <v>17</v>
      </c>
      <c r="F1304">
        <f t="shared" si="180"/>
        <v>0</v>
      </c>
      <c r="G1304">
        <f t="shared" si="181"/>
        <v>0</v>
      </c>
      <c r="H1304">
        <v>226027993</v>
      </c>
      <c r="L1304">
        <f t="shared" si="186"/>
        <v>19.236169412398052</v>
      </c>
      <c r="M1304">
        <f t="shared" si="187"/>
        <v>18.062906639014589</v>
      </c>
      <c r="N1304">
        <v>69923101</v>
      </c>
      <c r="O1304">
        <f t="shared" si="188"/>
        <v>0</v>
      </c>
      <c r="P1304">
        <f t="shared" si="182"/>
        <v>1</v>
      </c>
      <c r="Q1304">
        <f t="shared" si="183"/>
        <v>0</v>
      </c>
      <c r="R1304">
        <f t="shared" si="184"/>
        <v>0</v>
      </c>
      <c r="S1304">
        <f t="shared" si="185"/>
        <v>0</v>
      </c>
    </row>
    <row r="1305" spans="1:19" ht="16">
      <c r="A1305" s="1">
        <v>2010</v>
      </c>
      <c r="B1305" t="s">
        <v>684</v>
      </c>
      <c r="C1305" t="s">
        <v>16</v>
      </c>
      <c r="D1305" t="s">
        <v>17</v>
      </c>
      <c r="F1305">
        <f t="shared" si="180"/>
        <v>0</v>
      </c>
      <c r="G1305">
        <f t="shared" si="181"/>
        <v>0</v>
      </c>
      <c r="H1305">
        <v>226186388</v>
      </c>
      <c r="L1305">
        <f t="shared" si="186"/>
        <v>19.236869943000936</v>
      </c>
      <c r="M1305">
        <f t="shared" si="187"/>
        <v>18.055902629252216</v>
      </c>
      <c r="N1305">
        <v>69435070</v>
      </c>
      <c r="O1305">
        <f t="shared" si="188"/>
        <v>0</v>
      </c>
      <c r="P1305">
        <f t="shared" si="182"/>
        <v>1</v>
      </c>
      <c r="Q1305">
        <f t="shared" si="183"/>
        <v>0</v>
      </c>
      <c r="R1305">
        <f t="shared" si="184"/>
        <v>0</v>
      </c>
      <c r="S1305">
        <f t="shared" si="185"/>
        <v>0</v>
      </c>
    </row>
    <row r="1306" spans="1:19" ht="16">
      <c r="A1306" s="1">
        <v>2003</v>
      </c>
      <c r="B1306" t="s">
        <v>2100</v>
      </c>
      <c r="C1306" t="s">
        <v>58</v>
      </c>
      <c r="D1306" t="s">
        <v>17</v>
      </c>
      <c r="F1306">
        <f t="shared" si="180"/>
        <v>0</v>
      </c>
      <c r="G1306">
        <f t="shared" si="181"/>
        <v>0</v>
      </c>
      <c r="H1306">
        <v>226965337</v>
      </c>
      <c r="L1306">
        <f t="shared" si="186"/>
        <v>19.240307863345247</v>
      </c>
      <c r="M1306">
        <f t="shared" si="187"/>
        <v>18.408150396015586</v>
      </c>
      <c r="N1306">
        <v>98754783</v>
      </c>
      <c r="O1306">
        <f t="shared" si="188"/>
        <v>1</v>
      </c>
      <c r="P1306">
        <f t="shared" si="182"/>
        <v>0</v>
      </c>
      <c r="Q1306">
        <f t="shared" si="183"/>
        <v>0</v>
      </c>
      <c r="R1306">
        <f t="shared" si="184"/>
        <v>0</v>
      </c>
      <c r="S1306">
        <f t="shared" si="185"/>
        <v>0</v>
      </c>
    </row>
    <row r="1307" spans="1:19" ht="16">
      <c r="A1307" s="1">
        <v>2007</v>
      </c>
      <c r="B1307" t="s">
        <v>1364</v>
      </c>
      <c r="C1307" t="s">
        <v>22</v>
      </c>
      <c r="D1307" t="s">
        <v>23</v>
      </c>
      <c r="F1307">
        <f t="shared" si="180"/>
        <v>1</v>
      </c>
      <c r="G1307">
        <f t="shared" si="181"/>
        <v>84265761</v>
      </c>
      <c r="H1307">
        <v>227935344</v>
      </c>
      <c r="L1307">
        <f t="shared" si="186"/>
        <v>19.244572567755235</v>
      </c>
      <c r="M1307">
        <f t="shared" si="187"/>
        <v>18.249486183884528</v>
      </c>
      <c r="N1307">
        <v>84265761</v>
      </c>
      <c r="O1307">
        <f t="shared" si="188"/>
        <v>0</v>
      </c>
      <c r="P1307">
        <f t="shared" si="182"/>
        <v>0</v>
      </c>
      <c r="Q1307">
        <f t="shared" si="183"/>
        <v>0</v>
      </c>
      <c r="R1307">
        <f t="shared" si="184"/>
        <v>0</v>
      </c>
      <c r="S1307">
        <f t="shared" si="185"/>
        <v>1</v>
      </c>
    </row>
    <row r="1308" spans="1:19" ht="16">
      <c r="A1308" s="1">
        <v>2003</v>
      </c>
      <c r="B1308" t="s">
        <v>2049</v>
      </c>
      <c r="C1308" t="s">
        <v>22</v>
      </c>
      <c r="D1308" t="s">
        <v>23</v>
      </c>
      <c r="F1308">
        <f t="shared" si="180"/>
        <v>1</v>
      </c>
      <c r="G1308">
        <f t="shared" si="181"/>
        <v>69634783</v>
      </c>
      <c r="H1308">
        <v>228019903</v>
      </c>
      <c r="L1308">
        <f t="shared" si="186"/>
        <v>19.244943476968476</v>
      </c>
      <c r="M1308">
        <f t="shared" si="187"/>
        <v>18.05877475621546</v>
      </c>
      <c r="N1308">
        <v>69634783</v>
      </c>
      <c r="O1308">
        <f t="shared" si="188"/>
        <v>0</v>
      </c>
      <c r="P1308">
        <f t="shared" si="182"/>
        <v>0</v>
      </c>
      <c r="Q1308">
        <f t="shared" si="183"/>
        <v>0</v>
      </c>
      <c r="R1308">
        <f t="shared" si="184"/>
        <v>0</v>
      </c>
      <c r="S1308">
        <f t="shared" si="185"/>
        <v>1</v>
      </c>
    </row>
    <row r="1309" spans="1:19" ht="16">
      <c r="A1309" s="1">
        <v>1998</v>
      </c>
      <c r="B1309" t="s">
        <v>2731</v>
      </c>
      <c r="C1309" t="s">
        <v>22</v>
      </c>
      <c r="D1309" t="s">
        <v>23</v>
      </c>
      <c r="F1309">
        <f t="shared" si="180"/>
        <v>1</v>
      </c>
      <c r="G1309">
        <f t="shared" si="181"/>
        <v>71456616</v>
      </c>
      <c r="H1309">
        <v>228297140</v>
      </c>
      <c r="L1309">
        <f t="shared" si="186"/>
        <v>19.246158584045297</v>
      </c>
      <c r="M1309">
        <f t="shared" si="187"/>
        <v>18.084601054274518</v>
      </c>
      <c r="N1309">
        <v>71456616</v>
      </c>
      <c r="O1309">
        <f t="shared" si="188"/>
        <v>0</v>
      </c>
      <c r="P1309">
        <f t="shared" si="182"/>
        <v>0</v>
      </c>
      <c r="Q1309">
        <f t="shared" si="183"/>
        <v>0</v>
      </c>
      <c r="R1309">
        <f t="shared" si="184"/>
        <v>0</v>
      </c>
      <c r="S1309">
        <f t="shared" si="185"/>
        <v>1</v>
      </c>
    </row>
    <row r="1310" spans="1:19" ht="16">
      <c r="A1310" s="1">
        <v>2009</v>
      </c>
      <c r="B1310" t="s">
        <v>1024</v>
      </c>
      <c r="C1310" t="s">
        <v>16</v>
      </c>
      <c r="D1310" t="s">
        <v>17</v>
      </c>
      <c r="F1310">
        <f t="shared" si="180"/>
        <v>0</v>
      </c>
      <c r="G1310">
        <f t="shared" si="181"/>
        <v>0</v>
      </c>
      <c r="H1310">
        <v>228416195</v>
      </c>
      <c r="L1310">
        <f t="shared" si="186"/>
        <v>19.246679939537124</v>
      </c>
      <c r="M1310">
        <f t="shared" si="187"/>
        <v>18.527627402020972</v>
      </c>
      <c r="N1310">
        <v>111287489</v>
      </c>
      <c r="O1310">
        <f t="shared" si="188"/>
        <v>0</v>
      </c>
      <c r="P1310">
        <f t="shared" si="182"/>
        <v>1</v>
      </c>
      <c r="Q1310">
        <f t="shared" si="183"/>
        <v>0</v>
      </c>
      <c r="R1310">
        <f t="shared" si="184"/>
        <v>0</v>
      </c>
      <c r="S1310">
        <f t="shared" si="185"/>
        <v>0</v>
      </c>
    </row>
    <row r="1311" spans="1:19" ht="16">
      <c r="A1311" s="1">
        <v>1999</v>
      </c>
      <c r="B1311" t="s">
        <v>2597</v>
      </c>
      <c r="C1311" t="s">
        <v>16</v>
      </c>
      <c r="D1311" t="s">
        <v>17</v>
      </c>
      <c r="F1311">
        <f t="shared" si="180"/>
        <v>0</v>
      </c>
      <c r="G1311">
        <f t="shared" si="181"/>
        <v>0</v>
      </c>
      <c r="H1311">
        <v>228850846</v>
      </c>
      <c r="L1311">
        <f t="shared" si="186"/>
        <v>19.248581021801684</v>
      </c>
      <c r="M1311">
        <f t="shared" si="187"/>
        <v>17.552081024782883</v>
      </c>
      <c r="N1311">
        <v>41953861</v>
      </c>
      <c r="O1311">
        <f t="shared" si="188"/>
        <v>0</v>
      </c>
      <c r="P1311">
        <f t="shared" si="182"/>
        <v>1</v>
      </c>
      <c r="Q1311">
        <f t="shared" si="183"/>
        <v>0</v>
      </c>
      <c r="R1311">
        <f t="shared" si="184"/>
        <v>0</v>
      </c>
      <c r="S1311">
        <f t="shared" si="185"/>
        <v>0</v>
      </c>
    </row>
    <row r="1312" spans="1:19" ht="16">
      <c r="A1312" s="1">
        <v>2000</v>
      </c>
      <c r="B1312" t="s">
        <v>3619</v>
      </c>
      <c r="C1312" t="s">
        <v>22</v>
      </c>
      <c r="D1312" t="s">
        <v>23</v>
      </c>
      <c r="F1312">
        <f t="shared" si="180"/>
        <v>1</v>
      </c>
      <c r="G1312">
        <f t="shared" si="181"/>
        <v>135290838</v>
      </c>
      <c r="H1312">
        <v>229042753</v>
      </c>
      <c r="L1312">
        <f t="shared" si="186"/>
        <v>19.24941923841644</v>
      </c>
      <c r="M1312">
        <f t="shared" si="187"/>
        <v>18.722937374661921</v>
      </c>
      <c r="N1312">
        <v>135290838</v>
      </c>
      <c r="O1312">
        <f t="shared" si="188"/>
        <v>0</v>
      </c>
      <c r="P1312">
        <f t="shared" si="182"/>
        <v>0</v>
      </c>
      <c r="Q1312">
        <f t="shared" si="183"/>
        <v>0</v>
      </c>
      <c r="R1312">
        <f t="shared" si="184"/>
        <v>0</v>
      </c>
      <c r="S1312">
        <f t="shared" si="185"/>
        <v>1</v>
      </c>
    </row>
    <row r="1313" spans="1:19" ht="16">
      <c r="A1313" s="1">
        <v>2010</v>
      </c>
      <c r="B1313" t="s">
        <v>3620</v>
      </c>
      <c r="C1313" t="s">
        <v>16</v>
      </c>
      <c r="D1313" t="s">
        <v>17</v>
      </c>
      <c r="F1313">
        <f t="shared" si="180"/>
        <v>0</v>
      </c>
      <c r="G1313">
        <f t="shared" si="181"/>
        <v>0</v>
      </c>
      <c r="H1313">
        <v>229831139</v>
      </c>
      <c r="L1313">
        <f t="shared" si="186"/>
        <v>19.252855418985757</v>
      </c>
      <c r="M1313">
        <f t="shared" si="187"/>
        <v>18.956689172340102</v>
      </c>
      <c r="N1313">
        <v>170917095</v>
      </c>
      <c r="O1313">
        <f t="shared" si="188"/>
        <v>0</v>
      </c>
      <c r="P1313">
        <f t="shared" si="182"/>
        <v>1</v>
      </c>
      <c r="Q1313">
        <f t="shared" si="183"/>
        <v>0</v>
      </c>
      <c r="R1313">
        <f t="shared" si="184"/>
        <v>0</v>
      </c>
      <c r="S1313">
        <f t="shared" si="185"/>
        <v>0</v>
      </c>
    </row>
    <row r="1314" spans="1:19" ht="16">
      <c r="A1314" s="1">
        <v>2012</v>
      </c>
      <c r="B1314" t="s">
        <v>315</v>
      </c>
      <c r="C1314" t="s">
        <v>22</v>
      </c>
      <c r="D1314" t="s">
        <v>23</v>
      </c>
      <c r="F1314">
        <f t="shared" si="180"/>
        <v>1</v>
      </c>
      <c r="G1314">
        <f t="shared" si="181"/>
        <v>21307410</v>
      </c>
      <c r="H1314">
        <v>230644998</v>
      </c>
      <c r="L1314">
        <f t="shared" si="186"/>
        <v>19.256390281194903</v>
      </c>
      <c r="M1314">
        <f t="shared" si="187"/>
        <v>16.874565457504833</v>
      </c>
      <c r="N1314">
        <v>21307410</v>
      </c>
      <c r="O1314">
        <f t="shared" si="188"/>
        <v>0</v>
      </c>
      <c r="P1314">
        <f t="shared" si="182"/>
        <v>0</v>
      </c>
      <c r="Q1314">
        <f t="shared" si="183"/>
        <v>0</v>
      </c>
      <c r="R1314">
        <f t="shared" si="184"/>
        <v>0</v>
      </c>
      <c r="S1314">
        <f t="shared" si="185"/>
        <v>1</v>
      </c>
    </row>
    <row r="1315" spans="1:19" ht="16">
      <c r="A1315" s="1">
        <v>2013</v>
      </c>
      <c r="B1315" t="s">
        <v>177</v>
      </c>
      <c r="C1315" t="s">
        <v>22</v>
      </c>
      <c r="D1315" t="s">
        <v>23</v>
      </c>
      <c r="F1315">
        <f t="shared" si="180"/>
        <v>1</v>
      </c>
      <c r="G1315">
        <f t="shared" si="181"/>
        <v>43000000</v>
      </c>
      <c r="H1315">
        <v>230781587</v>
      </c>
      <c r="L1315">
        <f t="shared" si="186"/>
        <v>19.256982310386238</v>
      </c>
      <c r="M1315">
        <f t="shared" si="187"/>
        <v>17.576710673657836</v>
      </c>
      <c r="N1315">
        <v>43000000</v>
      </c>
      <c r="O1315">
        <f t="shared" si="188"/>
        <v>0</v>
      </c>
      <c r="P1315">
        <f t="shared" si="182"/>
        <v>0</v>
      </c>
      <c r="Q1315">
        <f t="shared" si="183"/>
        <v>0</v>
      </c>
      <c r="R1315">
        <f t="shared" si="184"/>
        <v>0</v>
      </c>
      <c r="S1315">
        <f t="shared" si="185"/>
        <v>1</v>
      </c>
    </row>
    <row r="1316" spans="1:19" ht="16">
      <c r="A1316" s="1">
        <v>2004</v>
      </c>
      <c r="B1316" t="s">
        <v>1966</v>
      </c>
      <c r="C1316" t="s">
        <v>22</v>
      </c>
      <c r="D1316" t="s">
        <v>23</v>
      </c>
      <c r="F1316">
        <f t="shared" si="180"/>
        <v>1</v>
      </c>
      <c r="G1316">
        <f t="shared" si="181"/>
        <v>12331929</v>
      </c>
      <c r="H1316">
        <v>230953737</v>
      </c>
      <c r="L1316">
        <f t="shared" si="186"/>
        <v>19.257727975701535</v>
      </c>
      <c r="M1316">
        <f t="shared" si="187"/>
        <v>16.327702310592429</v>
      </c>
      <c r="N1316">
        <v>12331929</v>
      </c>
      <c r="O1316">
        <f t="shared" si="188"/>
        <v>0</v>
      </c>
      <c r="P1316">
        <f t="shared" si="182"/>
        <v>0</v>
      </c>
      <c r="Q1316">
        <f t="shared" si="183"/>
        <v>0</v>
      </c>
      <c r="R1316">
        <f t="shared" si="184"/>
        <v>0</v>
      </c>
      <c r="S1316">
        <f t="shared" si="185"/>
        <v>1</v>
      </c>
    </row>
    <row r="1317" spans="1:19" ht="16">
      <c r="A1317" s="1">
        <v>2003</v>
      </c>
      <c r="B1317" t="s">
        <v>2017</v>
      </c>
      <c r="C1317" t="s">
        <v>58</v>
      </c>
      <c r="D1317" t="s">
        <v>17</v>
      </c>
      <c r="F1317">
        <f t="shared" si="180"/>
        <v>0</v>
      </c>
      <c r="G1317">
        <f t="shared" si="181"/>
        <v>0</v>
      </c>
      <c r="H1317">
        <v>231418562</v>
      </c>
      <c r="L1317">
        <f t="shared" si="186"/>
        <v>19.25973858558277</v>
      </c>
      <c r="M1317">
        <f t="shared" si="187"/>
        <v>18.433468204759333</v>
      </c>
      <c r="N1317">
        <v>101286957</v>
      </c>
      <c r="O1317">
        <f t="shared" si="188"/>
        <v>1</v>
      </c>
      <c r="P1317">
        <f t="shared" si="182"/>
        <v>0</v>
      </c>
      <c r="Q1317">
        <f t="shared" si="183"/>
        <v>0</v>
      </c>
      <c r="R1317">
        <f t="shared" si="184"/>
        <v>0</v>
      </c>
      <c r="S1317">
        <f t="shared" si="185"/>
        <v>0</v>
      </c>
    </row>
    <row r="1318" spans="1:19" ht="16">
      <c r="A1318" s="1">
        <v>2001</v>
      </c>
      <c r="B1318" t="s">
        <v>2308</v>
      </c>
      <c r="C1318" t="s">
        <v>22</v>
      </c>
      <c r="D1318" t="s">
        <v>23</v>
      </c>
      <c r="F1318">
        <f t="shared" si="180"/>
        <v>1</v>
      </c>
      <c r="G1318">
        <f t="shared" si="181"/>
        <v>94740909</v>
      </c>
      <c r="H1318">
        <v>231722738</v>
      </c>
      <c r="L1318">
        <f t="shared" si="186"/>
        <v>19.261052120107699</v>
      </c>
      <c r="M1318">
        <f t="shared" si="187"/>
        <v>18.366656450094027</v>
      </c>
      <c r="N1318">
        <v>94740909</v>
      </c>
      <c r="O1318">
        <f t="shared" si="188"/>
        <v>0</v>
      </c>
      <c r="P1318">
        <f t="shared" si="182"/>
        <v>0</v>
      </c>
      <c r="Q1318">
        <f t="shared" si="183"/>
        <v>0</v>
      </c>
      <c r="R1318">
        <f t="shared" si="184"/>
        <v>0</v>
      </c>
      <c r="S1318">
        <f t="shared" si="185"/>
        <v>1</v>
      </c>
    </row>
    <row r="1319" spans="1:19" ht="16">
      <c r="A1319" s="1">
        <v>1995</v>
      </c>
      <c r="B1319" t="s">
        <v>2961</v>
      </c>
      <c r="C1319" t="s">
        <v>58</v>
      </c>
      <c r="D1319" t="s">
        <v>17</v>
      </c>
      <c r="F1319">
        <f t="shared" si="180"/>
        <v>0</v>
      </c>
      <c r="G1319">
        <f t="shared" si="181"/>
        <v>0</v>
      </c>
      <c r="H1319">
        <v>232408620</v>
      </c>
      <c r="L1319">
        <f t="shared" si="186"/>
        <v>19.2640076734762</v>
      </c>
      <c r="M1319">
        <f t="shared" si="187"/>
        <v>18.152003241871942</v>
      </c>
      <c r="N1319">
        <v>76438973</v>
      </c>
      <c r="O1319">
        <f t="shared" si="188"/>
        <v>1</v>
      </c>
      <c r="P1319">
        <f t="shared" si="182"/>
        <v>0</v>
      </c>
      <c r="Q1319">
        <f t="shared" si="183"/>
        <v>0</v>
      </c>
      <c r="R1319">
        <f t="shared" si="184"/>
        <v>0</v>
      </c>
      <c r="S1319">
        <f t="shared" si="185"/>
        <v>0</v>
      </c>
    </row>
    <row r="1320" spans="1:19" ht="16">
      <c r="A1320" s="1">
        <v>2010</v>
      </c>
      <c r="B1320" t="s">
        <v>3621</v>
      </c>
      <c r="C1320" t="s">
        <v>22</v>
      </c>
      <c r="D1320" t="s">
        <v>23</v>
      </c>
      <c r="F1320">
        <f t="shared" si="180"/>
        <v>1</v>
      </c>
      <c r="G1320">
        <f t="shared" si="181"/>
        <v>55548056</v>
      </c>
      <c r="H1320">
        <v>232414484</v>
      </c>
      <c r="L1320">
        <f t="shared" si="186"/>
        <v>19.264032904580031</v>
      </c>
      <c r="M1320">
        <f t="shared" si="187"/>
        <v>17.832759077938007</v>
      </c>
      <c r="N1320">
        <v>55548056</v>
      </c>
      <c r="O1320">
        <f t="shared" si="188"/>
        <v>0</v>
      </c>
      <c r="P1320">
        <f t="shared" si="182"/>
        <v>0</v>
      </c>
      <c r="Q1320">
        <f t="shared" si="183"/>
        <v>0</v>
      </c>
      <c r="R1320">
        <f t="shared" si="184"/>
        <v>0</v>
      </c>
      <c r="S1320">
        <f t="shared" si="185"/>
        <v>1</v>
      </c>
    </row>
    <row r="1321" spans="1:19" ht="16">
      <c r="A1321" s="1">
        <v>2008</v>
      </c>
      <c r="B1321" t="s">
        <v>1125</v>
      </c>
      <c r="C1321" t="s">
        <v>31</v>
      </c>
      <c r="D1321" t="s">
        <v>17</v>
      </c>
      <c r="F1321">
        <f t="shared" si="180"/>
        <v>0</v>
      </c>
      <c r="G1321">
        <f t="shared" si="181"/>
        <v>0</v>
      </c>
      <c r="H1321">
        <v>232772564</v>
      </c>
      <c r="L1321">
        <f t="shared" si="186"/>
        <v>19.265572414642758</v>
      </c>
      <c r="M1321">
        <f t="shared" si="187"/>
        <v>18.762093044056346</v>
      </c>
      <c r="N1321">
        <v>140693320</v>
      </c>
      <c r="O1321">
        <f t="shared" si="188"/>
        <v>0</v>
      </c>
      <c r="P1321">
        <f t="shared" si="182"/>
        <v>0</v>
      </c>
      <c r="Q1321">
        <f t="shared" si="183"/>
        <v>1</v>
      </c>
      <c r="R1321">
        <f t="shared" si="184"/>
        <v>0</v>
      </c>
      <c r="S1321">
        <f t="shared" si="185"/>
        <v>0</v>
      </c>
    </row>
    <row r="1322" spans="1:19" ht="16">
      <c r="A1322" s="1">
        <v>1997</v>
      </c>
      <c r="B1322" t="s">
        <v>2769</v>
      </c>
      <c r="C1322" t="s">
        <v>22</v>
      </c>
      <c r="D1322" t="s">
        <v>23</v>
      </c>
      <c r="F1322">
        <f t="shared" si="180"/>
        <v>1</v>
      </c>
      <c r="G1322">
        <f t="shared" si="181"/>
        <v>87074287</v>
      </c>
      <c r="H1322">
        <v>233213967</v>
      </c>
      <c r="L1322">
        <f t="shared" si="186"/>
        <v>19.267466903442994</v>
      </c>
      <c r="M1322">
        <f t="shared" si="187"/>
        <v>18.282272185839432</v>
      </c>
      <c r="N1322">
        <v>87074287</v>
      </c>
      <c r="O1322">
        <f t="shared" si="188"/>
        <v>0</v>
      </c>
      <c r="P1322">
        <f t="shared" si="182"/>
        <v>0</v>
      </c>
      <c r="Q1322">
        <f t="shared" si="183"/>
        <v>0</v>
      </c>
      <c r="R1322">
        <f t="shared" si="184"/>
        <v>0</v>
      </c>
      <c r="S1322">
        <f t="shared" si="185"/>
        <v>1</v>
      </c>
    </row>
    <row r="1323" spans="1:19" ht="16">
      <c r="A1323" s="1">
        <v>1982</v>
      </c>
      <c r="B1323" t="s">
        <v>3403</v>
      </c>
      <c r="C1323" t="s">
        <v>64</v>
      </c>
      <c r="D1323" t="s">
        <v>17</v>
      </c>
      <c r="F1323">
        <f t="shared" si="180"/>
        <v>0</v>
      </c>
      <c r="G1323">
        <f t="shared" si="181"/>
        <v>0</v>
      </c>
      <c r="H1323">
        <v>233604343</v>
      </c>
      <c r="L1323">
        <f t="shared" si="186"/>
        <v>19.269139400355112</v>
      </c>
      <c r="M1323">
        <f t="shared" si="187"/>
        <v>17.181399053292136</v>
      </c>
      <c r="N1323">
        <v>28959216</v>
      </c>
      <c r="O1323">
        <f t="shared" si="188"/>
        <v>0</v>
      </c>
      <c r="P1323">
        <f t="shared" si="182"/>
        <v>0</v>
      </c>
      <c r="Q1323">
        <f t="shared" si="183"/>
        <v>0</v>
      </c>
      <c r="R1323">
        <f t="shared" si="184"/>
        <v>1</v>
      </c>
      <c r="S1323">
        <f t="shared" si="185"/>
        <v>0</v>
      </c>
    </row>
    <row r="1324" spans="1:19" ht="16">
      <c r="A1324" s="1">
        <v>2009</v>
      </c>
      <c r="B1324" t="s">
        <v>944</v>
      </c>
      <c r="C1324" t="s">
        <v>16</v>
      </c>
      <c r="D1324" t="s">
        <v>17</v>
      </c>
      <c r="F1324">
        <f t="shared" si="180"/>
        <v>0</v>
      </c>
      <c r="G1324">
        <f t="shared" si="181"/>
        <v>0</v>
      </c>
      <c r="H1324">
        <v>233645777</v>
      </c>
      <c r="L1324">
        <f t="shared" si="186"/>
        <v>19.269316752905002</v>
      </c>
      <c r="M1324">
        <f t="shared" si="187"/>
        <v>17.298961985104665</v>
      </c>
      <c r="N1324">
        <v>32571948</v>
      </c>
      <c r="O1324">
        <f t="shared" si="188"/>
        <v>0</v>
      </c>
      <c r="P1324">
        <f t="shared" si="182"/>
        <v>1</v>
      </c>
      <c r="Q1324">
        <f t="shared" si="183"/>
        <v>0</v>
      </c>
      <c r="R1324">
        <f t="shared" si="184"/>
        <v>0</v>
      </c>
      <c r="S1324">
        <f t="shared" si="185"/>
        <v>0</v>
      </c>
    </row>
    <row r="1325" spans="1:19" ht="16">
      <c r="A1325" s="1">
        <v>2006</v>
      </c>
      <c r="B1325" t="s">
        <v>1589</v>
      </c>
      <c r="C1325" t="s">
        <v>16</v>
      </c>
      <c r="D1325" t="s">
        <v>17</v>
      </c>
      <c r="F1325">
        <f t="shared" si="180"/>
        <v>0</v>
      </c>
      <c r="G1325">
        <f t="shared" si="181"/>
        <v>0</v>
      </c>
      <c r="H1325">
        <v>234562168</v>
      </c>
      <c r="L1325">
        <f t="shared" si="186"/>
        <v>19.2732312194575</v>
      </c>
      <c r="M1325">
        <f t="shared" si="187"/>
        <v>17.911543860128734</v>
      </c>
      <c r="N1325">
        <v>60101410</v>
      </c>
      <c r="O1325">
        <f t="shared" si="188"/>
        <v>0</v>
      </c>
      <c r="P1325">
        <f t="shared" si="182"/>
        <v>1</v>
      </c>
      <c r="Q1325">
        <f t="shared" si="183"/>
        <v>0</v>
      </c>
      <c r="R1325">
        <f t="shared" si="184"/>
        <v>0</v>
      </c>
      <c r="S1325">
        <f t="shared" si="185"/>
        <v>0</v>
      </c>
    </row>
    <row r="1326" spans="1:19" ht="16">
      <c r="A1326" s="1">
        <v>1998</v>
      </c>
      <c r="B1326" t="s">
        <v>2717</v>
      </c>
      <c r="C1326" t="s">
        <v>16</v>
      </c>
      <c r="D1326" t="s">
        <v>17</v>
      </c>
      <c r="F1326">
        <f t="shared" si="180"/>
        <v>0</v>
      </c>
      <c r="G1326">
        <f t="shared" si="181"/>
        <v>0</v>
      </c>
      <c r="H1326">
        <v>235521005</v>
      </c>
      <c r="L1326">
        <f t="shared" si="186"/>
        <v>19.277310660649214</v>
      </c>
      <c r="M1326">
        <f t="shared" si="187"/>
        <v>18.554604678272316</v>
      </c>
      <c r="N1326">
        <v>114330585</v>
      </c>
      <c r="O1326">
        <f t="shared" si="188"/>
        <v>0</v>
      </c>
      <c r="P1326">
        <f t="shared" si="182"/>
        <v>1</v>
      </c>
      <c r="Q1326">
        <f t="shared" si="183"/>
        <v>0</v>
      </c>
      <c r="R1326">
        <f t="shared" si="184"/>
        <v>0</v>
      </c>
      <c r="S1326">
        <f t="shared" si="185"/>
        <v>0</v>
      </c>
    </row>
    <row r="1327" spans="1:19" ht="16">
      <c r="A1327" s="1">
        <v>2001</v>
      </c>
      <c r="B1327" t="s">
        <v>2353</v>
      </c>
      <c r="C1327" t="s">
        <v>22</v>
      </c>
      <c r="D1327" t="s">
        <v>23</v>
      </c>
      <c r="F1327">
        <f t="shared" si="180"/>
        <v>1</v>
      </c>
      <c r="G1327">
        <f t="shared" si="181"/>
        <v>69739836</v>
      </c>
      <c r="H1327">
        <v>235816959</v>
      </c>
      <c r="L1327">
        <f t="shared" si="186"/>
        <v>19.278566464600939</v>
      </c>
      <c r="M1327">
        <f t="shared" si="187"/>
        <v>18.060282247617387</v>
      </c>
      <c r="N1327">
        <v>69739836</v>
      </c>
      <c r="O1327">
        <f t="shared" si="188"/>
        <v>0</v>
      </c>
      <c r="P1327">
        <f t="shared" si="182"/>
        <v>0</v>
      </c>
      <c r="Q1327">
        <f t="shared" si="183"/>
        <v>0</v>
      </c>
      <c r="R1327">
        <f t="shared" si="184"/>
        <v>0</v>
      </c>
      <c r="S1327">
        <f t="shared" si="185"/>
        <v>1</v>
      </c>
    </row>
    <row r="1328" spans="1:19" ht="16">
      <c r="A1328" s="1">
        <v>1980</v>
      </c>
      <c r="B1328" t="s">
        <v>3431</v>
      </c>
      <c r="C1328" t="s">
        <v>64</v>
      </c>
      <c r="D1328" t="s">
        <v>17</v>
      </c>
      <c r="F1328">
        <f t="shared" si="180"/>
        <v>0</v>
      </c>
      <c r="G1328">
        <f t="shared" si="181"/>
        <v>0</v>
      </c>
      <c r="H1328">
        <v>235987236</v>
      </c>
      <c r="L1328">
        <f t="shared" si="186"/>
        <v>19.279288276781489</v>
      </c>
      <c r="M1328">
        <f t="shared" si="187"/>
        <v>16.107761234353664</v>
      </c>
      <c r="N1328">
        <v>9897188</v>
      </c>
      <c r="O1328">
        <f t="shared" si="188"/>
        <v>0</v>
      </c>
      <c r="P1328">
        <f t="shared" si="182"/>
        <v>0</v>
      </c>
      <c r="Q1328">
        <f t="shared" si="183"/>
        <v>0</v>
      </c>
      <c r="R1328">
        <f t="shared" si="184"/>
        <v>1</v>
      </c>
      <c r="S1328">
        <f t="shared" si="185"/>
        <v>0</v>
      </c>
    </row>
    <row r="1329" spans="1:19" ht="16">
      <c r="A1329" s="1">
        <v>2011</v>
      </c>
      <c r="B1329" t="s">
        <v>584</v>
      </c>
      <c r="C1329" t="s">
        <v>16</v>
      </c>
      <c r="D1329" t="s">
        <v>17</v>
      </c>
      <c r="F1329">
        <f t="shared" si="180"/>
        <v>0</v>
      </c>
      <c r="G1329">
        <f t="shared" si="181"/>
        <v>0</v>
      </c>
      <c r="H1329">
        <v>236120048</v>
      </c>
      <c r="L1329">
        <f t="shared" si="186"/>
        <v>19.279850911623207</v>
      </c>
      <c r="M1329">
        <f t="shared" si="187"/>
        <v>18.551059558671163</v>
      </c>
      <c r="N1329">
        <v>113925987</v>
      </c>
      <c r="O1329">
        <f t="shared" si="188"/>
        <v>0</v>
      </c>
      <c r="P1329">
        <f t="shared" si="182"/>
        <v>1</v>
      </c>
      <c r="Q1329">
        <f t="shared" si="183"/>
        <v>0</v>
      </c>
      <c r="R1329">
        <f t="shared" si="184"/>
        <v>0</v>
      </c>
      <c r="S1329">
        <f t="shared" si="185"/>
        <v>0</v>
      </c>
    </row>
    <row r="1330" spans="1:19" ht="16">
      <c r="A1330" s="1">
        <v>2008</v>
      </c>
      <c r="B1330" t="s">
        <v>1131</v>
      </c>
      <c r="C1330" t="s">
        <v>22</v>
      </c>
      <c r="D1330" t="s">
        <v>23</v>
      </c>
      <c r="F1330">
        <f t="shared" si="180"/>
        <v>1</v>
      </c>
      <c r="G1330">
        <f t="shared" si="181"/>
        <v>86580505</v>
      </c>
      <c r="H1330">
        <v>236319281</v>
      </c>
      <c r="L1330">
        <f t="shared" si="186"/>
        <v>19.280694334257948</v>
      </c>
      <c r="M1330">
        <f t="shared" si="187"/>
        <v>18.276585232716929</v>
      </c>
      <c r="N1330">
        <v>86580505</v>
      </c>
      <c r="O1330">
        <f t="shared" si="188"/>
        <v>0</v>
      </c>
      <c r="P1330">
        <f t="shared" si="182"/>
        <v>0</v>
      </c>
      <c r="Q1330">
        <f t="shared" si="183"/>
        <v>0</v>
      </c>
      <c r="R1330">
        <f t="shared" si="184"/>
        <v>0</v>
      </c>
      <c r="S1330">
        <f t="shared" si="185"/>
        <v>1</v>
      </c>
    </row>
    <row r="1331" spans="1:19" ht="16">
      <c r="A1331" s="1">
        <v>2008</v>
      </c>
      <c r="B1331" t="s">
        <v>1316</v>
      </c>
      <c r="C1331" t="s">
        <v>22</v>
      </c>
      <c r="D1331" t="s">
        <v>23</v>
      </c>
      <c r="F1331">
        <f t="shared" si="180"/>
        <v>1</v>
      </c>
      <c r="G1331">
        <f t="shared" si="181"/>
        <v>37878971</v>
      </c>
      <c r="H1331">
        <v>236511649</v>
      </c>
      <c r="L1331">
        <f t="shared" si="186"/>
        <v>19.281508020497188</v>
      </c>
      <c r="M1331">
        <f t="shared" si="187"/>
        <v>17.449906661182457</v>
      </c>
      <c r="N1331">
        <v>37878971</v>
      </c>
      <c r="O1331">
        <f t="shared" si="188"/>
        <v>0</v>
      </c>
      <c r="P1331">
        <f t="shared" si="182"/>
        <v>0</v>
      </c>
      <c r="Q1331">
        <f t="shared" si="183"/>
        <v>0</v>
      </c>
      <c r="R1331">
        <f t="shared" si="184"/>
        <v>0</v>
      </c>
      <c r="S1331">
        <f t="shared" si="185"/>
        <v>1</v>
      </c>
    </row>
    <row r="1332" spans="1:19" ht="16">
      <c r="A1332" s="1">
        <v>1971</v>
      </c>
      <c r="B1332" t="s">
        <v>3565</v>
      </c>
      <c r="C1332" t="s">
        <v>16</v>
      </c>
      <c r="D1332" t="s">
        <v>17</v>
      </c>
      <c r="F1332">
        <f t="shared" si="180"/>
        <v>0</v>
      </c>
      <c r="G1332">
        <f t="shared" si="181"/>
        <v>0</v>
      </c>
      <c r="H1332">
        <v>236848653</v>
      </c>
      <c r="L1332">
        <f t="shared" si="186"/>
        <v>19.282931900174102</v>
      </c>
      <c r="M1332">
        <f t="shared" si="187"/>
        <v>16.353952524428486</v>
      </c>
      <c r="N1332">
        <v>12659931</v>
      </c>
      <c r="O1332">
        <f t="shared" si="188"/>
        <v>0</v>
      </c>
      <c r="P1332">
        <f t="shared" si="182"/>
        <v>1</v>
      </c>
      <c r="Q1332">
        <f t="shared" si="183"/>
        <v>0</v>
      </c>
      <c r="R1332">
        <f t="shared" si="184"/>
        <v>0</v>
      </c>
      <c r="S1332">
        <f t="shared" si="185"/>
        <v>0</v>
      </c>
    </row>
    <row r="1333" spans="1:19" ht="16">
      <c r="A1333" s="1">
        <v>2006</v>
      </c>
      <c r="B1333" t="s">
        <v>1605</v>
      </c>
      <c r="C1333" t="s">
        <v>22</v>
      </c>
      <c r="D1333" t="s">
        <v>23</v>
      </c>
      <c r="F1333">
        <f t="shared" si="180"/>
        <v>1</v>
      </c>
      <c r="G1333">
        <f t="shared" si="181"/>
        <v>98242689</v>
      </c>
      <c r="H1333">
        <v>237158227</v>
      </c>
      <c r="L1333">
        <f t="shared" si="186"/>
        <v>19.284238100809905</v>
      </c>
      <c r="M1333">
        <f t="shared" si="187"/>
        <v>18.402951393731179</v>
      </c>
      <c r="N1333">
        <v>98242689</v>
      </c>
      <c r="O1333">
        <f t="shared" si="188"/>
        <v>0</v>
      </c>
      <c r="P1333">
        <f t="shared" si="182"/>
        <v>0</v>
      </c>
      <c r="Q1333">
        <f t="shared" si="183"/>
        <v>0</v>
      </c>
      <c r="R1333">
        <f t="shared" si="184"/>
        <v>0</v>
      </c>
      <c r="S1333">
        <f t="shared" si="185"/>
        <v>1</v>
      </c>
    </row>
    <row r="1334" spans="1:19" ht="16">
      <c r="A1334" s="1">
        <v>2011</v>
      </c>
      <c r="B1334" t="s">
        <v>452</v>
      </c>
      <c r="C1334" t="s">
        <v>16</v>
      </c>
      <c r="D1334" t="s">
        <v>17</v>
      </c>
      <c r="F1334">
        <f t="shared" si="180"/>
        <v>0</v>
      </c>
      <c r="G1334">
        <f t="shared" si="181"/>
        <v>0</v>
      </c>
      <c r="H1334">
        <v>239452924</v>
      </c>
      <c r="L1334">
        <f t="shared" si="186"/>
        <v>19.293867395995939</v>
      </c>
      <c r="M1334">
        <f t="shared" si="187"/>
        <v>19.148896553721322</v>
      </c>
      <c r="N1334">
        <v>207138157</v>
      </c>
      <c r="O1334">
        <f t="shared" si="188"/>
        <v>0</v>
      </c>
      <c r="P1334">
        <f t="shared" si="182"/>
        <v>1</v>
      </c>
      <c r="Q1334">
        <f t="shared" si="183"/>
        <v>0</v>
      </c>
      <c r="R1334">
        <f t="shared" si="184"/>
        <v>0</v>
      </c>
      <c r="S1334">
        <f t="shared" si="185"/>
        <v>0</v>
      </c>
    </row>
    <row r="1335" spans="1:19" ht="16">
      <c r="A1335" s="1">
        <v>2010</v>
      </c>
      <c r="B1335" t="s">
        <v>839</v>
      </c>
      <c r="C1335" t="s">
        <v>16</v>
      </c>
      <c r="D1335" t="s">
        <v>17</v>
      </c>
      <c r="F1335">
        <f t="shared" si="180"/>
        <v>0</v>
      </c>
      <c r="G1335">
        <f t="shared" si="181"/>
        <v>0</v>
      </c>
      <c r="H1335">
        <v>240268986</v>
      </c>
      <c r="L1335">
        <f t="shared" si="186"/>
        <v>19.297269628706854</v>
      </c>
      <c r="M1335">
        <f t="shared" si="187"/>
        <v>17.570394817071001</v>
      </c>
      <c r="N1335">
        <v>42729274</v>
      </c>
      <c r="O1335">
        <f t="shared" si="188"/>
        <v>0</v>
      </c>
      <c r="P1335">
        <f t="shared" si="182"/>
        <v>1</v>
      </c>
      <c r="Q1335">
        <f t="shared" si="183"/>
        <v>0</v>
      </c>
      <c r="R1335">
        <f t="shared" si="184"/>
        <v>0</v>
      </c>
      <c r="S1335">
        <f t="shared" si="185"/>
        <v>0</v>
      </c>
    </row>
    <row r="1336" spans="1:19" ht="16">
      <c r="A1336" s="1">
        <v>2005</v>
      </c>
      <c r="B1336" t="s">
        <v>1693</v>
      </c>
      <c r="C1336" t="s">
        <v>22</v>
      </c>
      <c r="D1336" t="s">
        <v>23</v>
      </c>
      <c r="F1336">
        <f t="shared" si="180"/>
        <v>1</v>
      </c>
      <c r="G1336">
        <f t="shared" si="181"/>
        <v>167024638</v>
      </c>
      <c r="H1336">
        <v>240751838</v>
      </c>
      <c r="L1336">
        <f t="shared" si="186"/>
        <v>19.299277243088962</v>
      </c>
      <c r="M1336">
        <f t="shared" si="187"/>
        <v>18.933651892433247</v>
      </c>
      <c r="N1336">
        <v>167024638</v>
      </c>
      <c r="O1336">
        <f t="shared" si="188"/>
        <v>0</v>
      </c>
      <c r="P1336">
        <f t="shared" si="182"/>
        <v>0</v>
      </c>
      <c r="Q1336">
        <f t="shared" si="183"/>
        <v>0</v>
      </c>
      <c r="R1336">
        <f t="shared" si="184"/>
        <v>0</v>
      </c>
      <c r="S1336">
        <f t="shared" si="185"/>
        <v>1</v>
      </c>
    </row>
    <row r="1337" spans="1:19" ht="16">
      <c r="A1337" s="1">
        <v>1997</v>
      </c>
      <c r="B1337" t="s">
        <v>2791</v>
      </c>
      <c r="C1337" t="s">
        <v>22</v>
      </c>
      <c r="D1337" t="s">
        <v>23</v>
      </c>
      <c r="F1337">
        <f t="shared" si="180"/>
        <v>1</v>
      </c>
      <c r="G1337">
        <f t="shared" si="181"/>
        <v>130611431</v>
      </c>
      <c r="H1337">
        <v>240760405</v>
      </c>
      <c r="L1337">
        <f t="shared" si="186"/>
        <v>19.299312826815548</v>
      </c>
      <c r="M1337">
        <f t="shared" si="187"/>
        <v>18.687737297775744</v>
      </c>
      <c r="N1337">
        <v>130611431</v>
      </c>
      <c r="O1337">
        <f t="shared" si="188"/>
        <v>0</v>
      </c>
      <c r="P1337">
        <f t="shared" si="182"/>
        <v>0</v>
      </c>
      <c r="Q1337">
        <f t="shared" si="183"/>
        <v>0</v>
      </c>
      <c r="R1337">
        <f t="shared" si="184"/>
        <v>0</v>
      </c>
      <c r="S1337">
        <f t="shared" si="185"/>
        <v>1</v>
      </c>
    </row>
    <row r="1338" spans="1:19" ht="16">
      <c r="A1338" s="1">
        <v>2008</v>
      </c>
      <c r="B1338" t="s">
        <v>1200</v>
      </c>
      <c r="C1338" t="s">
        <v>16</v>
      </c>
      <c r="D1338" t="s">
        <v>17</v>
      </c>
      <c r="F1338">
        <f t="shared" si="180"/>
        <v>0</v>
      </c>
      <c r="G1338">
        <f t="shared" si="181"/>
        <v>0</v>
      </c>
      <c r="H1338">
        <v>241465674</v>
      </c>
      <c r="L1338">
        <f t="shared" si="186"/>
        <v>19.302237884308568</v>
      </c>
      <c r="M1338">
        <f t="shared" si="187"/>
        <v>18.307356893833674</v>
      </c>
      <c r="N1338">
        <v>89286146</v>
      </c>
      <c r="O1338">
        <f t="shared" si="188"/>
        <v>0</v>
      </c>
      <c r="P1338">
        <f t="shared" si="182"/>
        <v>1</v>
      </c>
      <c r="Q1338">
        <f t="shared" si="183"/>
        <v>0</v>
      </c>
      <c r="R1338">
        <f t="shared" si="184"/>
        <v>0</v>
      </c>
      <c r="S1338">
        <f t="shared" si="185"/>
        <v>0</v>
      </c>
    </row>
    <row r="1339" spans="1:19" ht="16">
      <c r="A1339" s="1">
        <v>2011</v>
      </c>
      <c r="B1339" t="s">
        <v>582</v>
      </c>
      <c r="C1339" t="s">
        <v>16</v>
      </c>
      <c r="D1339" t="s">
        <v>17</v>
      </c>
      <c r="F1339">
        <f t="shared" si="180"/>
        <v>0</v>
      </c>
      <c r="G1339">
        <f t="shared" si="181"/>
        <v>0</v>
      </c>
      <c r="H1339">
        <v>241492267</v>
      </c>
      <c r="L1339">
        <f t="shared" si="186"/>
        <v>19.302348009840294</v>
      </c>
      <c r="M1339">
        <f t="shared" si="187"/>
        <v>18.350388861258427</v>
      </c>
      <c r="N1339">
        <v>93212171</v>
      </c>
      <c r="O1339">
        <f t="shared" si="188"/>
        <v>0</v>
      </c>
      <c r="P1339">
        <f t="shared" si="182"/>
        <v>1</v>
      </c>
      <c r="Q1339">
        <f t="shared" si="183"/>
        <v>0</v>
      </c>
      <c r="R1339">
        <f t="shared" si="184"/>
        <v>0</v>
      </c>
      <c r="S1339">
        <f t="shared" si="185"/>
        <v>0</v>
      </c>
    </row>
    <row r="1340" spans="1:19" ht="16">
      <c r="A1340" s="1">
        <v>2010</v>
      </c>
      <c r="B1340" t="s">
        <v>3661</v>
      </c>
      <c r="C1340" t="s">
        <v>64</v>
      </c>
      <c r="D1340" t="s">
        <v>17</v>
      </c>
      <c r="F1340">
        <f t="shared" si="180"/>
        <v>0</v>
      </c>
      <c r="G1340">
        <f t="shared" si="181"/>
        <v>0</v>
      </c>
      <c r="H1340">
        <v>241919399</v>
      </c>
      <c r="L1340">
        <f t="shared" si="186"/>
        <v>19.304115166660029</v>
      </c>
      <c r="M1340">
        <f t="shared" si="187"/>
        <v>18.435392247167133</v>
      </c>
      <c r="N1340">
        <v>101482025</v>
      </c>
      <c r="O1340">
        <f t="shared" si="188"/>
        <v>0</v>
      </c>
      <c r="P1340">
        <f t="shared" si="182"/>
        <v>0</v>
      </c>
      <c r="Q1340">
        <f t="shared" si="183"/>
        <v>0</v>
      </c>
      <c r="R1340">
        <f t="shared" si="184"/>
        <v>1</v>
      </c>
      <c r="S1340">
        <f t="shared" si="185"/>
        <v>0</v>
      </c>
    </row>
    <row r="1341" spans="1:19" ht="16">
      <c r="A1341" s="1">
        <v>2004</v>
      </c>
      <c r="B1341" t="s">
        <v>1840</v>
      </c>
      <c r="C1341" t="s">
        <v>31</v>
      </c>
      <c r="D1341" t="s">
        <v>17</v>
      </c>
      <c r="F1341">
        <f t="shared" si="180"/>
        <v>0</v>
      </c>
      <c r="G1341">
        <f t="shared" si="181"/>
        <v>0</v>
      </c>
      <c r="H1341">
        <v>242105970</v>
      </c>
      <c r="L1341">
        <f t="shared" si="186"/>
        <v>19.304886080835974</v>
      </c>
      <c r="M1341">
        <f t="shared" si="187"/>
        <v>18.342605314916629</v>
      </c>
      <c r="N1341">
        <v>92489466</v>
      </c>
      <c r="O1341">
        <f t="shared" si="188"/>
        <v>0</v>
      </c>
      <c r="P1341">
        <f t="shared" si="182"/>
        <v>0</v>
      </c>
      <c r="Q1341">
        <f t="shared" si="183"/>
        <v>1</v>
      </c>
      <c r="R1341">
        <f t="shared" si="184"/>
        <v>0</v>
      </c>
      <c r="S1341">
        <f t="shared" si="185"/>
        <v>0</v>
      </c>
    </row>
    <row r="1342" spans="1:19" ht="16">
      <c r="A1342" s="1">
        <v>2009</v>
      </c>
      <c r="B1342" t="s">
        <v>3622</v>
      </c>
      <c r="C1342" t="s">
        <v>22</v>
      </c>
      <c r="D1342" t="s">
        <v>23</v>
      </c>
      <c r="F1342">
        <f t="shared" si="180"/>
        <v>1</v>
      </c>
      <c r="G1342">
        <f t="shared" si="181"/>
        <v>92287186</v>
      </c>
      <c r="H1342">
        <v>243871325</v>
      </c>
      <c r="L1342">
        <f t="shared" si="186"/>
        <v>19.312151287598724</v>
      </c>
      <c r="M1342">
        <f t="shared" si="187"/>
        <v>18.340415859932826</v>
      </c>
      <c r="N1342">
        <v>92287186</v>
      </c>
      <c r="O1342">
        <f t="shared" si="188"/>
        <v>0</v>
      </c>
      <c r="P1342">
        <f t="shared" si="182"/>
        <v>0</v>
      </c>
      <c r="Q1342">
        <f t="shared" si="183"/>
        <v>0</v>
      </c>
      <c r="R1342">
        <f t="shared" si="184"/>
        <v>0</v>
      </c>
      <c r="S1342">
        <f t="shared" si="185"/>
        <v>1</v>
      </c>
    </row>
    <row r="1343" spans="1:19" ht="16">
      <c r="A1343" s="1">
        <v>2013</v>
      </c>
      <c r="B1343" t="s">
        <v>42</v>
      </c>
      <c r="C1343" t="s">
        <v>16</v>
      </c>
      <c r="D1343" t="s">
        <v>17</v>
      </c>
      <c r="F1343">
        <f t="shared" si="180"/>
        <v>0</v>
      </c>
      <c r="G1343">
        <f t="shared" si="181"/>
        <v>0</v>
      </c>
      <c r="H1343">
        <v>244373198</v>
      </c>
      <c r="L1343">
        <f t="shared" si="186"/>
        <v>19.314207114763672</v>
      </c>
      <c r="M1343">
        <f t="shared" si="187"/>
        <v>18.683045008419857</v>
      </c>
      <c r="N1343">
        <v>130000000</v>
      </c>
      <c r="O1343">
        <f t="shared" si="188"/>
        <v>0</v>
      </c>
      <c r="P1343">
        <f t="shared" si="182"/>
        <v>1</v>
      </c>
      <c r="Q1343">
        <f t="shared" si="183"/>
        <v>0</v>
      </c>
      <c r="R1343">
        <f t="shared" si="184"/>
        <v>0</v>
      </c>
      <c r="S1343">
        <f t="shared" si="185"/>
        <v>0</v>
      </c>
    </row>
    <row r="1344" spans="1:19" ht="16">
      <c r="A1344" s="1">
        <v>2008</v>
      </c>
      <c r="B1344" t="s">
        <v>1318</v>
      </c>
      <c r="C1344" t="s">
        <v>16</v>
      </c>
      <c r="D1344" t="s">
        <v>17</v>
      </c>
      <c r="F1344">
        <f t="shared" si="180"/>
        <v>0</v>
      </c>
      <c r="G1344">
        <f t="shared" si="181"/>
        <v>0</v>
      </c>
      <c r="H1344">
        <v>244580160</v>
      </c>
      <c r="L1344">
        <f t="shared" si="186"/>
        <v>19.315053665907964</v>
      </c>
      <c r="M1344">
        <f t="shared" si="187"/>
        <v>17.80658161040116</v>
      </c>
      <c r="N1344">
        <v>54112816</v>
      </c>
      <c r="O1344">
        <f t="shared" si="188"/>
        <v>0</v>
      </c>
      <c r="P1344">
        <f t="shared" si="182"/>
        <v>1</v>
      </c>
      <c r="Q1344">
        <f t="shared" si="183"/>
        <v>0</v>
      </c>
      <c r="R1344">
        <f t="shared" si="184"/>
        <v>0</v>
      </c>
      <c r="S1344">
        <f t="shared" si="185"/>
        <v>0</v>
      </c>
    </row>
    <row r="1345" spans="1:19" ht="16">
      <c r="A1345" s="1">
        <v>2001</v>
      </c>
      <c r="B1345" t="s">
        <v>2298</v>
      </c>
      <c r="C1345" t="s">
        <v>16</v>
      </c>
      <c r="D1345" t="s">
        <v>17</v>
      </c>
      <c r="F1345">
        <f t="shared" si="180"/>
        <v>0</v>
      </c>
      <c r="G1345">
        <f t="shared" si="181"/>
        <v>0</v>
      </c>
      <c r="H1345">
        <v>244811851</v>
      </c>
      <c r="L1345">
        <f t="shared" si="186"/>
        <v>19.316000518378384</v>
      </c>
      <c r="M1345">
        <f t="shared" si="187"/>
        <v>18.589799999297217</v>
      </c>
      <c r="N1345">
        <v>118426136</v>
      </c>
      <c r="O1345">
        <f t="shared" si="188"/>
        <v>0</v>
      </c>
      <c r="P1345">
        <f t="shared" si="182"/>
        <v>1</v>
      </c>
      <c r="Q1345">
        <f t="shared" si="183"/>
        <v>0</v>
      </c>
      <c r="R1345">
        <f t="shared" si="184"/>
        <v>0</v>
      </c>
      <c r="S1345">
        <f t="shared" si="185"/>
        <v>0</v>
      </c>
    </row>
    <row r="1346" spans="1:19" ht="16">
      <c r="A1346" s="1">
        <v>2008</v>
      </c>
      <c r="B1346" t="s">
        <v>1252</v>
      </c>
      <c r="C1346" t="s">
        <v>22</v>
      </c>
      <c r="D1346" t="s">
        <v>23</v>
      </c>
      <c r="F1346">
        <f t="shared" ref="F1346:F1409" si="189">IF(D1346="PASS",1,0)</f>
        <v>1</v>
      </c>
      <c r="G1346">
        <f t="shared" ref="G1346:G1409" si="190">F1346*N1346</f>
        <v>27056408</v>
      </c>
      <c r="H1346">
        <v>245608963</v>
      </c>
      <c r="L1346">
        <f t="shared" si="186"/>
        <v>19.319251247871033</v>
      </c>
      <c r="M1346">
        <f t="shared" si="187"/>
        <v>17.113434429841217</v>
      </c>
      <c r="N1346">
        <v>27056408</v>
      </c>
      <c r="O1346">
        <f t="shared" si="188"/>
        <v>0</v>
      </c>
      <c r="P1346">
        <f t="shared" ref="P1346:P1409" si="191">IF(C1346="notalk",1,0)</f>
        <v>0</v>
      </c>
      <c r="Q1346">
        <f t="shared" ref="Q1346:Q1409" si="192">IF(C1346="men",1,0)</f>
        <v>0</v>
      </c>
      <c r="R1346">
        <f t="shared" ref="R1346:R1409" si="193">IF(C1346="dubious",1,0)</f>
        <v>0</v>
      </c>
      <c r="S1346">
        <f t="shared" ref="S1346:S1409" si="194">IF(C1346="ok",1,0)</f>
        <v>1</v>
      </c>
    </row>
    <row r="1347" spans="1:19" ht="16">
      <c r="A1347" s="1">
        <v>2007</v>
      </c>
      <c r="B1347" t="s">
        <v>1386</v>
      </c>
      <c r="C1347" t="s">
        <v>22</v>
      </c>
      <c r="D1347" t="s">
        <v>23</v>
      </c>
      <c r="F1347">
        <f t="shared" si="189"/>
        <v>1</v>
      </c>
      <c r="G1347">
        <f t="shared" si="190"/>
        <v>30897446</v>
      </c>
      <c r="H1347">
        <v>246229599</v>
      </c>
      <c r="L1347">
        <f t="shared" ref="L1347:L1410" si="195">LN(H1347)</f>
        <v>19.321774987883988</v>
      </c>
      <c r="M1347">
        <f t="shared" ref="M1347:M1410" si="196">LN(N1347)</f>
        <v>17.246184084730285</v>
      </c>
      <c r="N1347">
        <v>30897446</v>
      </c>
      <c r="O1347">
        <f t="shared" ref="O1347:O1410" si="197">IF(C1347="nowomen",1,0)</f>
        <v>0</v>
      </c>
      <c r="P1347">
        <f t="shared" si="191"/>
        <v>0</v>
      </c>
      <c r="Q1347">
        <f t="shared" si="192"/>
        <v>0</v>
      </c>
      <c r="R1347">
        <f t="shared" si="193"/>
        <v>0</v>
      </c>
      <c r="S1347">
        <f t="shared" si="194"/>
        <v>1</v>
      </c>
    </row>
    <row r="1348" spans="1:19" ht="16">
      <c r="A1348" s="1">
        <v>1987</v>
      </c>
      <c r="B1348" t="s">
        <v>3278</v>
      </c>
      <c r="C1348" t="s">
        <v>16</v>
      </c>
      <c r="D1348" t="s">
        <v>17</v>
      </c>
      <c r="F1348">
        <f t="shared" si="189"/>
        <v>0</v>
      </c>
      <c r="G1348">
        <f t="shared" si="190"/>
        <v>0</v>
      </c>
      <c r="H1348">
        <v>246442080</v>
      </c>
      <c r="L1348">
        <f t="shared" si="195"/>
        <v>19.322637554263306</v>
      </c>
      <c r="M1348">
        <f t="shared" si="196"/>
        <v>17.241594387088146</v>
      </c>
      <c r="N1348">
        <v>30755961</v>
      </c>
      <c r="O1348">
        <f t="shared" si="197"/>
        <v>0</v>
      </c>
      <c r="P1348">
        <f t="shared" si="191"/>
        <v>1</v>
      </c>
      <c r="Q1348">
        <f t="shared" si="192"/>
        <v>0</v>
      </c>
      <c r="R1348">
        <f t="shared" si="193"/>
        <v>0</v>
      </c>
      <c r="S1348">
        <f t="shared" si="194"/>
        <v>0</v>
      </c>
    </row>
    <row r="1349" spans="1:19" ht="16">
      <c r="A1349" s="1">
        <v>2002</v>
      </c>
      <c r="B1349" t="s">
        <v>2173</v>
      </c>
      <c r="C1349" t="s">
        <v>16</v>
      </c>
      <c r="D1349" t="s">
        <v>17</v>
      </c>
      <c r="F1349">
        <f t="shared" si="189"/>
        <v>0</v>
      </c>
      <c r="G1349">
        <f t="shared" si="190"/>
        <v>0</v>
      </c>
      <c r="H1349">
        <v>246602123</v>
      </c>
      <c r="L1349">
        <f t="shared" si="195"/>
        <v>19.323286757740995</v>
      </c>
      <c r="M1349">
        <f t="shared" si="196"/>
        <v>18.648870613159701</v>
      </c>
      <c r="N1349">
        <v>125632384</v>
      </c>
      <c r="O1349">
        <f t="shared" si="197"/>
        <v>0</v>
      </c>
      <c r="P1349">
        <f t="shared" si="191"/>
        <v>1</v>
      </c>
      <c r="Q1349">
        <f t="shared" si="192"/>
        <v>0</v>
      </c>
      <c r="R1349">
        <f t="shared" si="193"/>
        <v>0</v>
      </c>
      <c r="S1349">
        <f t="shared" si="194"/>
        <v>0</v>
      </c>
    </row>
    <row r="1350" spans="1:19" ht="16">
      <c r="A1350" s="1">
        <v>2013</v>
      </c>
      <c r="B1350" t="s">
        <v>89</v>
      </c>
      <c r="C1350" t="s">
        <v>31</v>
      </c>
      <c r="D1350" t="s">
        <v>17</v>
      </c>
      <c r="F1350">
        <f t="shared" si="189"/>
        <v>0</v>
      </c>
      <c r="G1350">
        <f t="shared" si="190"/>
        <v>0</v>
      </c>
      <c r="H1350">
        <v>247023808</v>
      </c>
      <c r="L1350">
        <f t="shared" si="195"/>
        <v>19.32499527861113</v>
      </c>
      <c r="M1350">
        <f t="shared" si="196"/>
        <v>18.197537192638155</v>
      </c>
      <c r="N1350">
        <v>80000000</v>
      </c>
      <c r="O1350">
        <f t="shared" si="197"/>
        <v>0</v>
      </c>
      <c r="P1350">
        <f t="shared" si="191"/>
        <v>0</v>
      </c>
      <c r="Q1350">
        <f t="shared" si="192"/>
        <v>1</v>
      </c>
      <c r="R1350">
        <f t="shared" si="193"/>
        <v>0</v>
      </c>
      <c r="S1350">
        <f t="shared" si="194"/>
        <v>0</v>
      </c>
    </row>
    <row r="1351" spans="1:19" ht="16">
      <c r="A1351" s="1">
        <v>1999</v>
      </c>
      <c r="B1351" t="s">
        <v>2541</v>
      </c>
      <c r="C1351" t="s">
        <v>16</v>
      </c>
      <c r="D1351" t="s">
        <v>17</v>
      </c>
      <c r="F1351">
        <f t="shared" si="189"/>
        <v>0</v>
      </c>
      <c r="G1351">
        <f t="shared" si="190"/>
        <v>0</v>
      </c>
      <c r="H1351">
        <v>247367876</v>
      </c>
      <c r="L1351">
        <f t="shared" si="195"/>
        <v>19.326387163089301</v>
      </c>
      <c r="M1351">
        <f t="shared" si="196"/>
        <v>17.552081024782883</v>
      </c>
      <c r="N1351">
        <v>41953861</v>
      </c>
      <c r="O1351">
        <f t="shared" si="197"/>
        <v>0</v>
      </c>
      <c r="P1351">
        <f t="shared" si="191"/>
        <v>1</v>
      </c>
      <c r="Q1351">
        <f t="shared" si="192"/>
        <v>0</v>
      </c>
      <c r="R1351">
        <f t="shared" si="193"/>
        <v>0</v>
      </c>
      <c r="S1351">
        <f t="shared" si="194"/>
        <v>0</v>
      </c>
    </row>
    <row r="1352" spans="1:19" ht="16">
      <c r="A1352" s="1">
        <v>1992</v>
      </c>
      <c r="B1352" t="s">
        <v>3116</v>
      </c>
      <c r="C1352" t="s">
        <v>22</v>
      </c>
      <c r="D1352" t="s">
        <v>23</v>
      </c>
      <c r="F1352">
        <f t="shared" si="189"/>
        <v>1</v>
      </c>
      <c r="G1352">
        <f t="shared" si="190"/>
        <v>91319098</v>
      </c>
      <c r="H1352">
        <v>247429345</v>
      </c>
      <c r="L1352">
        <f t="shared" si="195"/>
        <v>19.326635624469873</v>
      </c>
      <c r="M1352">
        <f t="shared" si="196"/>
        <v>18.329870502222729</v>
      </c>
      <c r="N1352">
        <v>91319098</v>
      </c>
      <c r="O1352">
        <f t="shared" si="197"/>
        <v>0</v>
      </c>
      <c r="P1352">
        <f t="shared" si="191"/>
        <v>0</v>
      </c>
      <c r="Q1352">
        <f t="shared" si="192"/>
        <v>0</v>
      </c>
      <c r="R1352">
        <f t="shared" si="193"/>
        <v>0</v>
      </c>
      <c r="S1352">
        <f t="shared" si="194"/>
        <v>1</v>
      </c>
    </row>
    <row r="1353" spans="1:19" ht="16">
      <c r="A1353" s="1">
        <v>2004</v>
      </c>
      <c r="B1353" t="s">
        <v>3623</v>
      </c>
      <c r="C1353" t="s">
        <v>22</v>
      </c>
      <c r="D1353" t="s">
        <v>23</v>
      </c>
      <c r="F1353">
        <f t="shared" si="189"/>
        <v>1</v>
      </c>
      <c r="G1353">
        <f t="shared" si="190"/>
        <v>123319288</v>
      </c>
      <c r="H1353">
        <v>248645124</v>
      </c>
      <c r="L1353">
        <f t="shared" si="195"/>
        <v>19.33153723303932</v>
      </c>
      <c r="M1353">
        <f t="shared" si="196"/>
        <v>18.630287387368412</v>
      </c>
      <c r="N1353">
        <v>123319288</v>
      </c>
      <c r="O1353">
        <f t="shared" si="197"/>
        <v>0</v>
      </c>
      <c r="P1353">
        <f t="shared" si="191"/>
        <v>0</v>
      </c>
      <c r="Q1353">
        <f t="shared" si="192"/>
        <v>0</v>
      </c>
      <c r="R1353">
        <f t="shared" si="193"/>
        <v>0</v>
      </c>
      <c r="S1353">
        <f t="shared" si="194"/>
        <v>1</v>
      </c>
    </row>
    <row r="1354" spans="1:19" ht="16">
      <c r="A1354" s="1">
        <v>2013</v>
      </c>
      <c r="B1354" t="s">
        <v>44</v>
      </c>
      <c r="C1354" t="s">
        <v>22</v>
      </c>
      <c r="D1354" t="s">
        <v>23</v>
      </c>
      <c r="F1354">
        <f t="shared" si="189"/>
        <v>1</v>
      </c>
      <c r="G1354">
        <f t="shared" si="190"/>
        <v>40000000</v>
      </c>
      <c r="H1354">
        <v>249484909</v>
      </c>
      <c r="L1354">
        <f t="shared" si="195"/>
        <v>19.334908986356616</v>
      </c>
      <c r="M1354">
        <f t="shared" si="196"/>
        <v>17.504390012078211</v>
      </c>
      <c r="N1354">
        <v>40000000</v>
      </c>
      <c r="O1354">
        <f t="shared" si="197"/>
        <v>0</v>
      </c>
      <c r="P1354">
        <f t="shared" si="191"/>
        <v>0</v>
      </c>
      <c r="Q1354">
        <f t="shared" si="192"/>
        <v>0</v>
      </c>
      <c r="R1354">
        <f t="shared" si="193"/>
        <v>0</v>
      </c>
      <c r="S1354">
        <f t="shared" si="194"/>
        <v>1</v>
      </c>
    </row>
    <row r="1355" spans="1:19" ht="16">
      <c r="A1355" s="1">
        <v>1993</v>
      </c>
      <c r="B1355" t="s">
        <v>3070</v>
      </c>
      <c r="C1355" t="s">
        <v>16</v>
      </c>
      <c r="D1355" t="s">
        <v>17</v>
      </c>
      <c r="F1355">
        <f t="shared" si="189"/>
        <v>0</v>
      </c>
      <c r="G1355">
        <f t="shared" si="190"/>
        <v>0</v>
      </c>
      <c r="H1355">
        <v>250021852</v>
      </c>
      <c r="L1355">
        <f t="shared" si="195"/>
        <v>19.337058880006666</v>
      </c>
      <c r="M1355">
        <f t="shared" si="196"/>
        <v>16.932328186289563</v>
      </c>
      <c r="N1355">
        <v>22574425</v>
      </c>
      <c r="O1355">
        <f t="shared" si="197"/>
        <v>0</v>
      </c>
      <c r="P1355">
        <f t="shared" si="191"/>
        <v>1</v>
      </c>
      <c r="Q1355">
        <f t="shared" si="192"/>
        <v>0</v>
      </c>
      <c r="R1355">
        <f t="shared" si="193"/>
        <v>0</v>
      </c>
      <c r="S1355">
        <f t="shared" si="194"/>
        <v>0</v>
      </c>
    </row>
    <row r="1356" spans="1:19" ht="16">
      <c r="A1356" s="1">
        <v>1999</v>
      </c>
      <c r="B1356" t="s">
        <v>2618</v>
      </c>
      <c r="C1356" t="s">
        <v>22</v>
      </c>
      <c r="D1356" t="s">
        <v>23</v>
      </c>
      <c r="F1356">
        <f t="shared" si="189"/>
        <v>1</v>
      </c>
      <c r="G1356">
        <f t="shared" si="190"/>
        <v>111876962</v>
      </c>
      <c r="H1356">
        <v>251987342</v>
      </c>
      <c r="L1356">
        <f t="shared" si="195"/>
        <v>19.344889414055391</v>
      </c>
      <c r="M1356">
        <f t="shared" si="196"/>
        <v>18.532910271835682</v>
      </c>
      <c r="N1356">
        <v>111876962</v>
      </c>
      <c r="O1356">
        <f t="shared" si="197"/>
        <v>0</v>
      </c>
      <c r="P1356">
        <f t="shared" si="191"/>
        <v>0</v>
      </c>
      <c r="Q1356">
        <f t="shared" si="192"/>
        <v>0</v>
      </c>
      <c r="R1356">
        <f t="shared" si="193"/>
        <v>0</v>
      </c>
      <c r="S1356">
        <f t="shared" si="194"/>
        <v>1</v>
      </c>
    </row>
    <row r="1357" spans="1:19" ht="16">
      <c r="A1357" s="1">
        <v>2008</v>
      </c>
      <c r="B1357" t="s">
        <v>1264</v>
      </c>
      <c r="C1357" t="s">
        <v>22</v>
      </c>
      <c r="D1357" t="s">
        <v>23</v>
      </c>
      <c r="F1357">
        <f t="shared" si="189"/>
        <v>1</v>
      </c>
      <c r="G1357">
        <f t="shared" si="190"/>
        <v>86580505</v>
      </c>
      <c r="H1357">
        <v>252238208</v>
      </c>
      <c r="L1357">
        <f t="shared" si="195"/>
        <v>19.345884468830775</v>
      </c>
      <c r="M1357">
        <f t="shared" si="196"/>
        <v>18.276585232716929</v>
      </c>
      <c r="N1357">
        <v>86580505</v>
      </c>
      <c r="O1357">
        <f t="shared" si="197"/>
        <v>0</v>
      </c>
      <c r="P1357">
        <f t="shared" si="191"/>
        <v>0</v>
      </c>
      <c r="Q1357">
        <f t="shared" si="192"/>
        <v>0</v>
      </c>
      <c r="R1357">
        <f t="shared" si="193"/>
        <v>0</v>
      </c>
      <c r="S1357">
        <f t="shared" si="194"/>
        <v>1</v>
      </c>
    </row>
    <row r="1358" spans="1:19" ht="16">
      <c r="A1358" s="1">
        <v>1994</v>
      </c>
      <c r="B1358" t="s">
        <v>3030</v>
      </c>
      <c r="C1358" t="s">
        <v>22</v>
      </c>
      <c r="D1358" t="s">
        <v>23</v>
      </c>
      <c r="F1358">
        <f t="shared" si="189"/>
        <v>1</v>
      </c>
      <c r="G1358">
        <f t="shared" si="190"/>
        <v>47149941</v>
      </c>
      <c r="H1358">
        <v>252256228</v>
      </c>
      <c r="L1358">
        <f t="shared" si="195"/>
        <v>19.345955906685077</v>
      </c>
      <c r="M1358">
        <f t="shared" si="196"/>
        <v>17.6688433157174</v>
      </c>
      <c r="N1358">
        <v>47149941</v>
      </c>
      <c r="O1358">
        <f t="shared" si="197"/>
        <v>0</v>
      </c>
      <c r="P1358">
        <f t="shared" si="191"/>
        <v>0</v>
      </c>
      <c r="Q1358">
        <f t="shared" si="192"/>
        <v>0</v>
      </c>
      <c r="R1358">
        <f t="shared" si="193"/>
        <v>0</v>
      </c>
      <c r="S1358">
        <f t="shared" si="194"/>
        <v>1</v>
      </c>
    </row>
    <row r="1359" spans="1:19" ht="16">
      <c r="A1359" s="1">
        <v>1979</v>
      </c>
      <c r="B1359" t="s">
        <v>3460</v>
      </c>
      <c r="C1359" t="s">
        <v>58</v>
      </c>
      <c r="D1359" t="s">
        <v>17</v>
      </c>
      <c r="F1359">
        <f t="shared" si="189"/>
        <v>0</v>
      </c>
      <c r="G1359">
        <f t="shared" si="190"/>
        <v>0</v>
      </c>
      <c r="H1359">
        <v>252913878</v>
      </c>
      <c r="L1359">
        <f t="shared" si="195"/>
        <v>19.34855958557943</v>
      </c>
      <c r="M1359">
        <f t="shared" si="196"/>
        <v>18.431634135927919</v>
      </c>
      <c r="N1359">
        <v>101101360</v>
      </c>
      <c r="O1359">
        <f t="shared" si="197"/>
        <v>1</v>
      </c>
      <c r="P1359">
        <f t="shared" si="191"/>
        <v>0</v>
      </c>
      <c r="Q1359">
        <f t="shared" si="192"/>
        <v>0</v>
      </c>
      <c r="R1359">
        <f t="shared" si="193"/>
        <v>0</v>
      </c>
      <c r="S1359">
        <f t="shared" si="194"/>
        <v>0</v>
      </c>
    </row>
    <row r="1360" spans="1:19" ht="16">
      <c r="A1360" s="1">
        <v>2009</v>
      </c>
      <c r="B1360" t="s">
        <v>582</v>
      </c>
      <c r="C1360" t="s">
        <v>64</v>
      </c>
      <c r="D1360" t="s">
        <v>17</v>
      </c>
      <c r="F1360">
        <f t="shared" si="189"/>
        <v>0</v>
      </c>
      <c r="G1360">
        <f t="shared" si="190"/>
        <v>0</v>
      </c>
      <c r="H1360">
        <v>253160295</v>
      </c>
      <c r="L1360">
        <f t="shared" si="195"/>
        <v>19.349533423141676</v>
      </c>
      <c r="M1360">
        <f t="shared" si="196"/>
        <v>18.397574273772776</v>
      </c>
      <c r="N1360">
        <v>97715844</v>
      </c>
      <c r="O1360">
        <f t="shared" si="197"/>
        <v>0</v>
      </c>
      <c r="P1360">
        <f t="shared" si="191"/>
        <v>0</v>
      </c>
      <c r="Q1360">
        <f t="shared" si="192"/>
        <v>0</v>
      </c>
      <c r="R1360">
        <f t="shared" si="193"/>
        <v>1</v>
      </c>
      <c r="S1360">
        <f t="shared" si="194"/>
        <v>0</v>
      </c>
    </row>
    <row r="1361" spans="1:19" ht="16">
      <c r="A1361" s="1">
        <v>1997</v>
      </c>
      <c r="B1361" t="s">
        <v>2804</v>
      </c>
      <c r="C1361" t="s">
        <v>22</v>
      </c>
      <c r="D1361" t="s">
        <v>23</v>
      </c>
      <c r="F1361">
        <f t="shared" si="189"/>
        <v>1</v>
      </c>
      <c r="G1361">
        <f t="shared" si="190"/>
        <v>79818097</v>
      </c>
      <c r="H1361">
        <v>253187730</v>
      </c>
      <c r="L1361">
        <f t="shared" si="195"/>
        <v>19.349641787344446</v>
      </c>
      <c r="M1361">
        <f t="shared" si="196"/>
        <v>18.195260816158086</v>
      </c>
      <c r="N1361">
        <v>79818097</v>
      </c>
      <c r="O1361">
        <f t="shared" si="197"/>
        <v>0</v>
      </c>
      <c r="P1361">
        <f t="shared" si="191"/>
        <v>0</v>
      </c>
      <c r="Q1361">
        <f t="shared" si="192"/>
        <v>0</v>
      </c>
      <c r="R1361">
        <f t="shared" si="193"/>
        <v>0</v>
      </c>
      <c r="S1361">
        <f t="shared" si="194"/>
        <v>1</v>
      </c>
    </row>
    <row r="1362" spans="1:19" ht="16">
      <c r="A1362" s="1">
        <v>1987</v>
      </c>
      <c r="B1362" t="s">
        <v>3273</v>
      </c>
      <c r="C1362" t="s">
        <v>16</v>
      </c>
      <c r="D1362" t="s">
        <v>17</v>
      </c>
      <c r="F1362">
        <f t="shared" si="189"/>
        <v>0</v>
      </c>
      <c r="G1362">
        <f t="shared" si="190"/>
        <v>0</v>
      </c>
      <c r="H1362">
        <v>254090104</v>
      </c>
      <c r="L1362">
        <f t="shared" si="195"/>
        <v>19.353199502234876</v>
      </c>
      <c r="M1362">
        <f t="shared" si="196"/>
        <v>17.098493535944236</v>
      </c>
      <c r="N1362">
        <v>26655166</v>
      </c>
      <c r="O1362">
        <f t="shared" si="197"/>
        <v>0</v>
      </c>
      <c r="P1362">
        <f t="shared" si="191"/>
        <v>1</v>
      </c>
      <c r="Q1362">
        <f t="shared" si="192"/>
        <v>0</v>
      </c>
      <c r="R1362">
        <f t="shared" si="193"/>
        <v>0</v>
      </c>
      <c r="S1362">
        <f t="shared" si="194"/>
        <v>0</v>
      </c>
    </row>
    <row r="1363" spans="1:19" ht="16">
      <c r="A1363" s="1">
        <v>2002</v>
      </c>
      <c r="B1363" t="s">
        <v>2203</v>
      </c>
      <c r="C1363" t="s">
        <v>22</v>
      </c>
      <c r="D1363" t="s">
        <v>23</v>
      </c>
      <c r="F1363">
        <f t="shared" si="189"/>
        <v>1</v>
      </c>
      <c r="G1363">
        <f t="shared" si="190"/>
        <v>62168602</v>
      </c>
      <c r="H1363">
        <v>254254517</v>
      </c>
      <c r="L1363">
        <f t="shared" si="195"/>
        <v>19.353846358713497</v>
      </c>
      <c r="M1363">
        <f t="shared" si="196"/>
        <v>17.945360639262756</v>
      </c>
      <c r="N1363">
        <v>62168602</v>
      </c>
      <c r="O1363">
        <f t="shared" si="197"/>
        <v>0</v>
      </c>
      <c r="P1363">
        <f t="shared" si="191"/>
        <v>0</v>
      </c>
      <c r="Q1363">
        <f t="shared" si="192"/>
        <v>0</v>
      </c>
      <c r="R1363">
        <f t="shared" si="193"/>
        <v>0</v>
      </c>
      <c r="S1363">
        <f t="shared" si="194"/>
        <v>1</v>
      </c>
    </row>
    <row r="1364" spans="1:19" ht="16">
      <c r="A1364" s="1">
        <v>2011</v>
      </c>
      <c r="B1364" t="s">
        <v>536</v>
      </c>
      <c r="C1364" t="s">
        <v>16</v>
      </c>
      <c r="D1364" t="s">
        <v>17</v>
      </c>
      <c r="F1364">
        <f t="shared" si="189"/>
        <v>0</v>
      </c>
      <c r="G1364">
        <f t="shared" si="190"/>
        <v>0</v>
      </c>
      <c r="H1364">
        <v>254266825</v>
      </c>
      <c r="L1364">
        <f t="shared" si="195"/>
        <v>19.353894765728054</v>
      </c>
      <c r="M1364">
        <f t="shared" si="196"/>
        <v>18.755853965790521</v>
      </c>
      <c r="N1364">
        <v>139818256</v>
      </c>
      <c r="O1364">
        <f t="shared" si="197"/>
        <v>0</v>
      </c>
      <c r="P1364">
        <f t="shared" si="191"/>
        <v>1</v>
      </c>
      <c r="Q1364">
        <f t="shared" si="192"/>
        <v>0</v>
      </c>
      <c r="R1364">
        <f t="shared" si="193"/>
        <v>0</v>
      </c>
      <c r="S1364">
        <f t="shared" si="194"/>
        <v>0</v>
      </c>
    </row>
    <row r="1365" spans="1:19" ht="16">
      <c r="A1365" s="1">
        <v>1996</v>
      </c>
      <c r="B1365" t="s">
        <v>2901</v>
      </c>
      <c r="C1365" t="s">
        <v>22</v>
      </c>
      <c r="D1365" t="s">
        <v>23</v>
      </c>
      <c r="F1365">
        <f t="shared" si="189"/>
        <v>1</v>
      </c>
      <c r="G1365">
        <f t="shared" si="190"/>
        <v>22277474</v>
      </c>
      <c r="H1365">
        <v>257002834</v>
      </c>
      <c r="L1365">
        <f t="shared" si="195"/>
        <v>19.364597670036048</v>
      </c>
      <c r="M1365">
        <f t="shared" si="196"/>
        <v>16.919086591371485</v>
      </c>
      <c r="N1365">
        <v>22277474</v>
      </c>
      <c r="O1365">
        <f t="shared" si="197"/>
        <v>0</v>
      </c>
      <c r="P1365">
        <f t="shared" si="191"/>
        <v>0</v>
      </c>
      <c r="Q1365">
        <f t="shared" si="192"/>
        <v>0</v>
      </c>
      <c r="R1365">
        <f t="shared" si="193"/>
        <v>0</v>
      </c>
      <c r="S1365">
        <f t="shared" si="194"/>
        <v>1</v>
      </c>
    </row>
    <row r="1366" spans="1:19" ht="16">
      <c r="A1366" s="1">
        <v>2009</v>
      </c>
      <c r="B1366" t="s">
        <v>934</v>
      </c>
      <c r="C1366" t="s">
        <v>16</v>
      </c>
      <c r="D1366" t="s">
        <v>17</v>
      </c>
      <c r="F1366">
        <f t="shared" si="189"/>
        <v>0</v>
      </c>
      <c r="G1366">
        <f t="shared" si="190"/>
        <v>0</v>
      </c>
      <c r="H1366">
        <v>257131292</v>
      </c>
      <c r="L1366">
        <f t="shared" si="195"/>
        <v>19.365097376226231</v>
      </c>
      <c r="M1366">
        <f t="shared" si="196"/>
        <v>18.502934789430601</v>
      </c>
      <c r="N1366">
        <v>108573160</v>
      </c>
      <c r="O1366">
        <f t="shared" si="197"/>
        <v>0</v>
      </c>
      <c r="P1366">
        <f t="shared" si="191"/>
        <v>1</v>
      </c>
      <c r="Q1366">
        <f t="shared" si="192"/>
        <v>0</v>
      </c>
      <c r="R1366">
        <f t="shared" si="193"/>
        <v>0</v>
      </c>
      <c r="S1366">
        <f t="shared" si="194"/>
        <v>0</v>
      </c>
    </row>
    <row r="1367" spans="1:19" ht="16">
      <c r="A1367" s="1">
        <v>2002</v>
      </c>
      <c r="B1367" t="s">
        <v>2275</v>
      </c>
      <c r="C1367" t="s">
        <v>22</v>
      </c>
      <c r="D1367" t="s">
        <v>23</v>
      </c>
      <c r="F1367">
        <f t="shared" si="189"/>
        <v>1</v>
      </c>
      <c r="G1367">
        <f t="shared" si="190"/>
        <v>77710753</v>
      </c>
      <c r="H1367">
        <v>257796757</v>
      </c>
      <c r="L1367">
        <f t="shared" si="195"/>
        <v>19.367682068871233</v>
      </c>
      <c r="M1367">
        <f t="shared" si="196"/>
        <v>18.168504197011082</v>
      </c>
      <c r="N1367">
        <v>77710753</v>
      </c>
      <c r="O1367">
        <f t="shared" si="197"/>
        <v>0</v>
      </c>
      <c r="P1367">
        <f t="shared" si="191"/>
        <v>0</v>
      </c>
      <c r="Q1367">
        <f t="shared" si="192"/>
        <v>0</v>
      </c>
      <c r="R1367">
        <f t="shared" si="193"/>
        <v>0</v>
      </c>
      <c r="S1367">
        <f t="shared" si="194"/>
        <v>1</v>
      </c>
    </row>
    <row r="1368" spans="1:19" ht="16">
      <c r="A1368" s="1">
        <v>1995</v>
      </c>
      <c r="B1368" t="s">
        <v>3009</v>
      </c>
      <c r="C1368" t="s">
        <v>16</v>
      </c>
      <c r="D1368" t="s">
        <v>17</v>
      </c>
      <c r="F1368">
        <f t="shared" si="189"/>
        <v>0</v>
      </c>
      <c r="G1368">
        <f t="shared" si="190"/>
        <v>0</v>
      </c>
      <c r="H1368">
        <v>258121354</v>
      </c>
      <c r="L1368">
        <f t="shared" si="195"/>
        <v>19.368940396640348</v>
      </c>
      <c r="M1368">
        <f t="shared" si="196"/>
        <v>17.607276058761315</v>
      </c>
      <c r="N1368">
        <v>44334604</v>
      </c>
      <c r="O1368">
        <f t="shared" si="197"/>
        <v>0</v>
      </c>
      <c r="P1368">
        <f t="shared" si="191"/>
        <v>1</v>
      </c>
      <c r="Q1368">
        <f t="shared" si="192"/>
        <v>0</v>
      </c>
      <c r="R1368">
        <f t="shared" si="193"/>
        <v>0</v>
      </c>
      <c r="S1368">
        <f t="shared" si="194"/>
        <v>0</v>
      </c>
    </row>
    <row r="1369" spans="1:19" ht="16">
      <c r="A1369" s="1">
        <v>1997</v>
      </c>
      <c r="B1369" t="s">
        <v>2798</v>
      </c>
      <c r="C1369" t="s">
        <v>31</v>
      </c>
      <c r="D1369" t="s">
        <v>17</v>
      </c>
      <c r="F1369">
        <f t="shared" si="189"/>
        <v>0</v>
      </c>
      <c r="G1369">
        <f t="shared" si="190"/>
        <v>0</v>
      </c>
      <c r="H1369">
        <v>258311390</v>
      </c>
      <c r="L1369">
        <f t="shared" si="195"/>
        <v>19.369676353106257</v>
      </c>
      <c r="M1369">
        <f t="shared" si="196"/>
        <v>18.569954264033438</v>
      </c>
      <c r="N1369">
        <v>116099050</v>
      </c>
      <c r="O1369">
        <f t="shared" si="197"/>
        <v>0</v>
      </c>
      <c r="P1369">
        <f t="shared" si="191"/>
        <v>0</v>
      </c>
      <c r="Q1369">
        <f t="shared" si="192"/>
        <v>1</v>
      </c>
      <c r="R1369">
        <f t="shared" si="193"/>
        <v>0</v>
      </c>
      <c r="S1369">
        <f t="shared" si="194"/>
        <v>0</v>
      </c>
    </row>
    <row r="1370" spans="1:19" ht="16">
      <c r="A1370" s="1">
        <v>2000</v>
      </c>
      <c r="B1370" t="s">
        <v>2453</v>
      </c>
      <c r="C1370" t="s">
        <v>22</v>
      </c>
      <c r="D1370" t="s">
        <v>23</v>
      </c>
      <c r="F1370">
        <f t="shared" si="189"/>
        <v>1</v>
      </c>
      <c r="G1370">
        <f t="shared" si="190"/>
        <v>121761754</v>
      </c>
      <c r="H1370">
        <v>258676083</v>
      </c>
      <c r="L1370">
        <f t="shared" si="195"/>
        <v>19.371087192167312</v>
      </c>
      <c r="M1370">
        <f t="shared" si="196"/>
        <v>18.617576857361541</v>
      </c>
      <c r="N1370">
        <v>121761754</v>
      </c>
      <c r="O1370">
        <f t="shared" si="197"/>
        <v>0</v>
      </c>
      <c r="P1370">
        <f t="shared" si="191"/>
        <v>0</v>
      </c>
      <c r="Q1370">
        <f t="shared" si="192"/>
        <v>0</v>
      </c>
      <c r="R1370">
        <f t="shared" si="193"/>
        <v>0</v>
      </c>
      <c r="S1370">
        <f t="shared" si="194"/>
        <v>1</v>
      </c>
    </row>
    <row r="1371" spans="1:19" ht="16">
      <c r="A1371" s="1">
        <v>1980</v>
      </c>
      <c r="B1371" t="s">
        <v>958</v>
      </c>
      <c r="C1371" t="s">
        <v>31</v>
      </c>
      <c r="D1371" t="s">
        <v>17</v>
      </c>
      <c r="F1371">
        <f t="shared" si="189"/>
        <v>0</v>
      </c>
      <c r="G1371">
        <f t="shared" si="190"/>
        <v>0</v>
      </c>
      <c r="H1371">
        <v>259308493</v>
      </c>
      <c r="L1371">
        <f t="shared" si="195"/>
        <v>19.373529003539804</v>
      </c>
      <c r="M1371">
        <f t="shared" si="196"/>
        <v>17.688211568310297</v>
      </c>
      <c r="N1371">
        <v>48072054</v>
      </c>
      <c r="O1371">
        <f t="shared" si="197"/>
        <v>0</v>
      </c>
      <c r="P1371">
        <f t="shared" si="191"/>
        <v>0</v>
      </c>
      <c r="Q1371">
        <f t="shared" si="192"/>
        <v>1</v>
      </c>
      <c r="R1371">
        <f t="shared" si="193"/>
        <v>0</v>
      </c>
      <c r="S1371">
        <f t="shared" si="194"/>
        <v>0</v>
      </c>
    </row>
    <row r="1372" spans="1:19" ht="16">
      <c r="A1372" s="1">
        <v>2013</v>
      </c>
      <c r="B1372" t="s">
        <v>191</v>
      </c>
      <c r="C1372" t="s">
        <v>16</v>
      </c>
      <c r="D1372" t="s">
        <v>17</v>
      </c>
      <c r="F1372">
        <f t="shared" si="189"/>
        <v>0</v>
      </c>
      <c r="G1372">
        <f t="shared" si="190"/>
        <v>0</v>
      </c>
      <c r="H1372">
        <v>259989910</v>
      </c>
      <c r="L1372">
        <f t="shared" si="195"/>
        <v>19.376153380534458</v>
      </c>
      <c r="M1372">
        <f t="shared" si="196"/>
        <v>19.432281655630845</v>
      </c>
      <c r="N1372">
        <v>275000000</v>
      </c>
      <c r="O1372">
        <f t="shared" si="197"/>
        <v>0</v>
      </c>
      <c r="P1372">
        <f t="shared" si="191"/>
        <v>1</v>
      </c>
      <c r="Q1372">
        <f t="shared" si="192"/>
        <v>0</v>
      </c>
      <c r="R1372">
        <f t="shared" si="193"/>
        <v>0</v>
      </c>
      <c r="S1372">
        <f t="shared" si="194"/>
        <v>0</v>
      </c>
    </row>
    <row r="1373" spans="1:19" ht="16">
      <c r="A1373" s="1">
        <v>2007</v>
      </c>
      <c r="B1373" t="s">
        <v>1384</v>
      </c>
      <c r="C1373" t="s">
        <v>22</v>
      </c>
      <c r="D1373" t="s">
        <v>23</v>
      </c>
      <c r="F1373">
        <f t="shared" si="189"/>
        <v>1</v>
      </c>
      <c r="G1373">
        <f t="shared" si="190"/>
        <v>7864804</v>
      </c>
      <c r="H1373">
        <v>260044254</v>
      </c>
      <c r="L1373">
        <f t="shared" si="195"/>
        <v>19.376362382188425</v>
      </c>
      <c r="M1373">
        <f t="shared" si="196"/>
        <v>15.877908173629983</v>
      </c>
      <c r="N1373">
        <v>7864804</v>
      </c>
      <c r="O1373">
        <f t="shared" si="197"/>
        <v>0</v>
      </c>
      <c r="P1373">
        <f t="shared" si="191"/>
        <v>0</v>
      </c>
      <c r="Q1373">
        <f t="shared" si="192"/>
        <v>0</v>
      </c>
      <c r="R1373">
        <f t="shared" si="193"/>
        <v>0</v>
      </c>
      <c r="S1373">
        <f t="shared" si="194"/>
        <v>1</v>
      </c>
    </row>
    <row r="1374" spans="1:19" ht="16">
      <c r="A1374" s="1">
        <v>2001</v>
      </c>
      <c r="B1374" t="s">
        <v>2374</v>
      </c>
      <c r="C1374" t="s">
        <v>22</v>
      </c>
      <c r="D1374" t="s">
        <v>23</v>
      </c>
      <c r="F1374">
        <f t="shared" si="189"/>
        <v>1</v>
      </c>
      <c r="G1374">
        <f t="shared" si="190"/>
        <v>46054609</v>
      </c>
      <c r="H1374">
        <v>260132301</v>
      </c>
      <c r="L1374">
        <f t="shared" si="195"/>
        <v>19.376700909559542</v>
      </c>
      <c r="M1374">
        <f t="shared" si="196"/>
        <v>17.645338402519339</v>
      </c>
      <c r="N1374">
        <v>46054609</v>
      </c>
      <c r="O1374">
        <f t="shared" si="197"/>
        <v>0</v>
      </c>
      <c r="P1374">
        <f t="shared" si="191"/>
        <v>0</v>
      </c>
      <c r="Q1374">
        <f t="shared" si="192"/>
        <v>0</v>
      </c>
      <c r="R1374">
        <f t="shared" si="193"/>
        <v>0</v>
      </c>
      <c r="S1374">
        <f t="shared" si="194"/>
        <v>1</v>
      </c>
    </row>
    <row r="1375" spans="1:19" ht="16">
      <c r="A1375" s="1">
        <v>2008</v>
      </c>
      <c r="B1375" t="s">
        <v>1198</v>
      </c>
      <c r="C1375" t="s">
        <v>16</v>
      </c>
      <c r="D1375" t="s">
        <v>17</v>
      </c>
      <c r="F1375">
        <f t="shared" si="189"/>
        <v>0</v>
      </c>
      <c r="G1375">
        <f t="shared" si="190"/>
        <v>0</v>
      </c>
      <c r="H1375">
        <v>260720275</v>
      </c>
      <c r="L1375">
        <f t="shared" si="195"/>
        <v>19.378958647264426</v>
      </c>
      <c r="M1375">
        <f t="shared" si="196"/>
        <v>17.70122108653004</v>
      </c>
      <c r="N1375">
        <v>48701534</v>
      </c>
      <c r="O1375">
        <f t="shared" si="197"/>
        <v>0</v>
      </c>
      <c r="P1375">
        <f t="shared" si="191"/>
        <v>1</v>
      </c>
      <c r="Q1375">
        <f t="shared" si="192"/>
        <v>0</v>
      </c>
      <c r="R1375">
        <f t="shared" si="193"/>
        <v>0</v>
      </c>
      <c r="S1375">
        <f t="shared" si="194"/>
        <v>0</v>
      </c>
    </row>
    <row r="1376" spans="1:19" ht="16">
      <c r="A1376" s="1">
        <v>2005</v>
      </c>
      <c r="B1376" t="s">
        <v>1722</v>
      </c>
      <c r="C1376" t="s">
        <v>58</v>
      </c>
      <c r="D1376" t="s">
        <v>17</v>
      </c>
      <c r="F1376">
        <f t="shared" si="189"/>
        <v>0</v>
      </c>
      <c r="G1376">
        <f t="shared" si="190"/>
        <v>0</v>
      </c>
      <c r="H1376">
        <v>261099301</v>
      </c>
      <c r="L1376">
        <f t="shared" si="195"/>
        <v>19.380411356530576</v>
      </c>
      <c r="M1376">
        <f t="shared" si="196"/>
        <v>18.692489834527787</v>
      </c>
      <c r="N1376">
        <v>131233644</v>
      </c>
      <c r="O1376">
        <f t="shared" si="197"/>
        <v>1</v>
      </c>
      <c r="P1376">
        <f t="shared" si="191"/>
        <v>0</v>
      </c>
      <c r="Q1376">
        <f t="shared" si="192"/>
        <v>0</v>
      </c>
      <c r="R1376">
        <f t="shared" si="193"/>
        <v>0</v>
      </c>
      <c r="S1376">
        <f t="shared" si="194"/>
        <v>0</v>
      </c>
    </row>
    <row r="1377" spans="1:19" ht="16">
      <c r="A1377" s="1">
        <v>2003</v>
      </c>
      <c r="B1377" t="s">
        <v>2073</v>
      </c>
      <c r="C1377" t="s">
        <v>22</v>
      </c>
      <c r="D1377" t="s">
        <v>23</v>
      </c>
      <c r="F1377">
        <f t="shared" si="189"/>
        <v>1</v>
      </c>
      <c r="G1377">
        <f t="shared" si="190"/>
        <v>88626087</v>
      </c>
      <c r="H1377">
        <v>262275924</v>
      </c>
      <c r="L1377">
        <f t="shared" si="195"/>
        <v>19.384907652595349</v>
      </c>
      <c r="M1377">
        <f t="shared" si="196"/>
        <v>18.299936807903549</v>
      </c>
      <c r="N1377">
        <v>88626087</v>
      </c>
      <c r="O1377">
        <f t="shared" si="197"/>
        <v>0</v>
      </c>
      <c r="P1377">
        <f t="shared" si="191"/>
        <v>0</v>
      </c>
      <c r="Q1377">
        <f t="shared" si="192"/>
        <v>0</v>
      </c>
      <c r="R1377">
        <f t="shared" si="193"/>
        <v>0</v>
      </c>
      <c r="S1377">
        <f t="shared" si="194"/>
        <v>1</v>
      </c>
    </row>
    <row r="1378" spans="1:19" ht="16">
      <c r="A1378" s="1">
        <v>1992</v>
      </c>
      <c r="B1378" t="s">
        <v>3108</v>
      </c>
      <c r="C1378" t="s">
        <v>58</v>
      </c>
      <c r="D1378" t="s">
        <v>17</v>
      </c>
      <c r="F1378">
        <f t="shared" si="189"/>
        <v>0</v>
      </c>
      <c r="G1378">
        <f t="shared" si="190"/>
        <v>0</v>
      </c>
      <c r="H1378">
        <v>263165037</v>
      </c>
      <c r="L1378">
        <f t="shared" si="195"/>
        <v>19.388291910445773</v>
      </c>
      <c r="M1378">
        <f t="shared" si="196"/>
        <v>18.329870502222729</v>
      </c>
      <c r="N1378">
        <v>91319098</v>
      </c>
      <c r="O1378">
        <f t="shared" si="197"/>
        <v>1</v>
      </c>
      <c r="P1378">
        <f t="shared" si="191"/>
        <v>0</v>
      </c>
      <c r="Q1378">
        <f t="shared" si="192"/>
        <v>0</v>
      </c>
      <c r="R1378">
        <f t="shared" si="193"/>
        <v>0</v>
      </c>
      <c r="S1378">
        <f t="shared" si="194"/>
        <v>0</v>
      </c>
    </row>
    <row r="1379" spans="1:19" ht="16">
      <c r="A1379" s="1">
        <v>1984</v>
      </c>
      <c r="B1379" t="s">
        <v>3339</v>
      </c>
      <c r="C1379" t="s">
        <v>31</v>
      </c>
      <c r="D1379" t="s">
        <v>17</v>
      </c>
      <c r="F1379">
        <f t="shared" si="189"/>
        <v>0</v>
      </c>
      <c r="G1379">
        <f t="shared" si="190"/>
        <v>0</v>
      </c>
      <c r="H1379">
        <v>263884353</v>
      </c>
      <c r="L1379">
        <f t="shared" si="195"/>
        <v>19.39102150831749</v>
      </c>
      <c r="M1379">
        <f t="shared" si="196"/>
        <v>18.177978920484826</v>
      </c>
      <c r="N1379">
        <v>78450540</v>
      </c>
      <c r="O1379">
        <f t="shared" si="197"/>
        <v>0</v>
      </c>
      <c r="P1379">
        <f t="shared" si="191"/>
        <v>0</v>
      </c>
      <c r="Q1379">
        <f t="shared" si="192"/>
        <v>1</v>
      </c>
      <c r="R1379">
        <f t="shared" si="193"/>
        <v>0</v>
      </c>
      <c r="S1379">
        <f t="shared" si="194"/>
        <v>0</v>
      </c>
    </row>
    <row r="1380" spans="1:19" ht="16">
      <c r="A1380" s="1">
        <v>1982</v>
      </c>
      <c r="B1380" t="s">
        <v>3624</v>
      </c>
      <c r="C1380" t="s">
        <v>31</v>
      </c>
      <c r="D1380" t="s">
        <v>17</v>
      </c>
      <c r="F1380">
        <f t="shared" si="189"/>
        <v>0</v>
      </c>
      <c r="G1380">
        <f t="shared" si="190"/>
        <v>0</v>
      </c>
      <c r="H1380">
        <v>264234708</v>
      </c>
      <c r="L1380">
        <f t="shared" si="195"/>
        <v>19.392348311598305</v>
      </c>
      <c r="M1380">
        <f t="shared" si="196"/>
        <v>16.082786764624029</v>
      </c>
      <c r="N1380">
        <v>9653072</v>
      </c>
      <c r="O1380">
        <f t="shared" si="197"/>
        <v>0</v>
      </c>
      <c r="P1380">
        <f t="shared" si="191"/>
        <v>0</v>
      </c>
      <c r="Q1380">
        <f t="shared" si="192"/>
        <v>1</v>
      </c>
      <c r="R1380">
        <f t="shared" si="193"/>
        <v>0</v>
      </c>
      <c r="S1380">
        <f t="shared" si="194"/>
        <v>0</v>
      </c>
    </row>
    <row r="1381" spans="1:19" ht="16">
      <c r="A1381" s="1">
        <v>2004</v>
      </c>
      <c r="B1381" t="s">
        <v>1956</v>
      </c>
      <c r="C1381" t="s">
        <v>16</v>
      </c>
      <c r="D1381" t="s">
        <v>17</v>
      </c>
      <c r="F1381">
        <f t="shared" si="189"/>
        <v>0</v>
      </c>
      <c r="G1381">
        <f t="shared" si="190"/>
        <v>0</v>
      </c>
      <c r="H1381">
        <v>264654077</v>
      </c>
      <c r="L1381">
        <f t="shared" si="195"/>
        <v>19.39393416140183</v>
      </c>
      <c r="M1381">
        <f t="shared" si="196"/>
        <v>18.725597561275258</v>
      </c>
      <c r="N1381">
        <v>135651216</v>
      </c>
      <c r="O1381">
        <f t="shared" si="197"/>
        <v>0</v>
      </c>
      <c r="P1381">
        <f t="shared" si="191"/>
        <v>1</v>
      </c>
      <c r="Q1381">
        <f t="shared" si="192"/>
        <v>0</v>
      </c>
      <c r="R1381">
        <f t="shared" si="193"/>
        <v>0</v>
      </c>
      <c r="S1381">
        <f t="shared" si="194"/>
        <v>0</v>
      </c>
    </row>
    <row r="1382" spans="1:19" ht="16">
      <c r="A1382" s="1">
        <v>2001</v>
      </c>
      <c r="B1382" t="s">
        <v>2404</v>
      </c>
      <c r="C1382" t="s">
        <v>16</v>
      </c>
      <c r="D1382" t="s">
        <v>17</v>
      </c>
      <c r="F1382">
        <f t="shared" si="189"/>
        <v>0</v>
      </c>
      <c r="G1382">
        <f t="shared" si="190"/>
        <v>0</v>
      </c>
      <c r="H1382">
        <v>266756984</v>
      </c>
      <c r="L1382">
        <f t="shared" si="195"/>
        <v>19.401848629621579</v>
      </c>
      <c r="M1382">
        <f t="shared" si="196"/>
        <v>18.338485572222609</v>
      </c>
      <c r="N1382">
        <v>92109217</v>
      </c>
      <c r="O1382">
        <f t="shared" si="197"/>
        <v>0</v>
      </c>
      <c r="P1382">
        <f t="shared" si="191"/>
        <v>1</v>
      </c>
      <c r="Q1382">
        <f t="shared" si="192"/>
        <v>0</v>
      </c>
      <c r="R1382">
        <f t="shared" si="193"/>
        <v>0</v>
      </c>
      <c r="S1382">
        <f t="shared" si="194"/>
        <v>0</v>
      </c>
    </row>
    <row r="1383" spans="1:19" ht="16">
      <c r="A1383" s="1">
        <v>2002</v>
      </c>
      <c r="B1383" t="s">
        <v>2213</v>
      </c>
      <c r="C1383" t="s">
        <v>16</v>
      </c>
      <c r="D1383" t="s">
        <v>17</v>
      </c>
      <c r="F1383">
        <f t="shared" si="189"/>
        <v>0</v>
      </c>
      <c r="G1383">
        <f t="shared" si="190"/>
        <v>0</v>
      </c>
      <c r="H1383">
        <v>267396769</v>
      </c>
      <c r="L1383">
        <f t="shared" si="195"/>
        <v>19.404244139537425</v>
      </c>
      <c r="M1383">
        <f t="shared" si="196"/>
        <v>18.430868462468435</v>
      </c>
      <c r="N1383">
        <v>101023979</v>
      </c>
      <c r="O1383">
        <f t="shared" si="197"/>
        <v>0</v>
      </c>
      <c r="P1383">
        <f t="shared" si="191"/>
        <v>1</v>
      </c>
      <c r="Q1383">
        <f t="shared" si="192"/>
        <v>0</v>
      </c>
      <c r="R1383">
        <f t="shared" si="193"/>
        <v>0</v>
      </c>
      <c r="S1383">
        <f t="shared" si="194"/>
        <v>0</v>
      </c>
    </row>
    <row r="1384" spans="1:19" ht="16">
      <c r="A1384" s="1">
        <v>1995</v>
      </c>
      <c r="B1384" t="s">
        <v>2997</v>
      </c>
      <c r="C1384" t="s">
        <v>22</v>
      </c>
      <c r="D1384" t="s">
        <v>23</v>
      </c>
      <c r="F1384">
        <f t="shared" si="189"/>
        <v>1</v>
      </c>
      <c r="G1384">
        <f t="shared" si="190"/>
        <v>33633148</v>
      </c>
      <c r="H1384">
        <v>268326198</v>
      </c>
      <c r="L1384">
        <f t="shared" si="195"/>
        <v>19.407713955056824</v>
      </c>
      <c r="M1384">
        <f t="shared" si="196"/>
        <v>17.331022686234203</v>
      </c>
      <c r="N1384">
        <v>33633148</v>
      </c>
      <c r="O1384">
        <f t="shared" si="197"/>
        <v>0</v>
      </c>
      <c r="P1384">
        <f t="shared" si="191"/>
        <v>0</v>
      </c>
      <c r="Q1384">
        <f t="shared" si="192"/>
        <v>0</v>
      </c>
      <c r="R1384">
        <f t="shared" si="193"/>
        <v>0</v>
      </c>
      <c r="S1384">
        <f t="shared" si="194"/>
        <v>1</v>
      </c>
    </row>
    <row r="1385" spans="1:19" ht="16">
      <c r="A1385" s="1">
        <v>2013</v>
      </c>
      <c r="B1385" t="s">
        <v>69</v>
      </c>
      <c r="C1385" t="s">
        <v>22</v>
      </c>
      <c r="D1385" t="s">
        <v>23</v>
      </c>
      <c r="F1385">
        <f t="shared" si="189"/>
        <v>1</v>
      </c>
      <c r="G1385">
        <f t="shared" si="190"/>
        <v>100000000</v>
      </c>
      <c r="H1385">
        <v>268418682</v>
      </c>
      <c r="L1385">
        <f t="shared" si="195"/>
        <v>19.408058565706543</v>
      </c>
      <c r="M1385">
        <f t="shared" si="196"/>
        <v>18.420680743952367</v>
      </c>
      <c r="N1385">
        <v>100000000</v>
      </c>
      <c r="O1385">
        <f t="shared" si="197"/>
        <v>0</v>
      </c>
      <c r="P1385">
        <f t="shared" si="191"/>
        <v>0</v>
      </c>
      <c r="Q1385">
        <f t="shared" si="192"/>
        <v>0</v>
      </c>
      <c r="R1385">
        <f t="shared" si="193"/>
        <v>0</v>
      </c>
      <c r="S1385">
        <f t="shared" si="194"/>
        <v>1</v>
      </c>
    </row>
    <row r="1386" spans="1:19" ht="16">
      <c r="A1386" s="1">
        <v>2004</v>
      </c>
      <c r="B1386" t="s">
        <v>1867</v>
      </c>
      <c r="C1386" t="s">
        <v>58</v>
      </c>
      <c r="D1386" t="s">
        <v>17</v>
      </c>
      <c r="F1386">
        <f t="shared" si="189"/>
        <v>0</v>
      </c>
      <c r="G1386">
        <f t="shared" si="190"/>
        <v>0</v>
      </c>
      <c r="H1386">
        <v>268429281</v>
      </c>
      <c r="L1386">
        <f t="shared" si="195"/>
        <v>19.408098051746286</v>
      </c>
      <c r="M1386">
        <f t="shared" si="196"/>
        <v>18.119461766305431</v>
      </c>
      <c r="N1386">
        <v>73991573</v>
      </c>
      <c r="O1386">
        <f t="shared" si="197"/>
        <v>1</v>
      </c>
      <c r="P1386">
        <f t="shared" si="191"/>
        <v>0</v>
      </c>
      <c r="Q1386">
        <f t="shared" si="192"/>
        <v>0</v>
      </c>
      <c r="R1386">
        <f t="shared" si="193"/>
        <v>0</v>
      </c>
      <c r="S1386">
        <f t="shared" si="194"/>
        <v>0</v>
      </c>
    </row>
    <row r="1387" spans="1:19" ht="16">
      <c r="A1387" s="1">
        <v>2005</v>
      </c>
      <c r="B1387" t="s">
        <v>1691</v>
      </c>
      <c r="C1387" t="s">
        <v>22</v>
      </c>
      <c r="D1387" t="s">
        <v>23</v>
      </c>
      <c r="F1387">
        <f t="shared" si="189"/>
        <v>1</v>
      </c>
      <c r="G1387">
        <f t="shared" si="190"/>
        <v>65616822</v>
      </c>
      <c r="H1387">
        <v>269275914</v>
      </c>
      <c r="L1387">
        <f t="shared" si="195"/>
        <v>19.411247114494856</v>
      </c>
      <c r="M1387">
        <f t="shared" si="196"/>
        <v>17.999342653967844</v>
      </c>
      <c r="N1387">
        <v>65616822</v>
      </c>
      <c r="O1387">
        <f t="shared" si="197"/>
        <v>0</v>
      </c>
      <c r="P1387">
        <f t="shared" si="191"/>
        <v>0</v>
      </c>
      <c r="Q1387">
        <f t="shared" si="192"/>
        <v>0</v>
      </c>
      <c r="R1387">
        <f t="shared" si="193"/>
        <v>0</v>
      </c>
      <c r="S1387">
        <f t="shared" si="194"/>
        <v>1</v>
      </c>
    </row>
    <row r="1388" spans="1:19" ht="16">
      <c r="A1388" s="1">
        <v>2011</v>
      </c>
      <c r="B1388" t="s">
        <v>562</v>
      </c>
      <c r="C1388" t="s">
        <v>22</v>
      </c>
      <c r="D1388" t="s">
        <v>23</v>
      </c>
      <c r="F1388">
        <f t="shared" si="189"/>
        <v>1</v>
      </c>
      <c r="G1388">
        <f t="shared" si="190"/>
        <v>51784539</v>
      </c>
      <c r="H1388">
        <v>269379017</v>
      </c>
      <c r="L1388">
        <f t="shared" si="195"/>
        <v>19.411629931008083</v>
      </c>
      <c r="M1388">
        <f t="shared" si="196"/>
        <v>17.762602187773737</v>
      </c>
      <c r="N1388">
        <v>51784539</v>
      </c>
      <c r="O1388">
        <f t="shared" si="197"/>
        <v>0</v>
      </c>
      <c r="P1388">
        <f t="shared" si="191"/>
        <v>0</v>
      </c>
      <c r="Q1388">
        <f t="shared" si="192"/>
        <v>0</v>
      </c>
      <c r="R1388">
        <f t="shared" si="193"/>
        <v>0</v>
      </c>
      <c r="S1388">
        <f t="shared" si="194"/>
        <v>1</v>
      </c>
    </row>
    <row r="1389" spans="1:19" ht="16">
      <c r="A1389" s="1">
        <v>2010</v>
      </c>
      <c r="B1389" t="s">
        <v>862</v>
      </c>
      <c r="C1389" t="s">
        <v>22</v>
      </c>
      <c r="D1389" t="s">
        <v>23</v>
      </c>
      <c r="F1389">
        <f t="shared" si="189"/>
        <v>1</v>
      </c>
      <c r="G1389">
        <f t="shared" si="190"/>
        <v>37388114</v>
      </c>
      <c r="H1389">
        <v>269490247</v>
      </c>
      <c r="L1389">
        <f t="shared" si="195"/>
        <v>19.412042758419148</v>
      </c>
      <c r="M1389">
        <f t="shared" si="196"/>
        <v>17.436863404386628</v>
      </c>
      <c r="N1389">
        <v>37388114</v>
      </c>
      <c r="O1389">
        <f t="shared" si="197"/>
        <v>0</v>
      </c>
      <c r="P1389">
        <f t="shared" si="191"/>
        <v>0</v>
      </c>
      <c r="Q1389">
        <f t="shared" si="192"/>
        <v>0</v>
      </c>
      <c r="R1389">
        <f t="shared" si="193"/>
        <v>0</v>
      </c>
      <c r="S1389">
        <f t="shared" si="194"/>
        <v>1</v>
      </c>
    </row>
    <row r="1390" spans="1:19" ht="16">
      <c r="A1390" s="1">
        <v>1996</v>
      </c>
      <c r="B1390" t="s">
        <v>2924</v>
      </c>
      <c r="C1390" t="s">
        <v>22</v>
      </c>
      <c r="D1390" t="s">
        <v>23</v>
      </c>
      <c r="F1390">
        <f t="shared" si="189"/>
        <v>1</v>
      </c>
      <c r="G1390">
        <f t="shared" si="190"/>
        <v>44554948</v>
      </c>
      <c r="H1390">
        <v>269541399</v>
      </c>
      <c r="L1390">
        <f t="shared" si="195"/>
        <v>19.412232550616075</v>
      </c>
      <c r="M1390">
        <f t="shared" si="196"/>
        <v>17.612233771931429</v>
      </c>
      <c r="N1390">
        <v>44554948</v>
      </c>
      <c r="O1390">
        <f t="shared" si="197"/>
        <v>0</v>
      </c>
      <c r="P1390">
        <f t="shared" si="191"/>
        <v>0</v>
      </c>
      <c r="Q1390">
        <f t="shared" si="192"/>
        <v>0</v>
      </c>
      <c r="R1390">
        <f t="shared" si="193"/>
        <v>0</v>
      </c>
      <c r="S1390">
        <f t="shared" si="194"/>
        <v>1</v>
      </c>
    </row>
    <row r="1391" spans="1:19" ht="16">
      <c r="A1391" s="1">
        <v>2003</v>
      </c>
      <c r="B1391" t="s">
        <v>2060</v>
      </c>
      <c r="C1391" t="s">
        <v>58</v>
      </c>
      <c r="D1391" t="s">
        <v>17</v>
      </c>
      <c r="F1391">
        <f t="shared" si="189"/>
        <v>0</v>
      </c>
      <c r="G1391">
        <f t="shared" si="190"/>
        <v>0</v>
      </c>
      <c r="H1391">
        <v>269565280</v>
      </c>
      <c r="L1391">
        <f t="shared" si="195"/>
        <v>19.412321145326345</v>
      </c>
      <c r="M1391">
        <f t="shared" si="196"/>
        <v>18.956716343038913</v>
      </c>
      <c r="N1391">
        <v>170921739</v>
      </c>
      <c r="O1391">
        <f t="shared" si="197"/>
        <v>1</v>
      </c>
      <c r="P1391">
        <f t="shared" si="191"/>
        <v>0</v>
      </c>
      <c r="Q1391">
        <f t="shared" si="192"/>
        <v>0</v>
      </c>
      <c r="R1391">
        <f t="shared" si="193"/>
        <v>0</v>
      </c>
      <c r="S1391">
        <f t="shared" si="194"/>
        <v>0</v>
      </c>
    </row>
    <row r="1392" spans="1:19" ht="16">
      <c r="A1392" s="1">
        <v>2004</v>
      </c>
      <c r="B1392" t="s">
        <v>1982</v>
      </c>
      <c r="C1392" t="s">
        <v>16</v>
      </c>
      <c r="D1392" t="s">
        <v>17</v>
      </c>
      <c r="F1392">
        <f t="shared" si="189"/>
        <v>0</v>
      </c>
      <c r="G1392">
        <f t="shared" si="190"/>
        <v>0</v>
      </c>
      <c r="H1392">
        <v>269667169</v>
      </c>
      <c r="L1392">
        <f t="shared" si="195"/>
        <v>19.412699049146493</v>
      </c>
      <c r="M1392">
        <f t="shared" si="196"/>
        <v>18.342605314916629</v>
      </c>
      <c r="N1392">
        <v>92489466</v>
      </c>
      <c r="O1392">
        <f t="shared" si="197"/>
        <v>0</v>
      </c>
      <c r="P1392">
        <f t="shared" si="191"/>
        <v>1</v>
      </c>
      <c r="Q1392">
        <f t="shared" si="192"/>
        <v>0</v>
      </c>
      <c r="R1392">
        <f t="shared" si="193"/>
        <v>0</v>
      </c>
      <c r="S1392">
        <f t="shared" si="194"/>
        <v>0</v>
      </c>
    </row>
    <row r="1393" spans="1:19" ht="16">
      <c r="A1393" s="1">
        <v>2013</v>
      </c>
      <c r="B1393" t="s">
        <v>3625</v>
      </c>
      <c r="C1393" t="s">
        <v>22</v>
      </c>
      <c r="D1393" t="s">
        <v>23</v>
      </c>
      <c r="F1393">
        <f t="shared" si="189"/>
        <v>1</v>
      </c>
      <c r="G1393">
        <f t="shared" si="190"/>
        <v>37000000</v>
      </c>
      <c r="H1393">
        <v>270000119</v>
      </c>
      <c r="L1393">
        <f t="shared" si="195"/>
        <v>19.413932957703292</v>
      </c>
      <c r="M1393">
        <f t="shared" si="196"/>
        <v>17.426428470608499</v>
      </c>
      <c r="N1393">
        <v>37000000</v>
      </c>
      <c r="O1393">
        <f t="shared" si="197"/>
        <v>0</v>
      </c>
      <c r="P1393">
        <f t="shared" si="191"/>
        <v>0</v>
      </c>
      <c r="Q1393">
        <f t="shared" si="192"/>
        <v>0</v>
      </c>
      <c r="R1393">
        <f t="shared" si="193"/>
        <v>0</v>
      </c>
      <c r="S1393">
        <f t="shared" si="194"/>
        <v>1</v>
      </c>
    </row>
    <row r="1394" spans="1:19" ht="16">
      <c r="A1394" s="1">
        <v>1974</v>
      </c>
      <c r="B1394" t="s">
        <v>3532</v>
      </c>
      <c r="C1394" t="s">
        <v>22</v>
      </c>
      <c r="D1394" t="s">
        <v>23</v>
      </c>
      <c r="F1394">
        <f t="shared" si="189"/>
        <v>1</v>
      </c>
      <c r="G1394">
        <f t="shared" si="190"/>
        <v>61408439</v>
      </c>
      <c r="H1394">
        <v>270669505</v>
      </c>
      <c r="L1394">
        <f t="shared" si="195"/>
        <v>19.416409095856061</v>
      </c>
      <c r="M1394">
        <f t="shared" si="196"/>
        <v>17.933057826669689</v>
      </c>
      <c r="N1394">
        <v>61408439</v>
      </c>
      <c r="O1394">
        <f t="shared" si="197"/>
        <v>0</v>
      </c>
      <c r="P1394">
        <f t="shared" si="191"/>
        <v>0</v>
      </c>
      <c r="Q1394">
        <f t="shared" si="192"/>
        <v>0</v>
      </c>
      <c r="R1394">
        <f t="shared" si="193"/>
        <v>0</v>
      </c>
      <c r="S1394">
        <f t="shared" si="194"/>
        <v>1</v>
      </c>
    </row>
    <row r="1395" spans="1:19" ht="16">
      <c r="A1395" s="1">
        <v>2013</v>
      </c>
      <c r="B1395" t="s">
        <v>56</v>
      </c>
      <c r="C1395" t="s">
        <v>58</v>
      </c>
      <c r="D1395" t="s">
        <v>17</v>
      </c>
      <c r="F1395">
        <f t="shared" si="189"/>
        <v>0</v>
      </c>
      <c r="G1395">
        <f t="shared" si="190"/>
        <v>0</v>
      </c>
      <c r="H1395">
        <v>271725448</v>
      </c>
      <c r="L1395">
        <f t="shared" si="195"/>
        <v>19.420302732137898</v>
      </c>
      <c r="M1395">
        <f t="shared" si="196"/>
        <v>18.172219384653864</v>
      </c>
      <c r="N1395">
        <v>78000000</v>
      </c>
      <c r="O1395">
        <f t="shared" si="197"/>
        <v>1</v>
      </c>
      <c r="P1395">
        <f t="shared" si="191"/>
        <v>0</v>
      </c>
      <c r="Q1395">
        <f t="shared" si="192"/>
        <v>0</v>
      </c>
      <c r="R1395">
        <f t="shared" si="193"/>
        <v>0</v>
      </c>
      <c r="S1395">
        <f t="shared" si="194"/>
        <v>0</v>
      </c>
    </row>
    <row r="1396" spans="1:19" ht="16">
      <c r="A1396" s="1">
        <v>2001</v>
      </c>
      <c r="B1396" t="s">
        <v>2378</v>
      </c>
      <c r="C1396" t="s">
        <v>16</v>
      </c>
      <c r="D1396" t="s">
        <v>17</v>
      </c>
      <c r="F1396">
        <f t="shared" si="189"/>
        <v>0</v>
      </c>
      <c r="G1396">
        <f t="shared" si="190"/>
        <v>0</v>
      </c>
      <c r="H1396">
        <v>271738388</v>
      </c>
      <c r="L1396">
        <f t="shared" si="195"/>
        <v>19.42035035260184</v>
      </c>
      <c r="M1396">
        <f t="shared" si="196"/>
        <v>17.727576482471385</v>
      </c>
      <c r="N1396">
        <v>50002146</v>
      </c>
      <c r="O1396">
        <f t="shared" si="197"/>
        <v>0</v>
      </c>
      <c r="P1396">
        <f t="shared" si="191"/>
        <v>1</v>
      </c>
      <c r="Q1396">
        <f t="shared" si="192"/>
        <v>0</v>
      </c>
      <c r="R1396">
        <f t="shared" si="193"/>
        <v>0</v>
      </c>
      <c r="S1396">
        <f t="shared" si="194"/>
        <v>0</v>
      </c>
    </row>
    <row r="1397" spans="1:19" ht="16">
      <c r="A1397" s="1">
        <v>1988</v>
      </c>
      <c r="B1397" t="s">
        <v>3240</v>
      </c>
      <c r="C1397" t="s">
        <v>22</v>
      </c>
      <c r="D1397" t="s">
        <v>23</v>
      </c>
      <c r="F1397">
        <f t="shared" si="189"/>
        <v>1</v>
      </c>
      <c r="G1397">
        <f t="shared" si="190"/>
        <v>55150116</v>
      </c>
      <c r="H1397">
        <v>273996307</v>
      </c>
      <c r="L1397">
        <f t="shared" si="195"/>
        <v>19.428625186159323</v>
      </c>
      <c r="M1397">
        <f t="shared" si="196"/>
        <v>17.825569407016062</v>
      </c>
      <c r="N1397">
        <v>55150116</v>
      </c>
      <c r="O1397">
        <f t="shared" si="197"/>
        <v>0</v>
      </c>
      <c r="P1397">
        <f t="shared" si="191"/>
        <v>0</v>
      </c>
      <c r="Q1397">
        <f t="shared" si="192"/>
        <v>0</v>
      </c>
      <c r="R1397">
        <f t="shared" si="193"/>
        <v>0</v>
      </c>
      <c r="S1397">
        <f t="shared" si="194"/>
        <v>1</v>
      </c>
    </row>
    <row r="1398" spans="1:19" ht="16">
      <c r="A1398" s="1">
        <v>2005</v>
      </c>
      <c r="B1398" t="s">
        <v>1671</v>
      </c>
      <c r="C1398" t="s">
        <v>16</v>
      </c>
      <c r="D1398" t="s">
        <v>17</v>
      </c>
      <c r="F1398">
        <f t="shared" si="189"/>
        <v>0</v>
      </c>
      <c r="G1398">
        <f t="shared" si="190"/>
        <v>0</v>
      </c>
      <c r="H1398">
        <v>275453129</v>
      </c>
      <c r="L1398">
        <f t="shared" si="195"/>
        <v>19.433928041411871</v>
      </c>
      <c r="M1398">
        <f t="shared" si="196"/>
        <v>18.309497587351682</v>
      </c>
      <c r="N1398">
        <v>89477485</v>
      </c>
      <c r="O1398">
        <f t="shared" si="197"/>
        <v>0</v>
      </c>
      <c r="P1398">
        <f t="shared" si="191"/>
        <v>1</v>
      </c>
      <c r="Q1398">
        <f t="shared" si="192"/>
        <v>0</v>
      </c>
      <c r="R1398">
        <f t="shared" si="193"/>
        <v>0</v>
      </c>
      <c r="S1398">
        <f t="shared" si="194"/>
        <v>0</v>
      </c>
    </row>
    <row r="1399" spans="1:19" ht="16">
      <c r="A1399" s="1">
        <v>2001</v>
      </c>
      <c r="B1399" t="s">
        <v>2390</v>
      </c>
      <c r="C1399" t="s">
        <v>22</v>
      </c>
      <c r="D1399" t="s">
        <v>23</v>
      </c>
      <c r="F1399">
        <f t="shared" si="189"/>
        <v>1</v>
      </c>
      <c r="G1399">
        <f t="shared" si="190"/>
        <v>22369381</v>
      </c>
      <c r="H1399">
        <v>276257960</v>
      </c>
      <c r="L1399">
        <f t="shared" si="195"/>
        <v>19.436845624860744</v>
      </c>
      <c r="M1399">
        <f t="shared" si="196"/>
        <v>16.923203662095535</v>
      </c>
      <c r="N1399">
        <v>22369381</v>
      </c>
      <c r="O1399">
        <f t="shared" si="197"/>
        <v>0</v>
      </c>
      <c r="P1399">
        <f t="shared" si="191"/>
        <v>0</v>
      </c>
      <c r="Q1399">
        <f t="shared" si="192"/>
        <v>0</v>
      </c>
      <c r="R1399">
        <f t="shared" si="193"/>
        <v>0</v>
      </c>
      <c r="S1399">
        <f t="shared" si="194"/>
        <v>1</v>
      </c>
    </row>
    <row r="1400" spans="1:19" ht="16">
      <c r="A1400" s="1">
        <v>2002</v>
      </c>
      <c r="B1400" t="s">
        <v>2243</v>
      </c>
      <c r="C1400" t="s">
        <v>16</v>
      </c>
      <c r="D1400" t="s">
        <v>17</v>
      </c>
      <c r="F1400">
        <f t="shared" si="189"/>
        <v>0</v>
      </c>
      <c r="G1400">
        <f t="shared" si="190"/>
        <v>0</v>
      </c>
      <c r="H1400">
        <v>276261727</v>
      </c>
      <c r="L1400">
        <f t="shared" si="195"/>
        <v>19.436859260573964</v>
      </c>
      <c r="M1400">
        <f t="shared" si="196"/>
        <v>18.168504197011082</v>
      </c>
      <c r="N1400">
        <v>77710753</v>
      </c>
      <c r="O1400">
        <f t="shared" si="197"/>
        <v>0</v>
      </c>
      <c r="P1400">
        <f t="shared" si="191"/>
        <v>1</v>
      </c>
      <c r="Q1400">
        <f t="shared" si="192"/>
        <v>0</v>
      </c>
      <c r="R1400">
        <f t="shared" si="193"/>
        <v>0</v>
      </c>
      <c r="S1400">
        <f t="shared" si="194"/>
        <v>0</v>
      </c>
    </row>
    <row r="1401" spans="1:19" ht="16">
      <c r="A1401" s="1">
        <v>1978</v>
      </c>
      <c r="B1401" t="s">
        <v>1366</v>
      </c>
      <c r="C1401" t="s">
        <v>64</v>
      </c>
      <c r="D1401" t="s">
        <v>17</v>
      </c>
      <c r="F1401">
        <f t="shared" si="189"/>
        <v>0</v>
      </c>
      <c r="G1401">
        <f t="shared" si="190"/>
        <v>0</v>
      </c>
      <c r="H1401">
        <v>276781136</v>
      </c>
      <c r="L1401">
        <f t="shared" si="195"/>
        <v>19.438737629096433</v>
      </c>
      <c r="M1401">
        <f t="shared" si="196"/>
        <v>17.796324094409918</v>
      </c>
      <c r="N1401">
        <v>53560590</v>
      </c>
      <c r="O1401">
        <f t="shared" si="197"/>
        <v>0</v>
      </c>
      <c r="P1401">
        <f t="shared" si="191"/>
        <v>0</v>
      </c>
      <c r="Q1401">
        <f t="shared" si="192"/>
        <v>0</v>
      </c>
      <c r="R1401">
        <f t="shared" si="193"/>
        <v>1</v>
      </c>
      <c r="S1401">
        <f t="shared" si="194"/>
        <v>0</v>
      </c>
    </row>
    <row r="1402" spans="1:19" ht="16">
      <c r="A1402" s="1">
        <v>2012</v>
      </c>
      <c r="B1402" t="s">
        <v>274</v>
      </c>
      <c r="C1402" t="s">
        <v>22</v>
      </c>
      <c r="D1402" t="s">
        <v>23</v>
      </c>
      <c r="F1402">
        <f t="shared" si="189"/>
        <v>1</v>
      </c>
      <c r="G1402">
        <f t="shared" si="190"/>
        <v>65951507</v>
      </c>
      <c r="H1402">
        <v>276997302</v>
      </c>
      <c r="L1402">
        <f t="shared" si="195"/>
        <v>19.439518324031976</v>
      </c>
      <c r="M1402">
        <f t="shared" si="196"/>
        <v>18.004430287510953</v>
      </c>
      <c r="N1402">
        <v>65951507</v>
      </c>
      <c r="O1402">
        <f t="shared" si="197"/>
        <v>0</v>
      </c>
      <c r="P1402">
        <f t="shared" si="191"/>
        <v>0</v>
      </c>
      <c r="Q1402">
        <f t="shared" si="192"/>
        <v>0</v>
      </c>
      <c r="R1402">
        <f t="shared" si="193"/>
        <v>0</v>
      </c>
      <c r="S1402">
        <f t="shared" si="194"/>
        <v>1</v>
      </c>
    </row>
    <row r="1403" spans="1:19" ht="16">
      <c r="A1403" s="1">
        <v>2010</v>
      </c>
      <c r="B1403" t="s">
        <v>730</v>
      </c>
      <c r="C1403" t="s">
        <v>31</v>
      </c>
      <c r="D1403" t="s">
        <v>17</v>
      </c>
      <c r="F1403">
        <f t="shared" si="189"/>
        <v>0</v>
      </c>
      <c r="G1403">
        <f t="shared" si="190"/>
        <v>0</v>
      </c>
      <c r="H1403">
        <v>280028482</v>
      </c>
      <c r="L1403">
        <f t="shared" si="195"/>
        <v>19.450401877388821</v>
      </c>
      <c r="M1403">
        <f t="shared" si="196"/>
        <v>18.643689286153254</v>
      </c>
      <c r="N1403">
        <v>124983125</v>
      </c>
      <c r="O1403">
        <f t="shared" si="197"/>
        <v>0</v>
      </c>
      <c r="P1403">
        <f t="shared" si="191"/>
        <v>0</v>
      </c>
      <c r="Q1403">
        <f t="shared" si="192"/>
        <v>1</v>
      </c>
      <c r="R1403">
        <f t="shared" si="193"/>
        <v>0</v>
      </c>
      <c r="S1403">
        <f t="shared" si="194"/>
        <v>0</v>
      </c>
    </row>
    <row r="1404" spans="1:19" ht="16">
      <c r="A1404" s="1">
        <v>2013</v>
      </c>
      <c r="B1404" t="s">
        <v>214</v>
      </c>
      <c r="C1404" t="s">
        <v>64</v>
      </c>
      <c r="D1404" t="s">
        <v>17</v>
      </c>
      <c r="F1404">
        <f t="shared" si="189"/>
        <v>0</v>
      </c>
      <c r="G1404">
        <f t="shared" si="190"/>
        <v>0</v>
      </c>
      <c r="H1404">
        <v>283828130</v>
      </c>
      <c r="L1404">
        <f t="shared" si="195"/>
        <v>19.463879436876198</v>
      </c>
      <c r="M1404">
        <f t="shared" si="196"/>
        <v>18.720785336402702</v>
      </c>
      <c r="N1404">
        <v>135000000</v>
      </c>
      <c r="O1404">
        <f t="shared" si="197"/>
        <v>0</v>
      </c>
      <c r="P1404">
        <f t="shared" si="191"/>
        <v>0</v>
      </c>
      <c r="Q1404">
        <f t="shared" si="192"/>
        <v>0</v>
      </c>
      <c r="R1404">
        <f t="shared" si="193"/>
        <v>1</v>
      </c>
      <c r="S1404">
        <f t="shared" si="194"/>
        <v>0</v>
      </c>
    </row>
    <row r="1405" spans="1:19" ht="16">
      <c r="A1405" s="1">
        <v>2007</v>
      </c>
      <c r="B1405" t="s">
        <v>1411</v>
      </c>
      <c r="C1405" t="s">
        <v>16</v>
      </c>
      <c r="D1405" t="s">
        <v>17</v>
      </c>
      <c r="F1405">
        <f t="shared" si="189"/>
        <v>0</v>
      </c>
      <c r="G1405">
        <f t="shared" si="190"/>
        <v>0</v>
      </c>
      <c r="H1405">
        <v>284285677</v>
      </c>
      <c r="L1405">
        <f t="shared" si="195"/>
        <v>19.465490195471713</v>
      </c>
      <c r="M1405">
        <f t="shared" si="196"/>
        <v>19.124954924205234</v>
      </c>
      <c r="N1405">
        <v>202237827</v>
      </c>
      <c r="O1405">
        <f t="shared" si="197"/>
        <v>0</v>
      </c>
      <c r="P1405">
        <f t="shared" si="191"/>
        <v>1</v>
      </c>
      <c r="Q1405">
        <f t="shared" si="192"/>
        <v>0</v>
      </c>
      <c r="R1405">
        <f t="shared" si="193"/>
        <v>0</v>
      </c>
      <c r="S1405">
        <f t="shared" si="194"/>
        <v>0</v>
      </c>
    </row>
    <row r="1406" spans="1:19" ht="16">
      <c r="A1406" s="1">
        <v>2008</v>
      </c>
      <c r="B1406" t="s">
        <v>1274</v>
      </c>
      <c r="C1406" t="s">
        <v>16</v>
      </c>
      <c r="D1406" t="s">
        <v>17</v>
      </c>
      <c r="F1406">
        <f t="shared" si="189"/>
        <v>0</v>
      </c>
      <c r="G1406">
        <f t="shared" si="190"/>
        <v>0</v>
      </c>
      <c r="H1406">
        <v>285085699</v>
      </c>
      <c r="L1406">
        <f t="shared" si="195"/>
        <v>19.468300391277882</v>
      </c>
      <c r="M1406">
        <f t="shared" si="196"/>
        <v>18.818182515359673</v>
      </c>
      <c r="N1406">
        <v>148810243</v>
      </c>
      <c r="O1406">
        <f t="shared" si="197"/>
        <v>0</v>
      </c>
      <c r="P1406">
        <f t="shared" si="191"/>
        <v>1</v>
      </c>
      <c r="Q1406">
        <f t="shared" si="192"/>
        <v>0</v>
      </c>
      <c r="R1406">
        <f t="shared" si="193"/>
        <v>0</v>
      </c>
      <c r="S1406">
        <f t="shared" si="194"/>
        <v>0</v>
      </c>
    </row>
    <row r="1407" spans="1:19" ht="16">
      <c r="A1407" s="1">
        <v>2004</v>
      </c>
      <c r="B1407" t="s">
        <v>1916</v>
      </c>
      <c r="C1407" t="s">
        <v>22</v>
      </c>
      <c r="D1407" t="s">
        <v>23</v>
      </c>
      <c r="F1407">
        <f t="shared" si="189"/>
        <v>1</v>
      </c>
      <c r="G1407">
        <f t="shared" si="190"/>
        <v>36995786</v>
      </c>
      <c r="H1407">
        <v>286120974</v>
      </c>
      <c r="L1407">
        <f t="shared" si="195"/>
        <v>19.471925265364746</v>
      </c>
      <c r="M1407">
        <f t="shared" si="196"/>
        <v>17.426314572230432</v>
      </c>
      <c r="N1407">
        <v>36995786</v>
      </c>
      <c r="O1407">
        <f t="shared" si="197"/>
        <v>0</v>
      </c>
      <c r="P1407">
        <f t="shared" si="191"/>
        <v>0</v>
      </c>
      <c r="Q1407">
        <f t="shared" si="192"/>
        <v>0</v>
      </c>
      <c r="R1407">
        <f t="shared" si="193"/>
        <v>0</v>
      </c>
      <c r="S1407">
        <f t="shared" si="194"/>
        <v>1</v>
      </c>
    </row>
    <row r="1408" spans="1:19" ht="16">
      <c r="A1408" s="1">
        <v>2013</v>
      </c>
      <c r="B1408" t="s">
        <v>66</v>
      </c>
      <c r="C1408" t="s">
        <v>22</v>
      </c>
      <c r="D1408" t="s">
        <v>23</v>
      </c>
      <c r="F1408">
        <f t="shared" si="189"/>
        <v>1</v>
      </c>
      <c r="G1408">
        <f t="shared" si="190"/>
        <v>120000000</v>
      </c>
      <c r="H1408">
        <v>286192091</v>
      </c>
      <c r="L1408">
        <f t="shared" si="195"/>
        <v>19.472173790183472</v>
      </c>
      <c r="M1408">
        <f t="shared" si="196"/>
        <v>18.603002300746319</v>
      </c>
      <c r="N1408">
        <v>120000000</v>
      </c>
      <c r="O1408">
        <f t="shared" si="197"/>
        <v>0</v>
      </c>
      <c r="P1408">
        <f t="shared" si="191"/>
        <v>0</v>
      </c>
      <c r="Q1408">
        <f t="shared" si="192"/>
        <v>0</v>
      </c>
      <c r="R1408">
        <f t="shared" si="193"/>
        <v>0</v>
      </c>
      <c r="S1408">
        <f t="shared" si="194"/>
        <v>1</v>
      </c>
    </row>
    <row r="1409" spans="1:19" ht="16">
      <c r="A1409" s="1">
        <v>2010</v>
      </c>
      <c r="B1409" t="s">
        <v>812</v>
      </c>
      <c r="C1409" t="s">
        <v>16</v>
      </c>
      <c r="D1409" t="s">
        <v>17</v>
      </c>
      <c r="F1409">
        <f t="shared" si="189"/>
        <v>0</v>
      </c>
      <c r="G1409">
        <f t="shared" si="190"/>
        <v>0</v>
      </c>
      <c r="H1409">
        <v>286572606</v>
      </c>
      <c r="L1409">
        <f t="shared" si="195"/>
        <v>19.473502486096379</v>
      </c>
      <c r="M1409">
        <f t="shared" si="196"/>
        <v>18.288234602229995</v>
      </c>
      <c r="N1409">
        <v>87595011</v>
      </c>
      <c r="O1409">
        <f t="shared" si="197"/>
        <v>0</v>
      </c>
      <c r="P1409">
        <f t="shared" si="191"/>
        <v>1</v>
      </c>
      <c r="Q1409">
        <f t="shared" si="192"/>
        <v>0</v>
      </c>
      <c r="R1409">
        <f t="shared" si="193"/>
        <v>0</v>
      </c>
      <c r="S1409">
        <f t="shared" si="194"/>
        <v>0</v>
      </c>
    </row>
    <row r="1410" spans="1:19" ht="16">
      <c r="A1410" s="1">
        <v>2012</v>
      </c>
      <c r="B1410" t="s">
        <v>266</v>
      </c>
      <c r="C1410" t="s">
        <v>22</v>
      </c>
      <c r="D1410" t="s">
        <v>23</v>
      </c>
      <c r="F1410">
        <f t="shared" ref="F1410:F1473" si="198">IF(D1410="PASS",1,0)</f>
        <v>1</v>
      </c>
      <c r="G1410">
        <f t="shared" ref="G1410:G1473" si="199">F1410*N1410</f>
        <v>279025606</v>
      </c>
      <c r="H1410">
        <v>286917566</v>
      </c>
      <c r="L1410">
        <f t="shared" si="195"/>
        <v>19.474705505985632</v>
      </c>
      <c r="M1410">
        <f t="shared" si="196"/>
        <v>19.446814113352094</v>
      </c>
      <c r="N1410">
        <v>279025606</v>
      </c>
      <c r="O1410">
        <f t="shared" si="197"/>
        <v>0</v>
      </c>
      <c r="P1410">
        <f t="shared" ref="P1410:P1473" si="200">IF(C1410="notalk",1,0)</f>
        <v>0</v>
      </c>
      <c r="Q1410">
        <f t="shared" ref="Q1410:Q1473" si="201">IF(C1410="men",1,0)</f>
        <v>0</v>
      </c>
      <c r="R1410">
        <f t="shared" ref="R1410:R1473" si="202">IF(C1410="dubious",1,0)</f>
        <v>0</v>
      </c>
      <c r="S1410">
        <f t="shared" ref="S1410:S1473" si="203">IF(C1410="ok",1,0)</f>
        <v>1</v>
      </c>
    </row>
    <row r="1411" spans="1:19" ht="16">
      <c r="A1411" s="1">
        <v>2013</v>
      </c>
      <c r="B1411" t="s">
        <v>118</v>
      </c>
      <c r="C1411" t="s">
        <v>31</v>
      </c>
      <c r="D1411" t="s">
        <v>17</v>
      </c>
      <c r="F1411">
        <f t="shared" si="198"/>
        <v>0</v>
      </c>
      <c r="G1411">
        <f t="shared" si="199"/>
        <v>0</v>
      </c>
      <c r="H1411">
        <v>287537983</v>
      </c>
      <c r="L1411">
        <f t="shared" ref="L1411:L1474" si="204">LN(H1411)</f>
        <v>19.476865524257899</v>
      </c>
      <c r="M1411">
        <f t="shared" ref="M1411:M1474" si="205">LN(N1411)</f>
        <v>18.603002300746319</v>
      </c>
      <c r="N1411">
        <v>120000000</v>
      </c>
      <c r="O1411">
        <f t="shared" ref="O1411:O1474" si="206">IF(C1411="nowomen",1,0)</f>
        <v>0</v>
      </c>
      <c r="P1411">
        <f t="shared" si="200"/>
        <v>0</v>
      </c>
      <c r="Q1411">
        <f t="shared" si="201"/>
        <v>1</v>
      </c>
      <c r="R1411">
        <f t="shared" si="202"/>
        <v>0</v>
      </c>
      <c r="S1411">
        <f t="shared" si="203"/>
        <v>0</v>
      </c>
    </row>
    <row r="1412" spans="1:19" ht="16">
      <c r="A1412" s="1">
        <v>2003</v>
      </c>
      <c r="B1412" t="s">
        <v>3626</v>
      </c>
      <c r="C1412" t="s">
        <v>22</v>
      </c>
      <c r="D1412" t="s">
        <v>23</v>
      </c>
      <c r="F1412">
        <f t="shared" si="198"/>
        <v>1</v>
      </c>
      <c r="G1412">
        <f t="shared" si="199"/>
        <v>151930435</v>
      </c>
      <c r="H1412">
        <v>287654957</v>
      </c>
      <c r="L1412">
        <f t="shared" si="204"/>
        <v>19.477272253873227</v>
      </c>
      <c r="M1412">
        <f t="shared" si="205"/>
        <v>18.838933309576518</v>
      </c>
      <c r="N1412">
        <v>151930435</v>
      </c>
      <c r="O1412">
        <f t="shared" si="206"/>
        <v>0</v>
      </c>
      <c r="P1412">
        <f t="shared" si="200"/>
        <v>0</v>
      </c>
      <c r="Q1412">
        <f t="shared" si="201"/>
        <v>0</v>
      </c>
      <c r="R1412">
        <f t="shared" si="202"/>
        <v>0</v>
      </c>
      <c r="S1412">
        <f t="shared" si="203"/>
        <v>1</v>
      </c>
    </row>
    <row r="1413" spans="1:19" ht="16">
      <c r="A1413" s="1">
        <v>2006</v>
      </c>
      <c r="B1413" t="s">
        <v>1501</v>
      </c>
      <c r="C1413" t="s">
        <v>16</v>
      </c>
      <c r="D1413" t="s">
        <v>17</v>
      </c>
      <c r="F1413">
        <f t="shared" si="198"/>
        <v>0</v>
      </c>
      <c r="G1413">
        <f t="shared" si="199"/>
        <v>0</v>
      </c>
      <c r="H1413">
        <v>288357452</v>
      </c>
      <c r="L1413">
        <f t="shared" si="204"/>
        <v>19.479711421284613</v>
      </c>
      <c r="M1413">
        <f t="shared" si="205"/>
        <v>18.565470330863111</v>
      </c>
      <c r="N1413">
        <v>115579635</v>
      </c>
      <c r="O1413">
        <f t="shared" si="206"/>
        <v>0</v>
      </c>
      <c r="P1413">
        <f t="shared" si="200"/>
        <v>1</v>
      </c>
      <c r="Q1413">
        <f t="shared" si="201"/>
        <v>0</v>
      </c>
      <c r="R1413">
        <f t="shared" si="202"/>
        <v>0</v>
      </c>
      <c r="S1413">
        <f t="shared" si="203"/>
        <v>0</v>
      </c>
    </row>
    <row r="1414" spans="1:19" ht="16">
      <c r="A1414" s="1">
        <v>2000</v>
      </c>
      <c r="B1414" t="s">
        <v>2527</v>
      </c>
      <c r="C1414" t="s">
        <v>22</v>
      </c>
      <c r="D1414" t="s">
        <v>23</v>
      </c>
      <c r="F1414">
        <f t="shared" si="198"/>
        <v>1</v>
      </c>
      <c r="G1414">
        <f t="shared" si="199"/>
        <v>20293626</v>
      </c>
      <c r="H1414">
        <v>288440067</v>
      </c>
      <c r="L1414">
        <f t="shared" si="204"/>
        <v>19.479997882296818</v>
      </c>
      <c r="M1414">
        <f t="shared" si="205"/>
        <v>16.825817404559004</v>
      </c>
      <c r="N1414">
        <v>20293626</v>
      </c>
      <c r="O1414">
        <f t="shared" si="206"/>
        <v>0</v>
      </c>
      <c r="P1414">
        <f t="shared" si="200"/>
        <v>0</v>
      </c>
      <c r="Q1414">
        <f t="shared" si="201"/>
        <v>0</v>
      </c>
      <c r="R1414">
        <f t="shared" si="202"/>
        <v>0</v>
      </c>
      <c r="S1414">
        <f t="shared" si="203"/>
        <v>1</v>
      </c>
    </row>
    <row r="1415" spans="1:19" ht="16">
      <c r="A1415" s="1">
        <v>2000</v>
      </c>
      <c r="B1415" t="s">
        <v>2462</v>
      </c>
      <c r="C1415" t="s">
        <v>22</v>
      </c>
      <c r="D1415" t="s">
        <v>23</v>
      </c>
      <c r="F1415">
        <f t="shared" si="198"/>
        <v>1</v>
      </c>
      <c r="G1415">
        <f t="shared" si="199"/>
        <v>60880877</v>
      </c>
      <c r="H1415">
        <v>288738993</v>
      </c>
      <c r="L1415">
        <f t="shared" si="204"/>
        <v>19.481033699593191</v>
      </c>
      <c r="M1415">
        <f t="shared" si="205"/>
        <v>17.924429676801594</v>
      </c>
      <c r="N1415">
        <v>60880877</v>
      </c>
      <c r="O1415">
        <f t="shared" si="206"/>
        <v>0</v>
      </c>
      <c r="P1415">
        <f t="shared" si="200"/>
        <v>0</v>
      </c>
      <c r="Q1415">
        <f t="shared" si="201"/>
        <v>0</v>
      </c>
      <c r="R1415">
        <f t="shared" si="202"/>
        <v>0</v>
      </c>
      <c r="S1415">
        <f t="shared" si="203"/>
        <v>1</v>
      </c>
    </row>
    <row r="1416" spans="1:19" ht="16">
      <c r="A1416" s="1">
        <v>2000</v>
      </c>
      <c r="B1416" t="s">
        <v>2519</v>
      </c>
      <c r="C1416" t="s">
        <v>16</v>
      </c>
      <c r="D1416" t="s">
        <v>17</v>
      </c>
      <c r="F1416">
        <f t="shared" si="198"/>
        <v>0</v>
      </c>
      <c r="G1416">
        <f t="shared" si="199"/>
        <v>0</v>
      </c>
      <c r="H1416">
        <v>288845939</v>
      </c>
      <c r="L1416">
        <f t="shared" si="204"/>
        <v>19.481404020892441</v>
      </c>
      <c r="M1416">
        <f t="shared" si="205"/>
        <v>18.435255307137794</v>
      </c>
      <c r="N1416">
        <v>101468129</v>
      </c>
      <c r="O1416">
        <f t="shared" si="206"/>
        <v>0</v>
      </c>
      <c r="P1416">
        <f t="shared" si="200"/>
        <v>1</v>
      </c>
      <c r="Q1416">
        <f t="shared" si="201"/>
        <v>0</v>
      </c>
      <c r="R1416">
        <f t="shared" si="202"/>
        <v>0</v>
      </c>
      <c r="S1416">
        <f t="shared" si="203"/>
        <v>0</v>
      </c>
    </row>
    <row r="1417" spans="1:19" ht="16">
      <c r="A1417" s="1">
        <v>1999</v>
      </c>
      <c r="B1417" t="s">
        <v>2601</v>
      </c>
      <c r="C1417" t="s">
        <v>22</v>
      </c>
      <c r="D1417" t="s">
        <v>23</v>
      </c>
      <c r="F1417">
        <f t="shared" si="198"/>
        <v>1</v>
      </c>
      <c r="G1417">
        <f t="shared" si="199"/>
        <v>97892342</v>
      </c>
      <c r="H1417">
        <v>289577211</v>
      </c>
      <c r="L1417">
        <f t="shared" si="204"/>
        <v>19.483932524081169</v>
      </c>
      <c r="M1417">
        <f t="shared" si="205"/>
        <v>18.399378881764985</v>
      </c>
      <c r="N1417">
        <v>97892342</v>
      </c>
      <c r="O1417">
        <f t="shared" si="206"/>
        <v>0</v>
      </c>
      <c r="P1417">
        <f t="shared" si="200"/>
        <v>0</v>
      </c>
      <c r="Q1417">
        <f t="shared" si="201"/>
        <v>0</v>
      </c>
      <c r="R1417">
        <f t="shared" si="202"/>
        <v>0</v>
      </c>
      <c r="S1417">
        <f t="shared" si="203"/>
        <v>1</v>
      </c>
    </row>
    <row r="1418" spans="1:19" ht="16">
      <c r="A1418" s="1">
        <v>2010</v>
      </c>
      <c r="B1418" t="s">
        <v>709</v>
      </c>
      <c r="C1418" t="s">
        <v>22</v>
      </c>
      <c r="D1418" t="s">
        <v>23</v>
      </c>
      <c r="F1418">
        <f t="shared" si="198"/>
        <v>1</v>
      </c>
      <c r="G1418">
        <f t="shared" si="199"/>
        <v>80117388</v>
      </c>
      <c r="H1418">
        <v>290797736</v>
      </c>
      <c r="L1418">
        <f t="shared" si="204"/>
        <v>19.488138518173798</v>
      </c>
      <c r="M1418">
        <f t="shared" si="205"/>
        <v>18.199003467132112</v>
      </c>
      <c r="N1418">
        <v>80117388</v>
      </c>
      <c r="O1418">
        <f t="shared" si="206"/>
        <v>0</v>
      </c>
      <c r="P1418">
        <f t="shared" si="200"/>
        <v>0</v>
      </c>
      <c r="Q1418">
        <f t="shared" si="201"/>
        <v>0</v>
      </c>
      <c r="R1418">
        <f t="shared" si="202"/>
        <v>0</v>
      </c>
      <c r="S1418">
        <f t="shared" si="203"/>
        <v>1</v>
      </c>
    </row>
    <row r="1419" spans="1:19" ht="16">
      <c r="A1419" s="1">
        <v>2000</v>
      </c>
      <c r="B1419" t="s">
        <v>2503</v>
      </c>
      <c r="C1419" t="s">
        <v>64</v>
      </c>
      <c r="D1419" t="s">
        <v>17</v>
      </c>
      <c r="F1419">
        <f t="shared" si="198"/>
        <v>0</v>
      </c>
      <c r="G1419">
        <f t="shared" si="199"/>
        <v>0</v>
      </c>
      <c r="H1419">
        <v>291281175</v>
      </c>
      <c r="L1419">
        <f t="shared" si="204"/>
        <v>19.489799595742568</v>
      </c>
      <c r="M1419">
        <f t="shared" si="205"/>
        <v>18.818247555810149</v>
      </c>
      <c r="N1419">
        <v>148819922</v>
      </c>
      <c r="O1419">
        <f t="shared" si="206"/>
        <v>0</v>
      </c>
      <c r="P1419">
        <f t="shared" si="200"/>
        <v>0</v>
      </c>
      <c r="Q1419">
        <f t="shared" si="201"/>
        <v>0</v>
      </c>
      <c r="R1419">
        <f t="shared" si="202"/>
        <v>1</v>
      </c>
      <c r="S1419">
        <f t="shared" si="203"/>
        <v>0</v>
      </c>
    </row>
    <row r="1420" spans="1:19" ht="16">
      <c r="A1420" s="1">
        <v>1986</v>
      </c>
      <c r="B1420" t="s">
        <v>3310</v>
      </c>
      <c r="C1420" t="s">
        <v>58</v>
      </c>
      <c r="D1420" t="s">
        <v>17</v>
      </c>
      <c r="F1420">
        <f t="shared" si="198"/>
        <v>0</v>
      </c>
      <c r="G1420">
        <f t="shared" si="199"/>
        <v>0</v>
      </c>
      <c r="H1420">
        <v>293001649</v>
      </c>
      <c r="L1420">
        <f t="shared" si="204"/>
        <v>19.495688794951853</v>
      </c>
      <c r="M1420">
        <f t="shared" si="205"/>
        <v>16.360460327195639</v>
      </c>
      <c r="N1420">
        <v>12742588</v>
      </c>
      <c r="O1420">
        <f t="shared" si="206"/>
        <v>1</v>
      </c>
      <c r="P1420">
        <f t="shared" si="200"/>
        <v>0</v>
      </c>
      <c r="Q1420">
        <f t="shared" si="201"/>
        <v>0</v>
      </c>
      <c r="R1420">
        <f t="shared" si="202"/>
        <v>0</v>
      </c>
      <c r="S1420">
        <f t="shared" si="203"/>
        <v>0</v>
      </c>
    </row>
    <row r="1421" spans="1:19" ht="16">
      <c r="A1421" s="1">
        <v>1989</v>
      </c>
      <c r="B1421" t="s">
        <v>3211</v>
      </c>
      <c r="C1421" t="s">
        <v>31</v>
      </c>
      <c r="D1421" t="s">
        <v>17</v>
      </c>
      <c r="F1421">
        <f t="shared" si="198"/>
        <v>0</v>
      </c>
      <c r="G1421">
        <f t="shared" si="199"/>
        <v>0</v>
      </c>
      <c r="H1421">
        <v>293529779</v>
      </c>
      <c r="L1421">
        <f t="shared" si="204"/>
        <v>19.497489653755043</v>
      </c>
      <c r="M1421">
        <f t="shared" si="205"/>
        <v>18.184233223496168</v>
      </c>
      <c r="N1421">
        <v>78942731</v>
      </c>
      <c r="O1421">
        <f t="shared" si="206"/>
        <v>0</v>
      </c>
      <c r="P1421">
        <f t="shared" si="200"/>
        <v>0</v>
      </c>
      <c r="Q1421">
        <f t="shared" si="201"/>
        <v>1</v>
      </c>
      <c r="R1421">
        <f t="shared" si="202"/>
        <v>0</v>
      </c>
      <c r="S1421">
        <f t="shared" si="203"/>
        <v>0</v>
      </c>
    </row>
    <row r="1422" spans="1:19" ht="16">
      <c r="A1422" s="1">
        <v>1982</v>
      </c>
      <c r="B1422" t="s">
        <v>3400</v>
      </c>
      <c r="C1422" t="s">
        <v>22</v>
      </c>
      <c r="D1422" t="s">
        <v>23</v>
      </c>
      <c r="F1422">
        <f t="shared" si="198"/>
        <v>1</v>
      </c>
      <c r="G1422">
        <f t="shared" si="199"/>
        <v>25821968</v>
      </c>
      <c r="H1422">
        <v>293709241</v>
      </c>
      <c r="L1422">
        <f t="shared" si="204"/>
        <v>19.498100859752856</v>
      </c>
      <c r="M1422">
        <f t="shared" si="205"/>
        <v>17.066736160462682</v>
      </c>
      <c r="N1422">
        <v>25821968</v>
      </c>
      <c r="O1422">
        <f t="shared" si="206"/>
        <v>0</v>
      </c>
      <c r="P1422">
        <f t="shared" si="200"/>
        <v>0</v>
      </c>
      <c r="Q1422">
        <f t="shared" si="201"/>
        <v>0</v>
      </c>
      <c r="R1422">
        <f t="shared" si="202"/>
        <v>0</v>
      </c>
      <c r="S1422">
        <f t="shared" si="203"/>
        <v>1</v>
      </c>
    </row>
    <row r="1423" spans="1:19" ht="16">
      <c r="A1423" s="1">
        <v>2009</v>
      </c>
      <c r="B1423" t="s">
        <v>1075</v>
      </c>
      <c r="C1423" t="s">
        <v>22</v>
      </c>
      <c r="D1423" t="s">
        <v>23</v>
      </c>
      <c r="F1423">
        <f t="shared" si="198"/>
        <v>1</v>
      </c>
      <c r="G1423">
        <f t="shared" si="199"/>
        <v>114001818</v>
      </c>
      <c r="H1423">
        <v>294230416</v>
      </c>
      <c r="L1423">
        <f t="shared" si="204"/>
        <v>19.499873746239778</v>
      </c>
      <c r="M1423">
        <f t="shared" si="205"/>
        <v>18.551724953600033</v>
      </c>
      <c r="N1423">
        <v>114001818</v>
      </c>
      <c r="O1423">
        <f t="shared" si="206"/>
        <v>0</v>
      </c>
      <c r="P1423">
        <f t="shared" si="200"/>
        <v>0</v>
      </c>
      <c r="Q1423">
        <f t="shared" si="201"/>
        <v>0</v>
      </c>
      <c r="R1423">
        <f t="shared" si="202"/>
        <v>0</v>
      </c>
      <c r="S1423">
        <f t="shared" si="203"/>
        <v>1</v>
      </c>
    </row>
    <row r="1424" spans="1:19" ht="16">
      <c r="A1424" s="1">
        <v>2008</v>
      </c>
      <c r="B1424" t="s">
        <v>1186</v>
      </c>
      <c r="C1424" t="s">
        <v>22</v>
      </c>
      <c r="D1424" t="s">
        <v>23</v>
      </c>
      <c r="F1424">
        <f t="shared" si="198"/>
        <v>1</v>
      </c>
      <c r="G1424">
        <f t="shared" si="199"/>
        <v>11904819</v>
      </c>
      <c r="H1424">
        <v>296963426</v>
      </c>
      <c r="L1424">
        <f t="shared" si="204"/>
        <v>19.509119544402889</v>
      </c>
      <c r="M1424">
        <f t="shared" si="205"/>
        <v>16.292453834091596</v>
      </c>
      <c r="N1424">
        <v>11904819</v>
      </c>
      <c r="O1424">
        <f t="shared" si="206"/>
        <v>0</v>
      </c>
      <c r="P1424">
        <f t="shared" si="200"/>
        <v>0</v>
      </c>
      <c r="Q1424">
        <f t="shared" si="201"/>
        <v>0</v>
      </c>
      <c r="R1424">
        <f t="shared" si="202"/>
        <v>0</v>
      </c>
      <c r="S1424">
        <f t="shared" si="203"/>
        <v>1</v>
      </c>
    </row>
    <row r="1425" spans="1:19" ht="16">
      <c r="A1425" s="1">
        <v>2008</v>
      </c>
      <c r="B1425" t="s">
        <v>1179</v>
      </c>
      <c r="C1425" t="s">
        <v>31</v>
      </c>
      <c r="D1425" t="s">
        <v>17</v>
      </c>
      <c r="F1425">
        <f t="shared" si="198"/>
        <v>0</v>
      </c>
      <c r="G1425">
        <f t="shared" si="199"/>
        <v>0</v>
      </c>
      <c r="H1425">
        <v>297125986</v>
      </c>
      <c r="L1425">
        <f t="shared" si="204"/>
        <v>19.509666802107784</v>
      </c>
      <c r="M1425">
        <f t="shared" si="205"/>
        <v>17.113434429841217</v>
      </c>
      <c r="N1425">
        <v>27056408</v>
      </c>
      <c r="O1425">
        <f t="shared" si="206"/>
        <v>0</v>
      </c>
      <c r="P1425">
        <f t="shared" si="200"/>
        <v>0</v>
      </c>
      <c r="Q1425">
        <f t="shared" si="201"/>
        <v>1</v>
      </c>
      <c r="R1425">
        <f t="shared" si="202"/>
        <v>0</v>
      </c>
      <c r="S1425">
        <f t="shared" si="203"/>
        <v>0</v>
      </c>
    </row>
    <row r="1426" spans="1:19" ht="16">
      <c r="A1426" s="1">
        <v>2010</v>
      </c>
      <c r="B1426" t="s">
        <v>848</v>
      </c>
      <c r="C1426" t="s">
        <v>58</v>
      </c>
      <c r="D1426" t="s">
        <v>17</v>
      </c>
      <c r="F1426">
        <f t="shared" si="198"/>
        <v>0</v>
      </c>
      <c r="G1426">
        <f t="shared" si="199"/>
        <v>0</v>
      </c>
      <c r="H1426">
        <v>297749724</v>
      </c>
      <c r="L1426">
        <f t="shared" si="204"/>
        <v>19.511763839247113</v>
      </c>
      <c r="M1426">
        <f t="shared" si="205"/>
        <v>18.486685539583892</v>
      </c>
      <c r="N1426">
        <v>106823184</v>
      </c>
      <c r="O1426">
        <f t="shared" si="206"/>
        <v>1</v>
      </c>
      <c r="P1426">
        <f t="shared" si="200"/>
        <v>0</v>
      </c>
      <c r="Q1426">
        <f t="shared" si="201"/>
        <v>0</v>
      </c>
      <c r="R1426">
        <f t="shared" si="202"/>
        <v>0</v>
      </c>
      <c r="S1426">
        <f t="shared" si="203"/>
        <v>0</v>
      </c>
    </row>
    <row r="1427" spans="1:19" ht="16">
      <c r="A1427" s="1">
        <v>1994</v>
      </c>
      <c r="B1427" t="s">
        <v>3055</v>
      </c>
      <c r="C1427" t="s">
        <v>16</v>
      </c>
      <c r="D1427" t="s">
        <v>17</v>
      </c>
      <c r="F1427">
        <f t="shared" si="198"/>
        <v>0</v>
      </c>
      <c r="G1427">
        <f t="shared" si="199"/>
        <v>0</v>
      </c>
      <c r="H1427">
        <v>298301960</v>
      </c>
      <c r="L1427">
        <f t="shared" si="204"/>
        <v>19.513616820029934</v>
      </c>
      <c r="M1427">
        <f t="shared" si="205"/>
        <v>17.358688375845052</v>
      </c>
      <c r="N1427">
        <v>34576623</v>
      </c>
      <c r="O1427">
        <f t="shared" si="206"/>
        <v>0</v>
      </c>
      <c r="P1427">
        <f t="shared" si="200"/>
        <v>1</v>
      </c>
      <c r="Q1427">
        <f t="shared" si="201"/>
        <v>0</v>
      </c>
      <c r="R1427">
        <f t="shared" si="202"/>
        <v>0</v>
      </c>
      <c r="S1427">
        <f t="shared" si="203"/>
        <v>0</v>
      </c>
    </row>
    <row r="1428" spans="1:19" ht="16">
      <c r="A1428" s="1">
        <v>2003</v>
      </c>
      <c r="B1428" t="s">
        <v>1998</v>
      </c>
      <c r="C1428" t="s">
        <v>16</v>
      </c>
      <c r="D1428" t="s">
        <v>17</v>
      </c>
      <c r="F1428">
        <f t="shared" si="198"/>
        <v>0</v>
      </c>
      <c r="G1428">
        <f t="shared" si="199"/>
        <v>0</v>
      </c>
      <c r="H1428">
        <v>299075134</v>
      </c>
      <c r="L1428">
        <f t="shared" si="204"/>
        <v>19.516205384069291</v>
      </c>
      <c r="M1428">
        <f t="shared" si="205"/>
        <v>18.382174908812896</v>
      </c>
      <c r="N1428">
        <v>96222609</v>
      </c>
      <c r="O1428">
        <f t="shared" si="206"/>
        <v>0</v>
      </c>
      <c r="P1428">
        <f t="shared" si="200"/>
        <v>1</v>
      </c>
      <c r="Q1428">
        <f t="shared" si="201"/>
        <v>0</v>
      </c>
      <c r="R1428">
        <f t="shared" si="202"/>
        <v>0</v>
      </c>
      <c r="S1428">
        <f t="shared" si="203"/>
        <v>0</v>
      </c>
    </row>
    <row r="1429" spans="1:19" ht="16">
      <c r="A1429" s="1">
        <v>2011</v>
      </c>
      <c r="B1429" t="s">
        <v>417</v>
      </c>
      <c r="C1429" t="s">
        <v>22</v>
      </c>
      <c r="D1429" t="s">
        <v>23</v>
      </c>
      <c r="F1429">
        <f t="shared" si="198"/>
        <v>1</v>
      </c>
      <c r="G1429">
        <f t="shared" si="199"/>
        <v>33659951</v>
      </c>
      <c r="H1429">
        <v>299587165</v>
      </c>
      <c r="L1429">
        <f t="shared" si="204"/>
        <v>19.517915968235723</v>
      </c>
      <c r="M1429">
        <f t="shared" si="205"/>
        <v>17.331819290992065</v>
      </c>
      <c r="N1429">
        <v>33659951</v>
      </c>
      <c r="O1429">
        <f t="shared" si="206"/>
        <v>0</v>
      </c>
      <c r="P1429">
        <f t="shared" si="200"/>
        <v>0</v>
      </c>
      <c r="Q1429">
        <f t="shared" si="201"/>
        <v>0</v>
      </c>
      <c r="R1429">
        <f t="shared" si="202"/>
        <v>0</v>
      </c>
      <c r="S1429">
        <f t="shared" si="203"/>
        <v>1</v>
      </c>
    </row>
    <row r="1430" spans="1:19" ht="16">
      <c r="A1430" s="1">
        <v>1982</v>
      </c>
      <c r="B1430" t="s">
        <v>3396</v>
      </c>
      <c r="C1430" t="s">
        <v>58</v>
      </c>
      <c r="D1430" t="s">
        <v>17</v>
      </c>
      <c r="F1430">
        <f t="shared" si="198"/>
        <v>0</v>
      </c>
      <c r="G1430">
        <f t="shared" si="199"/>
        <v>0</v>
      </c>
      <c r="H1430">
        <v>302172295</v>
      </c>
      <c r="L1430">
        <f t="shared" si="204"/>
        <v>19.526507925903367</v>
      </c>
      <c r="M1430">
        <f t="shared" si="205"/>
        <v>17.335549733119397</v>
      </c>
      <c r="N1430">
        <v>33785752</v>
      </c>
      <c r="O1430">
        <f t="shared" si="206"/>
        <v>1</v>
      </c>
      <c r="P1430">
        <f t="shared" si="200"/>
        <v>0</v>
      </c>
      <c r="Q1430">
        <f t="shared" si="201"/>
        <v>0</v>
      </c>
      <c r="R1430">
        <f t="shared" si="202"/>
        <v>0</v>
      </c>
      <c r="S1430">
        <f t="shared" si="203"/>
        <v>0</v>
      </c>
    </row>
    <row r="1431" spans="1:19" ht="16">
      <c r="A1431" s="1">
        <v>2006</v>
      </c>
      <c r="B1431" t="s">
        <v>1481</v>
      </c>
      <c r="C1431" t="s">
        <v>16</v>
      </c>
      <c r="D1431" t="s">
        <v>17</v>
      </c>
      <c r="F1431">
        <f t="shared" si="198"/>
        <v>0</v>
      </c>
      <c r="G1431">
        <f t="shared" si="199"/>
        <v>0</v>
      </c>
      <c r="H1431">
        <v>302324822</v>
      </c>
      <c r="L1431">
        <f t="shared" si="204"/>
        <v>19.527012566865078</v>
      </c>
      <c r="M1431">
        <f t="shared" si="205"/>
        <v>16.850671888351108</v>
      </c>
      <c r="N1431">
        <v>20804334</v>
      </c>
      <c r="O1431">
        <f t="shared" si="206"/>
        <v>0</v>
      </c>
      <c r="P1431">
        <f t="shared" si="200"/>
        <v>1</v>
      </c>
      <c r="Q1431">
        <f t="shared" si="201"/>
        <v>0</v>
      </c>
      <c r="R1431">
        <f t="shared" si="202"/>
        <v>0</v>
      </c>
      <c r="S1431">
        <f t="shared" si="203"/>
        <v>0</v>
      </c>
    </row>
    <row r="1432" spans="1:19" ht="16">
      <c r="A1432" s="1">
        <v>2011</v>
      </c>
      <c r="B1432" t="s">
        <v>538</v>
      </c>
      <c r="C1432" t="s">
        <v>16</v>
      </c>
      <c r="D1432" t="s">
        <v>17</v>
      </c>
      <c r="F1432">
        <f t="shared" si="198"/>
        <v>0</v>
      </c>
      <c r="G1432">
        <f t="shared" si="199"/>
        <v>0</v>
      </c>
      <c r="H1432">
        <v>303703179</v>
      </c>
      <c r="L1432">
        <f t="shared" si="204"/>
        <v>19.53156139752787</v>
      </c>
      <c r="M1432">
        <f t="shared" si="205"/>
        <v>18.551059558671163</v>
      </c>
      <c r="N1432">
        <v>113925987</v>
      </c>
      <c r="O1432">
        <f t="shared" si="206"/>
        <v>0</v>
      </c>
      <c r="P1432">
        <f t="shared" si="200"/>
        <v>1</v>
      </c>
      <c r="Q1432">
        <f t="shared" si="201"/>
        <v>0</v>
      </c>
      <c r="R1432">
        <f t="shared" si="202"/>
        <v>0</v>
      </c>
      <c r="S1432">
        <f t="shared" si="203"/>
        <v>0</v>
      </c>
    </row>
    <row r="1433" spans="1:19" ht="16">
      <c r="A1433" s="1">
        <v>1992</v>
      </c>
      <c r="B1433" t="s">
        <v>3627</v>
      </c>
      <c r="C1433" t="s">
        <v>16</v>
      </c>
      <c r="D1433" t="s">
        <v>17</v>
      </c>
      <c r="F1433">
        <f t="shared" si="198"/>
        <v>0</v>
      </c>
      <c r="G1433">
        <f t="shared" si="199"/>
        <v>0</v>
      </c>
      <c r="H1433">
        <v>304005134</v>
      </c>
      <c r="L1433">
        <f t="shared" si="204"/>
        <v>19.532555147385786</v>
      </c>
      <c r="M1433">
        <f t="shared" si="205"/>
        <v>17.318269598757208</v>
      </c>
      <c r="N1433">
        <v>33206945</v>
      </c>
      <c r="O1433">
        <f t="shared" si="206"/>
        <v>0</v>
      </c>
      <c r="P1433">
        <f t="shared" si="200"/>
        <v>1</v>
      </c>
      <c r="Q1433">
        <f t="shared" si="201"/>
        <v>0</v>
      </c>
      <c r="R1433">
        <f t="shared" si="202"/>
        <v>0</v>
      </c>
      <c r="S1433">
        <f t="shared" si="203"/>
        <v>0</v>
      </c>
    </row>
    <row r="1434" spans="1:19" ht="16">
      <c r="A1434" s="1">
        <v>2013</v>
      </c>
      <c r="B1434" t="s">
        <v>35</v>
      </c>
      <c r="C1434" t="s">
        <v>16</v>
      </c>
      <c r="D1434" t="s">
        <v>17</v>
      </c>
      <c r="F1434">
        <f t="shared" si="198"/>
        <v>0</v>
      </c>
      <c r="G1434">
        <f t="shared" si="199"/>
        <v>0</v>
      </c>
      <c r="H1434">
        <v>304249198</v>
      </c>
      <c r="L1434">
        <f t="shared" si="204"/>
        <v>19.533357653838298</v>
      </c>
      <c r="M1434">
        <f t="shared" si="205"/>
        <v>18.337299135013314</v>
      </c>
      <c r="N1434">
        <v>92000000</v>
      </c>
      <c r="O1434">
        <f t="shared" si="206"/>
        <v>0</v>
      </c>
      <c r="P1434">
        <f t="shared" si="200"/>
        <v>1</v>
      </c>
      <c r="Q1434">
        <f t="shared" si="201"/>
        <v>0</v>
      </c>
      <c r="R1434">
        <f t="shared" si="202"/>
        <v>0</v>
      </c>
      <c r="S1434">
        <f t="shared" si="203"/>
        <v>0</v>
      </c>
    </row>
    <row r="1435" spans="1:19" ht="16">
      <c r="A1435" s="1">
        <v>1980</v>
      </c>
      <c r="B1435" t="s">
        <v>3450</v>
      </c>
      <c r="C1435" t="s">
        <v>64</v>
      </c>
      <c r="D1435" t="s">
        <v>17</v>
      </c>
      <c r="F1435">
        <f t="shared" si="198"/>
        <v>0</v>
      </c>
      <c r="G1435">
        <f t="shared" si="199"/>
        <v>0</v>
      </c>
      <c r="H1435">
        <v>305924063</v>
      </c>
      <c r="L1435">
        <f t="shared" si="204"/>
        <v>19.538847468989115</v>
      </c>
      <c r="M1435">
        <f t="shared" si="205"/>
        <v>18.843982266580891</v>
      </c>
      <c r="N1435">
        <v>152699465</v>
      </c>
      <c r="O1435">
        <f t="shared" si="206"/>
        <v>0</v>
      </c>
      <c r="P1435">
        <f t="shared" si="200"/>
        <v>0</v>
      </c>
      <c r="Q1435">
        <f t="shared" si="201"/>
        <v>0</v>
      </c>
      <c r="R1435">
        <f t="shared" si="202"/>
        <v>1</v>
      </c>
      <c r="S1435">
        <f t="shared" si="203"/>
        <v>0</v>
      </c>
    </row>
    <row r="1436" spans="1:19" ht="16">
      <c r="A1436" s="1">
        <v>2012</v>
      </c>
      <c r="B1436" t="s">
        <v>384</v>
      </c>
      <c r="C1436" t="s">
        <v>16</v>
      </c>
      <c r="D1436" t="s">
        <v>17</v>
      </c>
      <c r="F1436">
        <f t="shared" si="198"/>
        <v>0</v>
      </c>
      <c r="G1436">
        <f t="shared" si="199"/>
        <v>0</v>
      </c>
      <c r="H1436">
        <v>306390492</v>
      </c>
      <c r="L1436">
        <f t="shared" si="204"/>
        <v>19.540370964017637</v>
      </c>
      <c r="M1436">
        <f t="shared" si="205"/>
        <v>18.840678309184462</v>
      </c>
      <c r="N1436">
        <v>152195785</v>
      </c>
      <c r="O1436">
        <f t="shared" si="206"/>
        <v>0</v>
      </c>
      <c r="P1436">
        <f t="shared" si="200"/>
        <v>1</v>
      </c>
      <c r="Q1436">
        <f t="shared" si="201"/>
        <v>0</v>
      </c>
      <c r="R1436">
        <f t="shared" si="202"/>
        <v>0</v>
      </c>
      <c r="S1436">
        <f t="shared" si="203"/>
        <v>0</v>
      </c>
    </row>
    <row r="1437" spans="1:19" ht="16">
      <c r="A1437" s="1">
        <v>2000</v>
      </c>
      <c r="B1437" t="s">
        <v>2432</v>
      </c>
      <c r="C1437" t="s">
        <v>22</v>
      </c>
      <c r="D1437" t="s">
        <v>23</v>
      </c>
      <c r="F1437">
        <f t="shared" si="198"/>
        <v>1</v>
      </c>
      <c r="G1437">
        <f t="shared" si="199"/>
        <v>56822152</v>
      </c>
      <c r="H1437">
        <v>308184297</v>
      </c>
      <c r="L1437">
        <f t="shared" si="204"/>
        <v>19.546208528870885</v>
      </c>
      <c r="M1437">
        <f t="shared" si="205"/>
        <v>17.855436807661146</v>
      </c>
      <c r="N1437">
        <v>56822152</v>
      </c>
      <c r="O1437">
        <f t="shared" si="206"/>
        <v>0</v>
      </c>
      <c r="P1437">
        <f t="shared" si="200"/>
        <v>0</v>
      </c>
      <c r="Q1437">
        <f t="shared" si="201"/>
        <v>0</v>
      </c>
      <c r="R1437">
        <f t="shared" si="202"/>
        <v>0</v>
      </c>
      <c r="S1437">
        <f t="shared" si="203"/>
        <v>1</v>
      </c>
    </row>
    <row r="1438" spans="1:19" ht="16">
      <c r="A1438" s="1">
        <v>2012</v>
      </c>
      <c r="B1438" t="s">
        <v>234</v>
      </c>
      <c r="C1438" t="s">
        <v>16</v>
      </c>
      <c r="D1438" t="s">
        <v>17</v>
      </c>
      <c r="F1438">
        <f t="shared" si="198"/>
        <v>0</v>
      </c>
      <c r="G1438">
        <f t="shared" si="199"/>
        <v>0</v>
      </c>
      <c r="H1438">
        <v>308594933</v>
      </c>
      <c r="L1438">
        <f t="shared" si="204"/>
        <v>19.547540078445511</v>
      </c>
      <c r="M1438">
        <f t="shared" si="205"/>
        <v>19.172377265009565</v>
      </c>
      <c r="N1438">
        <v>212059460</v>
      </c>
      <c r="O1438">
        <f t="shared" si="206"/>
        <v>0</v>
      </c>
      <c r="P1438">
        <f t="shared" si="200"/>
        <v>1</v>
      </c>
      <c r="Q1438">
        <f t="shared" si="201"/>
        <v>0</v>
      </c>
      <c r="R1438">
        <f t="shared" si="202"/>
        <v>0</v>
      </c>
      <c r="S1438">
        <f t="shared" si="203"/>
        <v>0</v>
      </c>
    </row>
    <row r="1439" spans="1:19" ht="16">
      <c r="A1439" s="1">
        <v>1994</v>
      </c>
      <c r="B1439" t="s">
        <v>3043</v>
      </c>
      <c r="C1439" t="s">
        <v>16</v>
      </c>
      <c r="D1439" t="s">
        <v>17</v>
      </c>
      <c r="F1439">
        <f t="shared" si="198"/>
        <v>0</v>
      </c>
      <c r="G1439">
        <f t="shared" si="199"/>
        <v>0</v>
      </c>
      <c r="H1439">
        <v>308935323</v>
      </c>
      <c r="L1439">
        <f t="shared" si="204"/>
        <v>19.548642502273871</v>
      </c>
      <c r="M1439">
        <f t="shared" si="205"/>
        <v>18.274979113503463</v>
      </c>
      <c r="N1439">
        <v>86441558</v>
      </c>
      <c r="O1439">
        <f t="shared" si="206"/>
        <v>0</v>
      </c>
      <c r="P1439">
        <f t="shared" si="200"/>
        <v>1</v>
      </c>
      <c r="Q1439">
        <f t="shared" si="201"/>
        <v>0</v>
      </c>
      <c r="R1439">
        <f t="shared" si="202"/>
        <v>0</v>
      </c>
      <c r="S1439">
        <f t="shared" si="203"/>
        <v>0</v>
      </c>
    </row>
    <row r="1440" spans="1:19" ht="16">
      <c r="A1440" s="1">
        <v>1999</v>
      </c>
      <c r="B1440" t="s">
        <v>2638</v>
      </c>
      <c r="C1440" t="s">
        <v>31</v>
      </c>
      <c r="D1440" t="s">
        <v>17</v>
      </c>
      <c r="F1440">
        <f t="shared" si="198"/>
        <v>0</v>
      </c>
      <c r="G1440">
        <f t="shared" si="199"/>
        <v>0</v>
      </c>
      <c r="H1440">
        <v>309380824</v>
      </c>
      <c r="L1440">
        <f t="shared" si="204"/>
        <v>19.550083516160544</v>
      </c>
      <c r="M1440">
        <f t="shared" si="205"/>
        <v>19.315669613639141</v>
      </c>
      <c r="N1440">
        <v>244730855</v>
      </c>
      <c r="O1440">
        <f t="shared" si="206"/>
        <v>0</v>
      </c>
      <c r="P1440">
        <f t="shared" si="200"/>
        <v>0</v>
      </c>
      <c r="Q1440">
        <f t="shared" si="201"/>
        <v>1</v>
      </c>
      <c r="R1440">
        <f t="shared" si="202"/>
        <v>0</v>
      </c>
      <c r="S1440">
        <f t="shared" si="203"/>
        <v>0</v>
      </c>
    </row>
    <row r="1441" spans="1:19" ht="16">
      <c r="A1441" s="1">
        <v>2001</v>
      </c>
      <c r="B1441" t="s">
        <v>2296</v>
      </c>
      <c r="C1441" t="s">
        <v>16</v>
      </c>
      <c r="D1441" t="s">
        <v>17</v>
      </c>
      <c r="F1441">
        <f t="shared" si="198"/>
        <v>0</v>
      </c>
      <c r="G1441">
        <f t="shared" si="199"/>
        <v>0</v>
      </c>
      <c r="H1441">
        <v>310408061</v>
      </c>
      <c r="L1441">
        <f t="shared" si="204"/>
        <v>19.553398315652625</v>
      </c>
      <c r="M1441">
        <f t="shared" si="205"/>
        <v>18.589799999297217</v>
      </c>
      <c r="N1441">
        <v>118426136</v>
      </c>
      <c r="O1441">
        <f t="shared" si="206"/>
        <v>0</v>
      </c>
      <c r="P1441">
        <f t="shared" si="200"/>
        <v>1</v>
      </c>
      <c r="Q1441">
        <f t="shared" si="201"/>
        <v>0</v>
      </c>
      <c r="R1441">
        <f t="shared" si="202"/>
        <v>0</v>
      </c>
      <c r="S1441">
        <f t="shared" si="203"/>
        <v>0</v>
      </c>
    </row>
    <row r="1442" spans="1:19" ht="16">
      <c r="A1442" s="1">
        <v>2003</v>
      </c>
      <c r="B1442" t="s">
        <v>2041</v>
      </c>
      <c r="C1442" t="s">
        <v>16</v>
      </c>
      <c r="D1442" t="s">
        <v>17</v>
      </c>
      <c r="F1442">
        <f t="shared" si="198"/>
        <v>0</v>
      </c>
      <c r="G1442">
        <f t="shared" si="199"/>
        <v>0</v>
      </c>
      <c r="H1442">
        <v>310481535</v>
      </c>
      <c r="L1442">
        <f t="shared" si="204"/>
        <v>19.553634988970447</v>
      </c>
      <c r="M1442">
        <f t="shared" si="205"/>
        <v>18.971422490941073</v>
      </c>
      <c r="N1442">
        <v>173453913</v>
      </c>
      <c r="O1442">
        <f t="shared" si="206"/>
        <v>0</v>
      </c>
      <c r="P1442">
        <f t="shared" si="200"/>
        <v>1</v>
      </c>
      <c r="Q1442">
        <f t="shared" si="201"/>
        <v>0</v>
      </c>
      <c r="R1442">
        <f t="shared" si="202"/>
        <v>0</v>
      </c>
      <c r="S1442">
        <f t="shared" si="203"/>
        <v>0</v>
      </c>
    </row>
    <row r="1443" spans="1:19" ht="16">
      <c r="A1443" s="1">
        <v>2005</v>
      </c>
      <c r="B1443" t="s">
        <v>1756</v>
      </c>
      <c r="C1443" t="s">
        <v>16</v>
      </c>
      <c r="D1443" t="s">
        <v>17</v>
      </c>
      <c r="F1443">
        <f t="shared" si="198"/>
        <v>0</v>
      </c>
      <c r="G1443">
        <f t="shared" si="199"/>
        <v>0</v>
      </c>
      <c r="H1443">
        <v>311023751</v>
      </c>
      <c r="L1443">
        <f t="shared" si="204"/>
        <v>19.555379837002405</v>
      </c>
      <c r="M1443">
        <f t="shared" si="205"/>
        <v>18.374036101504256</v>
      </c>
      <c r="N1443">
        <v>95442650</v>
      </c>
      <c r="O1443">
        <f t="shared" si="206"/>
        <v>0</v>
      </c>
      <c r="P1443">
        <f t="shared" si="200"/>
        <v>1</v>
      </c>
      <c r="Q1443">
        <f t="shared" si="201"/>
        <v>0</v>
      </c>
      <c r="R1443">
        <f t="shared" si="202"/>
        <v>0</v>
      </c>
      <c r="S1443">
        <f t="shared" si="203"/>
        <v>0</v>
      </c>
    </row>
    <row r="1444" spans="1:19" ht="16">
      <c r="A1444" s="1">
        <v>2012</v>
      </c>
      <c r="B1444" t="s">
        <v>303</v>
      </c>
      <c r="C1444" t="s">
        <v>16</v>
      </c>
      <c r="D1444" t="s">
        <v>17</v>
      </c>
      <c r="F1444">
        <f t="shared" si="198"/>
        <v>0</v>
      </c>
      <c r="G1444">
        <f t="shared" si="199"/>
        <v>0</v>
      </c>
      <c r="H1444">
        <v>311393491</v>
      </c>
      <c r="L1444">
        <f t="shared" si="204"/>
        <v>19.556567914769349</v>
      </c>
      <c r="M1444">
        <f t="shared" si="205"/>
        <v>18.806776756375939</v>
      </c>
      <c r="N1444">
        <v>147122592</v>
      </c>
      <c r="O1444">
        <f t="shared" si="206"/>
        <v>0</v>
      </c>
      <c r="P1444">
        <f t="shared" si="200"/>
        <v>1</v>
      </c>
      <c r="Q1444">
        <f t="shared" si="201"/>
        <v>0</v>
      </c>
      <c r="R1444">
        <f t="shared" si="202"/>
        <v>0</v>
      </c>
      <c r="S1444">
        <f t="shared" si="203"/>
        <v>0</v>
      </c>
    </row>
    <row r="1445" spans="1:19" ht="16">
      <c r="A1445" s="1">
        <v>2009</v>
      </c>
      <c r="B1445" t="s">
        <v>962</v>
      </c>
      <c r="C1445" t="s">
        <v>16</v>
      </c>
      <c r="D1445" t="s">
        <v>17</v>
      </c>
      <c r="F1445">
        <f t="shared" si="198"/>
        <v>0</v>
      </c>
      <c r="G1445">
        <f t="shared" si="199"/>
        <v>0</v>
      </c>
      <c r="H1445">
        <v>312028062</v>
      </c>
      <c r="L1445">
        <f t="shared" si="204"/>
        <v>19.558603684036882</v>
      </c>
      <c r="M1445">
        <f t="shared" si="205"/>
        <v>18.908399891398513</v>
      </c>
      <c r="N1445">
        <v>162859739</v>
      </c>
      <c r="O1445">
        <f t="shared" si="206"/>
        <v>0</v>
      </c>
      <c r="P1445">
        <f t="shared" si="200"/>
        <v>1</v>
      </c>
      <c r="Q1445">
        <f t="shared" si="201"/>
        <v>0</v>
      </c>
      <c r="R1445">
        <f t="shared" si="202"/>
        <v>0</v>
      </c>
      <c r="S1445">
        <f t="shared" si="203"/>
        <v>0</v>
      </c>
    </row>
    <row r="1446" spans="1:19" ht="16">
      <c r="A1446" s="1">
        <v>1998</v>
      </c>
      <c r="B1446" t="s">
        <v>2744</v>
      </c>
      <c r="C1446" t="s">
        <v>16</v>
      </c>
      <c r="D1446" t="s">
        <v>17</v>
      </c>
      <c r="F1446">
        <f t="shared" si="198"/>
        <v>0</v>
      </c>
      <c r="G1446">
        <f t="shared" si="199"/>
        <v>0</v>
      </c>
      <c r="H1446">
        <v>312408324</v>
      </c>
      <c r="L1446">
        <f t="shared" si="204"/>
        <v>19.559821620901328</v>
      </c>
      <c r="M1446">
        <f t="shared" si="205"/>
        <v>18.266922608736056</v>
      </c>
      <c r="N1446">
        <v>85747939</v>
      </c>
      <c r="O1446">
        <f t="shared" si="206"/>
        <v>0</v>
      </c>
      <c r="P1446">
        <f t="shared" si="200"/>
        <v>1</v>
      </c>
      <c r="Q1446">
        <f t="shared" si="201"/>
        <v>0</v>
      </c>
      <c r="R1446">
        <f t="shared" si="202"/>
        <v>0</v>
      </c>
      <c r="S1446">
        <f t="shared" si="203"/>
        <v>0</v>
      </c>
    </row>
    <row r="1447" spans="1:19" ht="16">
      <c r="A1447" s="1">
        <v>2003</v>
      </c>
      <c r="B1447" t="s">
        <v>2058</v>
      </c>
      <c r="C1447" t="s">
        <v>22</v>
      </c>
      <c r="D1447" t="s">
        <v>23</v>
      </c>
      <c r="F1447">
        <f t="shared" si="198"/>
        <v>1</v>
      </c>
      <c r="G1447">
        <f t="shared" si="199"/>
        <v>56973913</v>
      </c>
      <c r="H1447">
        <v>313948928</v>
      </c>
      <c r="L1447">
        <f t="shared" si="204"/>
        <v>19.564740880962106</v>
      </c>
      <c r="M1447">
        <f t="shared" si="205"/>
        <v>17.858104054370802</v>
      </c>
      <c r="N1447">
        <v>56973913</v>
      </c>
      <c r="O1447">
        <f t="shared" si="206"/>
        <v>0</v>
      </c>
      <c r="P1447">
        <f t="shared" si="200"/>
        <v>0</v>
      </c>
      <c r="Q1447">
        <f t="shared" si="201"/>
        <v>0</v>
      </c>
      <c r="R1447">
        <f t="shared" si="202"/>
        <v>0</v>
      </c>
      <c r="S1447">
        <f t="shared" si="203"/>
        <v>1</v>
      </c>
    </row>
    <row r="1448" spans="1:19" ht="16">
      <c r="A1448" s="1">
        <v>2002</v>
      </c>
      <c r="B1448" t="s">
        <v>2132</v>
      </c>
      <c r="C1448" t="s">
        <v>16</v>
      </c>
      <c r="D1448" t="s">
        <v>17</v>
      </c>
      <c r="F1448">
        <f t="shared" si="198"/>
        <v>0</v>
      </c>
      <c r="G1448">
        <f t="shared" si="199"/>
        <v>0</v>
      </c>
      <c r="H1448">
        <v>314630213</v>
      </c>
      <c r="L1448">
        <f t="shared" si="204"/>
        <v>19.566908580213759</v>
      </c>
      <c r="M1448">
        <f t="shared" si="205"/>
        <v>17.787731703690305</v>
      </c>
      <c r="N1448">
        <v>53102348</v>
      </c>
      <c r="O1448">
        <f t="shared" si="206"/>
        <v>0</v>
      </c>
      <c r="P1448">
        <f t="shared" si="200"/>
        <v>1</v>
      </c>
      <c r="Q1448">
        <f t="shared" si="201"/>
        <v>0</v>
      </c>
      <c r="R1448">
        <f t="shared" si="202"/>
        <v>0</v>
      </c>
      <c r="S1448">
        <f t="shared" si="203"/>
        <v>0</v>
      </c>
    </row>
    <row r="1449" spans="1:19" ht="16">
      <c r="A1449" s="1">
        <v>2000</v>
      </c>
      <c r="B1449" t="s">
        <v>2449</v>
      </c>
      <c r="C1449" t="s">
        <v>16</v>
      </c>
      <c r="D1449" t="s">
        <v>17</v>
      </c>
      <c r="F1449">
        <f t="shared" si="198"/>
        <v>0</v>
      </c>
      <c r="G1449">
        <f t="shared" si="199"/>
        <v>0</v>
      </c>
      <c r="H1449">
        <v>314744675</v>
      </c>
      <c r="L1449">
        <f t="shared" si="204"/>
        <v>19.567272312556579</v>
      </c>
      <c r="M1449">
        <f t="shared" si="205"/>
        <v>18.755404567275175</v>
      </c>
      <c r="N1449">
        <v>139755436</v>
      </c>
      <c r="O1449">
        <f t="shared" si="206"/>
        <v>0</v>
      </c>
      <c r="P1449">
        <f t="shared" si="200"/>
        <v>1</v>
      </c>
      <c r="Q1449">
        <f t="shared" si="201"/>
        <v>0</v>
      </c>
      <c r="R1449">
        <f t="shared" si="202"/>
        <v>0</v>
      </c>
      <c r="S1449">
        <f t="shared" si="203"/>
        <v>0</v>
      </c>
    </row>
    <row r="1450" spans="1:19" ht="16">
      <c r="A1450" s="1">
        <v>2010</v>
      </c>
      <c r="B1450" t="s">
        <v>782</v>
      </c>
      <c r="C1450" t="s">
        <v>22</v>
      </c>
      <c r="D1450" t="s">
        <v>23</v>
      </c>
      <c r="F1450">
        <f t="shared" si="198"/>
        <v>1</v>
      </c>
      <c r="G1450">
        <f t="shared" si="199"/>
        <v>101482025</v>
      </c>
      <c r="H1450">
        <v>314787390</v>
      </c>
      <c r="L1450">
        <f t="shared" si="204"/>
        <v>19.567408016526052</v>
      </c>
      <c r="M1450">
        <f t="shared" si="205"/>
        <v>18.435392247167133</v>
      </c>
      <c r="N1450">
        <v>101482025</v>
      </c>
      <c r="O1450">
        <f t="shared" si="206"/>
        <v>0</v>
      </c>
      <c r="P1450">
        <f t="shared" si="200"/>
        <v>0</v>
      </c>
      <c r="Q1450">
        <f t="shared" si="201"/>
        <v>0</v>
      </c>
      <c r="R1450">
        <f t="shared" si="202"/>
        <v>0</v>
      </c>
      <c r="S1450">
        <f t="shared" si="203"/>
        <v>1</v>
      </c>
    </row>
    <row r="1451" spans="1:19" ht="16">
      <c r="A1451" s="1">
        <v>2010</v>
      </c>
      <c r="B1451" t="s">
        <v>776</v>
      </c>
      <c r="C1451" t="s">
        <v>22</v>
      </c>
      <c r="D1451" t="s">
        <v>23</v>
      </c>
      <c r="F1451">
        <f t="shared" si="198"/>
        <v>1</v>
      </c>
      <c r="G1451">
        <f t="shared" si="199"/>
        <v>138870139</v>
      </c>
      <c r="H1451">
        <v>315890541</v>
      </c>
      <c r="L1451">
        <f t="shared" si="204"/>
        <v>19.570906322304069</v>
      </c>
      <c r="M1451">
        <f t="shared" si="205"/>
        <v>18.749049802611189</v>
      </c>
      <c r="N1451">
        <v>138870139</v>
      </c>
      <c r="O1451">
        <f t="shared" si="206"/>
        <v>0</v>
      </c>
      <c r="P1451">
        <f t="shared" si="200"/>
        <v>0</v>
      </c>
      <c r="Q1451">
        <f t="shared" si="201"/>
        <v>0</v>
      </c>
      <c r="R1451">
        <f t="shared" si="202"/>
        <v>0</v>
      </c>
      <c r="S1451">
        <f t="shared" si="203"/>
        <v>1</v>
      </c>
    </row>
    <row r="1452" spans="1:19" ht="16">
      <c r="A1452" s="1">
        <v>2012</v>
      </c>
      <c r="B1452" t="s">
        <v>344</v>
      </c>
      <c r="C1452" t="s">
        <v>22</v>
      </c>
      <c r="D1452" t="s">
        <v>23</v>
      </c>
      <c r="F1452">
        <f t="shared" si="198"/>
        <v>1</v>
      </c>
      <c r="G1452">
        <f t="shared" si="199"/>
        <v>101463857</v>
      </c>
      <c r="H1452">
        <v>316546185</v>
      </c>
      <c r="L1452">
        <f t="shared" si="204"/>
        <v>19.572979713073224</v>
      </c>
      <c r="M1452">
        <f t="shared" si="205"/>
        <v>18.435213204361542</v>
      </c>
      <c r="N1452">
        <v>101463857</v>
      </c>
      <c r="O1452">
        <f t="shared" si="206"/>
        <v>0</v>
      </c>
      <c r="P1452">
        <f t="shared" si="200"/>
        <v>0</v>
      </c>
      <c r="Q1452">
        <f t="shared" si="201"/>
        <v>0</v>
      </c>
      <c r="R1452">
        <f t="shared" si="202"/>
        <v>0</v>
      </c>
      <c r="S1452">
        <f t="shared" si="203"/>
        <v>1</v>
      </c>
    </row>
    <row r="1453" spans="1:19" ht="16">
      <c r="A1453" s="1">
        <v>2010</v>
      </c>
      <c r="B1453" t="s">
        <v>786</v>
      </c>
      <c r="C1453" t="s">
        <v>16</v>
      </c>
      <c r="D1453" t="s">
        <v>17</v>
      </c>
      <c r="F1453">
        <f t="shared" si="198"/>
        <v>0</v>
      </c>
      <c r="G1453">
        <f t="shared" si="199"/>
        <v>0</v>
      </c>
      <c r="H1453">
        <v>317084404</v>
      </c>
      <c r="L1453">
        <f t="shared" si="204"/>
        <v>19.574678555076083</v>
      </c>
      <c r="M1453">
        <f t="shared" si="205"/>
        <v>18.263541985929368</v>
      </c>
      <c r="N1453">
        <v>85458547</v>
      </c>
      <c r="O1453">
        <f t="shared" si="206"/>
        <v>0</v>
      </c>
      <c r="P1453">
        <f t="shared" si="200"/>
        <v>1</v>
      </c>
      <c r="Q1453">
        <f t="shared" si="201"/>
        <v>0</v>
      </c>
      <c r="R1453">
        <f t="shared" si="202"/>
        <v>0</v>
      </c>
      <c r="S1453">
        <f t="shared" si="203"/>
        <v>0</v>
      </c>
    </row>
    <row r="1454" spans="1:19" ht="16">
      <c r="A1454" s="1">
        <v>2004</v>
      </c>
      <c r="B1454" t="s">
        <v>1984</v>
      </c>
      <c r="C1454" t="s">
        <v>22</v>
      </c>
      <c r="D1454" t="s">
        <v>23</v>
      </c>
      <c r="F1454">
        <f t="shared" si="198"/>
        <v>1</v>
      </c>
      <c r="G1454">
        <f t="shared" si="199"/>
        <v>88398934</v>
      </c>
      <c r="H1454">
        <v>317721828</v>
      </c>
      <c r="L1454">
        <f t="shared" si="204"/>
        <v>19.576686803206297</v>
      </c>
      <c r="M1454">
        <f t="shared" si="205"/>
        <v>18.297370468711634</v>
      </c>
      <c r="N1454">
        <v>88398934</v>
      </c>
      <c r="O1454">
        <f t="shared" si="206"/>
        <v>0</v>
      </c>
      <c r="P1454">
        <f t="shared" si="200"/>
        <v>0</v>
      </c>
      <c r="Q1454">
        <f t="shared" si="201"/>
        <v>0</v>
      </c>
      <c r="R1454">
        <f t="shared" si="202"/>
        <v>0</v>
      </c>
      <c r="S1454">
        <f t="shared" si="203"/>
        <v>1</v>
      </c>
    </row>
    <row r="1455" spans="1:19" ht="16">
      <c r="A1455" s="1">
        <v>2013</v>
      </c>
      <c r="B1455" t="s">
        <v>161</v>
      </c>
      <c r="C1455" t="s">
        <v>22</v>
      </c>
      <c r="D1455" t="s">
        <v>23</v>
      </c>
      <c r="F1455">
        <f t="shared" si="198"/>
        <v>1</v>
      </c>
      <c r="G1455">
        <f t="shared" si="199"/>
        <v>20000000</v>
      </c>
      <c r="H1455">
        <v>318000141</v>
      </c>
      <c r="L1455">
        <f t="shared" si="204"/>
        <v>19.577562384140577</v>
      </c>
      <c r="M1455">
        <f t="shared" si="205"/>
        <v>16.811242831518264</v>
      </c>
      <c r="N1455">
        <v>20000000</v>
      </c>
      <c r="O1455">
        <f t="shared" si="206"/>
        <v>0</v>
      </c>
      <c r="P1455">
        <f t="shared" si="200"/>
        <v>0</v>
      </c>
      <c r="Q1455">
        <f t="shared" si="201"/>
        <v>0</v>
      </c>
      <c r="R1455">
        <f t="shared" si="202"/>
        <v>0</v>
      </c>
      <c r="S1455">
        <f t="shared" si="203"/>
        <v>1</v>
      </c>
    </row>
    <row r="1456" spans="1:19" ht="16">
      <c r="A1456" s="1">
        <v>2002</v>
      </c>
      <c r="B1456" t="s">
        <v>2189</v>
      </c>
      <c r="C1456" t="s">
        <v>22</v>
      </c>
      <c r="D1456" t="s">
        <v>23</v>
      </c>
      <c r="F1456">
        <f t="shared" si="198"/>
        <v>1</v>
      </c>
      <c r="G1456">
        <f t="shared" si="199"/>
        <v>103614337</v>
      </c>
      <c r="H1456">
        <v>318355051</v>
      </c>
      <c r="L1456">
        <f t="shared" si="204"/>
        <v>19.578677830486459</v>
      </c>
      <c r="M1456">
        <f t="shared" si="205"/>
        <v>18.456186266245805</v>
      </c>
      <c r="N1456">
        <v>103614337</v>
      </c>
      <c r="O1456">
        <f t="shared" si="206"/>
        <v>0</v>
      </c>
      <c r="P1456">
        <f t="shared" si="200"/>
        <v>0</v>
      </c>
      <c r="Q1456">
        <f t="shared" si="201"/>
        <v>0</v>
      </c>
      <c r="R1456">
        <f t="shared" si="202"/>
        <v>0</v>
      </c>
      <c r="S1456">
        <f t="shared" si="203"/>
        <v>1</v>
      </c>
    </row>
    <row r="1457" spans="1:19" ht="16">
      <c r="A1457" s="1">
        <v>1995</v>
      </c>
      <c r="B1457" t="s">
        <v>2953</v>
      </c>
      <c r="C1457" t="s">
        <v>31</v>
      </c>
      <c r="D1457" t="s">
        <v>17</v>
      </c>
      <c r="F1457">
        <f t="shared" si="198"/>
        <v>0</v>
      </c>
      <c r="G1457">
        <f t="shared" si="199"/>
        <v>0</v>
      </c>
      <c r="H1457">
        <v>319514907</v>
      </c>
      <c r="L1457">
        <f t="shared" si="204"/>
        <v>19.582314487970443</v>
      </c>
      <c r="M1457">
        <f t="shared" si="205"/>
        <v>18.516646354369655</v>
      </c>
      <c r="N1457">
        <v>110072121</v>
      </c>
      <c r="O1457">
        <f t="shared" si="206"/>
        <v>0</v>
      </c>
      <c r="P1457">
        <f t="shared" si="200"/>
        <v>0</v>
      </c>
      <c r="Q1457">
        <f t="shared" si="201"/>
        <v>1</v>
      </c>
      <c r="R1457">
        <f t="shared" si="202"/>
        <v>0</v>
      </c>
      <c r="S1457">
        <f t="shared" si="203"/>
        <v>0</v>
      </c>
    </row>
    <row r="1458" spans="1:19" ht="16">
      <c r="A1458" s="1">
        <v>2002</v>
      </c>
      <c r="B1458" t="s">
        <v>2259</v>
      </c>
      <c r="C1458" t="s">
        <v>22</v>
      </c>
      <c r="D1458" t="s">
        <v>23</v>
      </c>
      <c r="F1458">
        <f t="shared" si="198"/>
        <v>1</v>
      </c>
      <c r="G1458">
        <f t="shared" si="199"/>
        <v>62168602</v>
      </c>
      <c r="H1458">
        <v>321487424</v>
      </c>
      <c r="L1458">
        <f t="shared" si="204"/>
        <v>19.588468984236126</v>
      </c>
      <c r="M1458">
        <f t="shared" si="205"/>
        <v>17.945360639262756</v>
      </c>
      <c r="N1458">
        <v>62168602</v>
      </c>
      <c r="O1458">
        <f t="shared" si="206"/>
        <v>0</v>
      </c>
      <c r="P1458">
        <f t="shared" si="200"/>
        <v>0</v>
      </c>
      <c r="Q1458">
        <f t="shared" si="201"/>
        <v>0</v>
      </c>
      <c r="R1458">
        <f t="shared" si="202"/>
        <v>0</v>
      </c>
      <c r="S1458">
        <f t="shared" si="203"/>
        <v>1</v>
      </c>
    </row>
    <row r="1459" spans="1:19" ht="16">
      <c r="A1459" s="1">
        <v>2007</v>
      </c>
      <c r="B1459" t="s">
        <v>1360</v>
      </c>
      <c r="C1459" t="s">
        <v>64</v>
      </c>
      <c r="D1459" t="s">
        <v>17</v>
      </c>
      <c r="F1459">
        <f t="shared" si="198"/>
        <v>0</v>
      </c>
      <c r="G1459">
        <f t="shared" si="199"/>
        <v>0</v>
      </c>
      <c r="H1459">
        <v>323822443</v>
      </c>
      <c r="L1459">
        <f t="shared" si="204"/>
        <v>19.595705908109164</v>
      </c>
      <c r="M1459">
        <f t="shared" si="205"/>
        <v>18.719489816097067</v>
      </c>
      <c r="N1459">
        <v>134825218</v>
      </c>
      <c r="O1459">
        <f t="shared" si="206"/>
        <v>0</v>
      </c>
      <c r="P1459">
        <f t="shared" si="200"/>
        <v>0</v>
      </c>
      <c r="Q1459">
        <f t="shared" si="201"/>
        <v>0</v>
      </c>
      <c r="R1459">
        <f t="shared" si="202"/>
        <v>1</v>
      </c>
      <c r="S1459">
        <f t="shared" si="203"/>
        <v>0</v>
      </c>
    </row>
    <row r="1460" spans="1:19" ht="16">
      <c r="A1460" s="1">
        <v>1997</v>
      </c>
      <c r="B1460" t="s">
        <v>2787</v>
      </c>
      <c r="C1460" t="s">
        <v>16</v>
      </c>
      <c r="D1460" t="s">
        <v>17</v>
      </c>
      <c r="F1460">
        <f t="shared" si="198"/>
        <v>0</v>
      </c>
      <c r="G1460">
        <f t="shared" si="199"/>
        <v>0</v>
      </c>
      <c r="H1460">
        <v>325247966</v>
      </c>
      <c r="L1460">
        <f t="shared" si="204"/>
        <v>19.600098421686297</v>
      </c>
      <c r="M1460">
        <f t="shared" si="205"/>
        <v>18.569954264033438</v>
      </c>
      <c r="N1460">
        <v>116099050</v>
      </c>
      <c r="O1460">
        <f t="shared" si="206"/>
        <v>0</v>
      </c>
      <c r="P1460">
        <f t="shared" si="200"/>
        <v>1</v>
      </c>
      <c r="Q1460">
        <f t="shared" si="201"/>
        <v>0</v>
      </c>
      <c r="R1460">
        <f t="shared" si="202"/>
        <v>0</v>
      </c>
      <c r="S1460">
        <f t="shared" si="203"/>
        <v>0</v>
      </c>
    </row>
    <row r="1461" spans="1:19" ht="16">
      <c r="A1461" s="1">
        <v>2004</v>
      </c>
      <c r="B1461" t="s">
        <v>1859</v>
      </c>
      <c r="C1461" t="s">
        <v>22</v>
      </c>
      <c r="D1461" t="s">
        <v>23</v>
      </c>
      <c r="F1461">
        <f t="shared" si="198"/>
        <v>1</v>
      </c>
      <c r="G1461">
        <f t="shared" si="199"/>
        <v>61659644</v>
      </c>
      <c r="H1461">
        <v>325432881</v>
      </c>
      <c r="L1461">
        <f t="shared" si="204"/>
        <v>19.600666795585209</v>
      </c>
      <c r="M1461">
        <f t="shared" si="205"/>
        <v>17.937140206808465</v>
      </c>
      <c r="N1461">
        <v>61659644</v>
      </c>
      <c r="O1461">
        <f t="shared" si="206"/>
        <v>0</v>
      </c>
      <c r="P1461">
        <f t="shared" si="200"/>
        <v>0</v>
      </c>
      <c r="Q1461">
        <f t="shared" si="201"/>
        <v>0</v>
      </c>
      <c r="R1461">
        <f t="shared" si="202"/>
        <v>0</v>
      </c>
      <c r="S1461">
        <f t="shared" si="203"/>
        <v>1</v>
      </c>
    </row>
    <row r="1462" spans="1:19" ht="16">
      <c r="A1462" s="1">
        <v>1991</v>
      </c>
      <c r="B1462" t="s">
        <v>3160</v>
      </c>
      <c r="C1462" t="s">
        <v>22</v>
      </c>
      <c r="D1462" t="s">
        <v>23</v>
      </c>
      <c r="F1462">
        <f t="shared" si="198"/>
        <v>1</v>
      </c>
      <c r="G1462">
        <f t="shared" si="199"/>
        <v>51325211</v>
      </c>
      <c r="H1462">
        <v>327629772</v>
      </c>
      <c r="L1462">
        <f t="shared" si="204"/>
        <v>19.607394784934812</v>
      </c>
      <c r="M1462">
        <f t="shared" si="205"/>
        <v>17.753692631917811</v>
      </c>
      <c r="N1462">
        <v>51325211</v>
      </c>
      <c r="O1462">
        <f t="shared" si="206"/>
        <v>0</v>
      </c>
      <c r="P1462">
        <f t="shared" si="200"/>
        <v>0</v>
      </c>
      <c r="Q1462">
        <f t="shared" si="201"/>
        <v>0</v>
      </c>
      <c r="R1462">
        <f t="shared" si="202"/>
        <v>0</v>
      </c>
      <c r="S1462">
        <f t="shared" si="203"/>
        <v>1</v>
      </c>
    </row>
    <row r="1463" spans="1:19" ht="16">
      <c r="A1463" s="1">
        <v>1997</v>
      </c>
      <c r="B1463" t="s">
        <v>2806</v>
      </c>
      <c r="C1463" t="s">
        <v>58</v>
      </c>
      <c r="D1463" t="s">
        <v>17</v>
      </c>
      <c r="F1463">
        <f t="shared" si="198"/>
        <v>0</v>
      </c>
      <c r="G1463">
        <f t="shared" si="199"/>
        <v>0</v>
      </c>
      <c r="H1463">
        <v>327883215</v>
      </c>
      <c r="L1463">
        <f t="shared" si="204"/>
        <v>19.608168051117648</v>
      </c>
      <c r="M1463">
        <f t="shared" si="205"/>
        <v>16.490512705126932</v>
      </c>
      <c r="N1463">
        <v>14512381</v>
      </c>
      <c r="O1463">
        <f t="shared" si="206"/>
        <v>1</v>
      </c>
      <c r="P1463">
        <f t="shared" si="200"/>
        <v>0</v>
      </c>
      <c r="Q1463">
        <f t="shared" si="201"/>
        <v>0</v>
      </c>
      <c r="R1463">
        <f t="shared" si="202"/>
        <v>0</v>
      </c>
      <c r="S1463">
        <f t="shared" si="203"/>
        <v>0</v>
      </c>
    </row>
    <row r="1464" spans="1:19" ht="16">
      <c r="A1464" s="1">
        <v>1999</v>
      </c>
      <c r="B1464" t="s">
        <v>2539</v>
      </c>
      <c r="C1464" t="s">
        <v>31</v>
      </c>
      <c r="D1464" t="s">
        <v>17</v>
      </c>
      <c r="F1464">
        <f t="shared" si="198"/>
        <v>0</v>
      </c>
      <c r="G1464">
        <f t="shared" si="199"/>
        <v>0</v>
      </c>
      <c r="H1464">
        <v>328251410</v>
      </c>
      <c r="L1464">
        <f t="shared" si="204"/>
        <v>19.609290366644426</v>
      </c>
      <c r="M1464">
        <f t="shared" si="205"/>
        <v>16.63579026907302</v>
      </c>
      <c r="N1464">
        <v>16781544</v>
      </c>
      <c r="O1464">
        <f t="shared" si="206"/>
        <v>0</v>
      </c>
      <c r="P1464">
        <f t="shared" si="200"/>
        <v>0</v>
      </c>
      <c r="Q1464">
        <f t="shared" si="201"/>
        <v>1</v>
      </c>
      <c r="R1464">
        <f t="shared" si="202"/>
        <v>0</v>
      </c>
      <c r="S1464">
        <f t="shared" si="203"/>
        <v>0</v>
      </c>
    </row>
    <row r="1465" spans="1:19" ht="16">
      <c r="A1465" s="1">
        <v>2009</v>
      </c>
      <c r="B1465" t="s">
        <v>964</v>
      </c>
      <c r="C1465" t="s">
        <v>16</v>
      </c>
      <c r="D1465" t="s">
        <v>17</v>
      </c>
      <c r="F1465">
        <f t="shared" si="198"/>
        <v>0</v>
      </c>
      <c r="G1465">
        <f t="shared" si="199"/>
        <v>0</v>
      </c>
      <c r="H1465">
        <v>328400169</v>
      </c>
      <c r="L1465">
        <f t="shared" si="204"/>
        <v>19.609743450158735</v>
      </c>
      <c r="M1465">
        <f t="shared" si="205"/>
        <v>19.06255057210295</v>
      </c>
      <c r="N1465">
        <v>190003029</v>
      </c>
      <c r="O1465">
        <f t="shared" si="206"/>
        <v>0</v>
      </c>
      <c r="P1465">
        <f t="shared" si="200"/>
        <v>1</v>
      </c>
      <c r="Q1465">
        <f t="shared" si="201"/>
        <v>0</v>
      </c>
      <c r="R1465">
        <f t="shared" si="202"/>
        <v>0</v>
      </c>
      <c r="S1465">
        <f t="shared" si="203"/>
        <v>0</v>
      </c>
    </row>
    <row r="1466" spans="1:19" ht="16">
      <c r="A1466" s="1">
        <v>2009</v>
      </c>
      <c r="B1466" t="s">
        <v>1040</v>
      </c>
      <c r="C1466" t="s">
        <v>31</v>
      </c>
      <c r="D1466" t="s">
        <v>17</v>
      </c>
      <c r="F1466">
        <f t="shared" si="198"/>
        <v>0</v>
      </c>
      <c r="G1466">
        <f t="shared" si="199"/>
        <v>0</v>
      </c>
      <c r="H1466">
        <v>331914441</v>
      </c>
      <c r="L1466">
        <f t="shared" si="204"/>
        <v>19.620387785837067</v>
      </c>
      <c r="M1466">
        <f t="shared" si="205"/>
        <v>17.453112664931922</v>
      </c>
      <c r="N1466">
        <v>38000606</v>
      </c>
      <c r="O1466">
        <f t="shared" si="206"/>
        <v>0</v>
      </c>
      <c r="P1466">
        <f t="shared" si="200"/>
        <v>0</v>
      </c>
      <c r="Q1466">
        <f t="shared" si="201"/>
        <v>1</v>
      </c>
      <c r="R1466">
        <f t="shared" si="202"/>
        <v>0</v>
      </c>
      <c r="S1466">
        <f t="shared" si="203"/>
        <v>0</v>
      </c>
    </row>
    <row r="1467" spans="1:19" ht="16">
      <c r="A1467" s="1">
        <v>1984</v>
      </c>
      <c r="B1467" t="s">
        <v>3356</v>
      </c>
      <c r="C1467" t="s">
        <v>16</v>
      </c>
      <c r="D1467" t="s">
        <v>17</v>
      </c>
      <c r="F1467">
        <f t="shared" si="198"/>
        <v>0</v>
      </c>
      <c r="G1467">
        <f t="shared" si="199"/>
        <v>0</v>
      </c>
      <c r="H1467">
        <v>332111304</v>
      </c>
      <c r="L1467">
        <f t="shared" si="204"/>
        <v>19.620980723708076</v>
      </c>
      <c r="M1467">
        <f t="shared" si="205"/>
        <v>17.020526131793783</v>
      </c>
      <c r="N1467">
        <v>24655884</v>
      </c>
      <c r="O1467">
        <f t="shared" si="206"/>
        <v>0</v>
      </c>
      <c r="P1467">
        <f t="shared" si="200"/>
        <v>1</v>
      </c>
      <c r="Q1467">
        <f t="shared" si="201"/>
        <v>0</v>
      </c>
      <c r="R1467">
        <f t="shared" si="202"/>
        <v>0</v>
      </c>
      <c r="S1467">
        <f t="shared" si="203"/>
        <v>0</v>
      </c>
    </row>
    <row r="1468" spans="1:19" ht="16">
      <c r="A1468" s="1">
        <v>1998</v>
      </c>
      <c r="B1468" t="s">
        <v>2740</v>
      </c>
      <c r="C1468" t="s">
        <v>16</v>
      </c>
      <c r="D1468" t="s">
        <v>17</v>
      </c>
      <c r="F1468">
        <f t="shared" si="198"/>
        <v>0</v>
      </c>
      <c r="G1468">
        <f t="shared" si="199"/>
        <v>0</v>
      </c>
      <c r="H1468">
        <v>333988221</v>
      </c>
      <c r="L1468">
        <f t="shared" si="204"/>
        <v>19.626616283852034</v>
      </c>
      <c r="M1468">
        <f t="shared" si="205"/>
        <v>18.346965310130006</v>
      </c>
      <c r="N1468">
        <v>92893600</v>
      </c>
      <c r="O1468">
        <f t="shared" si="206"/>
        <v>0</v>
      </c>
      <c r="P1468">
        <f t="shared" si="200"/>
        <v>1</v>
      </c>
      <c r="Q1468">
        <f t="shared" si="201"/>
        <v>0</v>
      </c>
      <c r="R1468">
        <f t="shared" si="202"/>
        <v>0</v>
      </c>
      <c r="S1468">
        <f t="shared" si="203"/>
        <v>0</v>
      </c>
    </row>
    <row r="1469" spans="1:19" ht="16">
      <c r="A1469" s="1">
        <v>1994</v>
      </c>
      <c r="B1469" t="s">
        <v>3039</v>
      </c>
      <c r="C1469" t="s">
        <v>22</v>
      </c>
      <c r="D1469" t="s">
        <v>23</v>
      </c>
      <c r="F1469">
        <f t="shared" si="198"/>
        <v>1</v>
      </c>
      <c r="G1469">
        <f t="shared" si="199"/>
        <v>12573318</v>
      </c>
      <c r="H1469">
        <v>334652619</v>
      </c>
      <c r="L1469">
        <f t="shared" si="204"/>
        <v>19.628603593567259</v>
      </c>
      <c r="M1469">
        <f t="shared" si="205"/>
        <v>16.347087507548483</v>
      </c>
      <c r="N1469">
        <v>12573318</v>
      </c>
      <c r="O1469">
        <f t="shared" si="206"/>
        <v>0</v>
      </c>
      <c r="P1469">
        <f t="shared" si="200"/>
        <v>0</v>
      </c>
      <c r="Q1469">
        <f t="shared" si="201"/>
        <v>0</v>
      </c>
      <c r="R1469">
        <f t="shared" si="202"/>
        <v>0</v>
      </c>
      <c r="S1469">
        <f t="shared" si="203"/>
        <v>1</v>
      </c>
    </row>
    <row r="1470" spans="1:19" ht="16">
      <c r="A1470" s="1">
        <v>2000</v>
      </c>
      <c r="B1470" t="s">
        <v>2515</v>
      </c>
      <c r="C1470" t="s">
        <v>58</v>
      </c>
      <c r="D1470" t="s">
        <v>17</v>
      </c>
      <c r="F1470">
        <f t="shared" si="198"/>
        <v>0</v>
      </c>
      <c r="G1470">
        <f t="shared" si="199"/>
        <v>0</v>
      </c>
      <c r="H1470">
        <v>335655410</v>
      </c>
      <c r="L1470">
        <f t="shared" si="204"/>
        <v>19.631595626199179</v>
      </c>
      <c r="M1470">
        <f t="shared" si="205"/>
        <v>18.411551317265154</v>
      </c>
      <c r="N1470">
        <v>99091212</v>
      </c>
      <c r="O1470">
        <f t="shared" si="206"/>
        <v>1</v>
      </c>
      <c r="P1470">
        <f t="shared" si="200"/>
        <v>0</v>
      </c>
      <c r="Q1470">
        <f t="shared" si="201"/>
        <v>0</v>
      </c>
      <c r="R1470">
        <f t="shared" si="202"/>
        <v>0</v>
      </c>
      <c r="S1470">
        <f t="shared" si="203"/>
        <v>0</v>
      </c>
    </row>
    <row r="1471" spans="1:19" ht="16">
      <c r="A1471" s="1">
        <v>2006</v>
      </c>
      <c r="B1471" t="s">
        <v>1595</v>
      </c>
      <c r="C1471" t="s">
        <v>16</v>
      </c>
      <c r="D1471" t="s">
        <v>17</v>
      </c>
      <c r="F1471">
        <f t="shared" si="198"/>
        <v>0</v>
      </c>
      <c r="G1471">
        <f t="shared" si="199"/>
        <v>0</v>
      </c>
      <c r="H1471">
        <v>335803963</v>
      </c>
      <c r="L1471">
        <f t="shared" si="204"/>
        <v>19.632038104205733</v>
      </c>
      <c r="M1471">
        <f t="shared" si="205"/>
        <v>18.460109810398592</v>
      </c>
      <c r="N1471">
        <v>104021671</v>
      </c>
      <c r="O1471">
        <f t="shared" si="206"/>
        <v>0</v>
      </c>
      <c r="P1471">
        <f t="shared" si="200"/>
        <v>1</v>
      </c>
      <c r="Q1471">
        <f t="shared" si="201"/>
        <v>0</v>
      </c>
      <c r="R1471">
        <f t="shared" si="202"/>
        <v>0</v>
      </c>
      <c r="S1471">
        <f t="shared" si="203"/>
        <v>0</v>
      </c>
    </row>
    <row r="1472" spans="1:19" ht="16">
      <c r="A1472" s="1">
        <v>2003</v>
      </c>
      <c r="B1472" t="s">
        <v>3628</v>
      </c>
      <c r="C1472" t="s">
        <v>64</v>
      </c>
      <c r="D1472" t="s">
        <v>17</v>
      </c>
      <c r="F1472">
        <f t="shared" si="198"/>
        <v>0</v>
      </c>
      <c r="G1472">
        <f t="shared" si="199"/>
        <v>0</v>
      </c>
      <c r="H1472">
        <v>337646706</v>
      </c>
      <c r="L1472">
        <f t="shared" si="204"/>
        <v>19.637510658273388</v>
      </c>
      <c r="M1472">
        <f t="shared" si="205"/>
        <v>18.433468204759333</v>
      </c>
      <c r="N1472">
        <v>101286957</v>
      </c>
      <c r="O1472">
        <f t="shared" si="206"/>
        <v>0</v>
      </c>
      <c r="P1472">
        <f t="shared" si="200"/>
        <v>0</v>
      </c>
      <c r="Q1472">
        <f t="shared" si="201"/>
        <v>0</v>
      </c>
      <c r="R1472">
        <f t="shared" si="202"/>
        <v>1</v>
      </c>
      <c r="S1472">
        <f t="shared" si="203"/>
        <v>0</v>
      </c>
    </row>
    <row r="1473" spans="1:19" ht="16">
      <c r="A1473" s="1">
        <v>2008</v>
      </c>
      <c r="B1473" t="s">
        <v>1135</v>
      </c>
      <c r="C1473" t="s">
        <v>22</v>
      </c>
      <c r="D1473" t="s">
        <v>23</v>
      </c>
      <c r="F1473">
        <f t="shared" si="198"/>
        <v>1</v>
      </c>
      <c r="G1473">
        <f t="shared" si="199"/>
        <v>162338447</v>
      </c>
      <c r="H1473">
        <v>339778437</v>
      </c>
      <c r="L1473">
        <f t="shared" si="204"/>
        <v>19.643804307272145</v>
      </c>
      <c r="M1473">
        <f t="shared" si="205"/>
        <v>18.905193892909303</v>
      </c>
      <c r="N1473">
        <v>162338447</v>
      </c>
      <c r="O1473">
        <f t="shared" si="206"/>
        <v>0</v>
      </c>
      <c r="P1473">
        <f t="shared" si="200"/>
        <v>0</v>
      </c>
      <c r="Q1473">
        <f t="shared" si="201"/>
        <v>0</v>
      </c>
      <c r="R1473">
        <f t="shared" si="202"/>
        <v>0</v>
      </c>
      <c r="S1473">
        <f t="shared" si="203"/>
        <v>1</v>
      </c>
    </row>
    <row r="1474" spans="1:19" ht="16">
      <c r="A1474" s="1">
        <v>2010</v>
      </c>
      <c r="B1474" t="s">
        <v>827</v>
      </c>
      <c r="C1474" t="s">
        <v>16</v>
      </c>
      <c r="D1474" t="s">
        <v>17</v>
      </c>
      <c r="F1474">
        <f t="shared" ref="F1474:F1537" si="207">IF(D1474="PASS",1,0)</f>
        <v>0</v>
      </c>
      <c r="G1474">
        <f t="shared" ref="G1474:G1537" si="208">F1474*N1474</f>
        <v>0</v>
      </c>
      <c r="H1474">
        <v>341528548</v>
      </c>
      <c r="L1474">
        <f t="shared" si="204"/>
        <v>19.648941829381616</v>
      </c>
      <c r="M1474">
        <f t="shared" si="205"/>
        <v>18.892150647692056</v>
      </c>
      <c r="N1474">
        <v>160234776</v>
      </c>
      <c r="O1474">
        <f t="shared" si="206"/>
        <v>0</v>
      </c>
      <c r="P1474">
        <f t="shared" ref="P1474:P1537" si="209">IF(C1474="notalk",1,0)</f>
        <v>1</v>
      </c>
      <c r="Q1474">
        <f t="shared" ref="Q1474:Q1537" si="210">IF(C1474="men",1,0)</f>
        <v>0</v>
      </c>
      <c r="R1474">
        <f t="shared" ref="R1474:R1537" si="211">IF(C1474="dubious",1,0)</f>
        <v>0</v>
      </c>
      <c r="S1474">
        <f t="shared" ref="S1474:S1537" si="212">IF(C1474="ok",1,0)</f>
        <v>0</v>
      </c>
    </row>
    <row r="1475" spans="1:19" ht="16">
      <c r="A1475" s="1">
        <v>2009</v>
      </c>
      <c r="B1475" t="s">
        <v>1077</v>
      </c>
      <c r="C1475" t="s">
        <v>31</v>
      </c>
      <c r="D1475" t="s">
        <v>17</v>
      </c>
      <c r="F1475">
        <f t="shared" si="207"/>
        <v>0</v>
      </c>
      <c r="G1475">
        <f t="shared" si="208"/>
        <v>0</v>
      </c>
      <c r="H1475">
        <v>341690283</v>
      </c>
      <c r="L1475">
        <f t="shared" ref="L1475:L1538" si="213">LN(H1475)</f>
        <v>19.649415279455539</v>
      </c>
      <c r="M1475">
        <f t="shared" ref="M1475:M1538" si="214">LN(N1475)</f>
        <v>17.586644057556445</v>
      </c>
      <c r="N1475">
        <v>43429264</v>
      </c>
      <c r="O1475">
        <f t="shared" ref="O1475:O1538" si="215">IF(C1475="nowomen",1,0)</f>
        <v>0</v>
      </c>
      <c r="P1475">
        <f t="shared" si="209"/>
        <v>0</v>
      </c>
      <c r="Q1475">
        <f t="shared" si="210"/>
        <v>1</v>
      </c>
      <c r="R1475">
        <f t="shared" si="211"/>
        <v>0</v>
      </c>
      <c r="S1475">
        <f t="shared" si="212"/>
        <v>0</v>
      </c>
    </row>
    <row r="1476" spans="1:19" ht="16">
      <c r="A1476" s="1">
        <v>2010</v>
      </c>
      <c r="B1476" t="s">
        <v>745</v>
      </c>
      <c r="C1476" t="s">
        <v>58</v>
      </c>
      <c r="D1476" t="s">
        <v>17</v>
      </c>
      <c r="F1476">
        <f t="shared" si="207"/>
        <v>0</v>
      </c>
      <c r="G1476">
        <f t="shared" si="208"/>
        <v>0</v>
      </c>
      <c r="H1476">
        <v>343850165</v>
      </c>
      <c r="L1476">
        <f t="shared" si="213"/>
        <v>19.655716553590409</v>
      </c>
      <c r="M1476">
        <f t="shared" si="214"/>
        <v>18.749049802611189</v>
      </c>
      <c r="N1476">
        <v>138870139</v>
      </c>
      <c r="O1476">
        <f t="shared" si="215"/>
        <v>1</v>
      </c>
      <c r="P1476">
        <f t="shared" si="209"/>
        <v>0</v>
      </c>
      <c r="Q1476">
        <f t="shared" si="210"/>
        <v>0</v>
      </c>
      <c r="R1476">
        <f t="shared" si="211"/>
        <v>0</v>
      </c>
      <c r="S1476">
        <f t="shared" si="212"/>
        <v>0</v>
      </c>
    </row>
    <row r="1477" spans="1:19" ht="16">
      <c r="A1477" s="1">
        <v>1996</v>
      </c>
      <c r="B1477" t="s">
        <v>2920</v>
      </c>
      <c r="C1477" t="s">
        <v>22</v>
      </c>
      <c r="D1477" t="s">
        <v>23</v>
      </c>
      <c r="F1477">
        <f t="shared" si="207"/>
        <v>1</v>
      </c>
      <c r="G1477">
        <f t="shared" si="208"/>
        <v>51980772</v>
      </c>
      <c r="H1477">
        <v>344137032</v>
      </c>
      <c r="L1477">
        <f t="shared" si="213"/>
        <v>19.656550484855046</v>
      </c>
      <c r="M1477">
        <f t="shared" si="214"/>
        <v>17.766384438933432</v>
      </c>
      <c r="N1477">
        <v>51980772</v>
      </c>
      <c r="O1477">
        <f t="shared" si="215"/>
        <v>0</v>
      </c>
      <c r="P1477">
        <f t="shared" si="209"/>
        <v>0</v>
      </c>
      <c r="Q1477">
        <f t="shared" si="210"/>
        <v>0</v>
      </c>
      <c r="R1477">
        <f t="shared" si="211"/>
        <v>0</v>
      </c>
      <c r="S1477">
        <f t="shared" si="212"/>
        <v>1</v>
      </c>
    </row>
    <row r="1478" spans="1:19" ht="16">
      <c r="A1478" s="1">
        <v>2009</v>
      </c>
      <c r="B1478" t="s">
        <v>983</v>
      </c>
      <c r="C1478" t="s">
        <v>64</v>
      </c>
      <c r="D1478" t="s">
        <v>17</v>
      </c>
      <c r="F1478">
        <f t="shared" si="207"/>
        <v>0</v>
      </c>
      <c r="G1478">
        <f t="shared" si="208"/>
        <v>0</v>
      </c>
      <c r="H1478">
        <v>344146212</v>
      </c>
      <c r="L1478">
        <f t="shared" si="213"/>
        <v>19.656577159919653</v>
      </c>
      <c r="M1478">
        <f t="shared" si="214"/>
        <v>18.146259845491869</v>
      </c>
      <c r="N1478">
        <v>76001212</v>
      </c>
      <c r="O1478">
        <f t="shared" si="215"/>
        <v>0</v>
      </c>
      <c r="P1478">
        <f t="shared" si="209"/>
        <v>0</v>
      </c>
      <c r="Q1478">
        <f t="shared" si="210"/>
        <v>0</v>
      </c>
      <c r="R1478">
        <f t="shared" si="211"/>
        <v>1</v>
      </c>
      <c r="S1478">
        <f t="shared" si="212"/>
        <v>0</v>
      </c>
    </row>
    <row r="1479" spans="1:19" ht="16">
      <c r="A1479" s="1">
        <v>2010</v>
      </c>
      <c r="B1479" t="s">
        <v>774</v>
      </c>
      <c r="C1479" t="s">
        <v>64</v>
      </c>
      <c r="D1479" t="s">
        <v>17</v>
      </c>
      <c r="F1479">
        <f t="shared" si="207"/>
        <v>0</v>
      </c>
      <c r="G1479">
        <f t="shared" si="208"/>
        <v>0</v>
      </c>
      <c r="H1479">
        <v>344460978</v>
      </c>
      <c r="L1479">
        <f t="shared" si="213"/>
        <v>19.65749137059446</v>
      </c>
      <c r="M1479">
        <f t="shared" si="214"/>
        <v>19.228622886987917</v>
      </c>
      <c r="N1479">
        <v>224328687</v>
      </c>
      <c r="O1479">
        <f t="shared" si="215"/>
        <v>0</v>
      </c>
      <c r="P1479">
        <f t="shared" si="209"/>
        <v>0</v>
      </c>
      <c r="Q1479">
        <f t="shared" si="210"/>
        <v>0</v>
      </c>
      <c r="R1479">
        <f t="shared" si="211"/>
        <v>1</v>
      </c>
      <c r="S1479">
        <f t="shared" si="212"/>
        <v>0</v>
      </c>
    </row>
    <row r="1480" spans="1:19" ht="16">
      <c r="A1480" s="1">
        <v>1997</v>
      </c>
      <c r="B1480" t="s">
        <v>3662</v>
      </c>
      <c r="C1480" t="s">
        <v>31</v>
      </c>
      <c r="D1480" t="s">
        <v>17</v>
      </c>
      <c r="F1480">
        <f t="shared" si="207"/>
        <v>0</v>
      </c>
      <c r="G1480">
        <f t="shared" si="208"/>
        <v>0</v>
      </c>
      <c r="H1480">
        <v>345855898</v>
      </c>
      <c r="L1480">
        <f t="shared" si="213"/>
        <v>19.661532766501427</v>
      </c>
      <c r="M1480">
        <f t="shared" si="214"/>
        <v>19.016241368729055</v>
      </c>
      <c r="N1480">
        <v>181404766</v>
      </c>
      <c r="O1480">
        <f t="shared" si="215"/>
        <v>0</v>
      </c>
      <c r="P1480">
        <f t="shared" si="209"/>
        <v>0</v>
      </c>
      <c r="Q1480">
        <f t="shared" si="210"/>
        <v>1</v>
      </c>
      <c r="R1480">
        <f t="shared" si="211"/>
        <v>0</v>
      </c>
      <c r="S1480">
        <f t="shared" si="212"/>
        <v>0</v>
      </c>
    </row>
    <row r="1481" spans="1:19" ht="16">
      <c r="A1481" s="1">
        <v>2002</v>
      </c>
      <c r="B1481" t="s">
        <v>2283</v>
      </c>
      <c r="C1481" t="s">
        <v>16</v>
      </c>
      <c r="D1481" t="s">
        <v>17</v>
      </c>
      <c r="F1481">
        <f t="shared" si="207"/>
        <v>0</v>
      </c>
      <c r="G1481">
        <f t="shared" si="208"/>
        <v>0</v>
      </c>
      <c r="H1481">
        <v>346071886</v>
      </c>
      <c r="L1481">
        <f t="shared" si="213"/>
        <v>19.662157074448036</v>
      </c>
      <c r="M1481">
        <f t="shared" si="214"/>
        <v>18.322654875000023</v>
      </c>
      <c r="N1481">
        <v>90662545</v>
      </c>
      <c r="O1481">
        <f t="shared" si="215"/>
        <v>0</v>
      </c>
      <c r="P1481">
        <f t="shared" si="209"/>
        <v>1</v>
      </c>
      <c r="Q1481">
        <f t="shared" si="210"/>
        <v>0</v>
      </c>
      <c r="R1481">
        <f t="shared" si="211"/>
        <v>0</v>
      </c>
      <c r="S1481">
        <f t="shared" si="212"/>
        <v>0</v>
      </c>
    </row>
    <row r="1482" spans="1:19" ht="16">
      <c r="A1482" s="1">
        <v>1999</v>
      </c>
      <c r="B1482" t="s">
        <v>2612</v>
      </c>
      <c r="C1482" t="s">
        <v>22</v>
      </c>
      <c r="D1482" t="s">
        <v>23</v>
      </c>
      <c r="F1482">
        <f t="shared" si="207"/>
        <v>1</v>
      </c>
      <c r="G1482">
        <f t="shared" si="208"/>
        <v>839077</v>
      </c>
      <c r="H1482">
        <v>347238122</v>
      </c>
      <c r="L1482">
        <f t="shared" si="213"/>
        <v>19.665521333110163</v>
      </c>
      <c r="M1482">
        <f t="shared" si="214"/>
        <v>13.640057757161909</v>
      </c>
      <c r="N1482">
        <v>839077</v>
      </c>
      <c r="O1482">
        <f t="shared" si="215"/>
        <v>0</v>
      </c>
      <c r="P1482">
        <f t="shared" si="209"/>
        <v>0</v>
      </c>
      <c r="Q1482">
        <f t="shared" si="210"/>
        <v>0</v>
      </c>
      <c r="R1482">
        <f t="shared" si="211"/>
        <v>0</v>
      </c>
      <c r="S1482">
        <f t="shared" si="212"/>
        <v>1</v>
      </c>
    </row>
    <row r="1483" spans="1:19" ht="16">
      <c r="A1483" s="1">
        <v>2013</v>
      </c>
      <c r="B1483" t="s">
        <v>197</v>
      </c>
      <c r="C1483" t="s">
        <v>22</v>
      </c>
      <c r="D1483" t="s">
        <v>23</v>
      </c>
      <c r="F1483">
        <f t="shared" si="207"/>
        <v>1</v>
      </c>
      <c r="G1483">
        <f t="shared" si="208"/>
        <v>110000000</v>
      </c>
      <c r="H1483">
        <v>348545841</v>
      </c>
      <c r="L1483">
        <f t="shared" si="213"/>
        <v>19.669280317534572</v>
      </c>
      <c r="M1483">
        <f t="shared" si="214"/>
        <v>18.515990923756689</v>
      </c>
      <c r="N1483">
        <v>110000000</v>
      </c>
      <c r="O1483">
        <f t="shared" si="215"/>
        <v>0</v>
      </c>
      <c r="P1483">
        <f t="shared" si="209"/>
        <v>0</v>
      </c>
      <c r="Q1483">
        <f t="shared" si="210"/>
        <v>0</v>
      </c>
      <c r="R1483">
        <f t="shared" si="211"/>
        <v>0</v>
      </c>
      <c r="S1483">
        <f t="shared" si="212"/>
        <v>1</v>
      </c>
    </row>
    <row r="1484" spans="1:19" ht="16">
      <c r="A1484" s="1">
        <v>2000</v>
      </c>
      <c r="B1484" t="s">
        <v>2443</v>
      </c>
      <c r="C1484" t="s">
        <v>22</v>
      </c>
      <c r="D1484" t="s">
        <v>23</v>
      </c>
      <c r="F1484">
        <f t="shared" si="207"/>
        <v>1</v>
      </c>
      <c r="G1484">
        <f t="shared" si="208"/>
        <v>67645419</v>
      </c>
      <c r="H1484">
        <v>348786874</v>
      </c>
      <c r="L1484">
        <f t="shared" si="213"/>
        <v>19.669971617410269</v>
      </c>
      <c r="M1484">
        <f t="shared" si="214"/>
        <v>18.029790194101974</v>
      </c>
      <c r="N1484">
        <v>67645419</v>
      </c>
      <c r="O1484">
        <f t="shared" si="215"/>
        <v>0</v>
      </c>
      <c r="P1484">
        <f t="shared" si="209"/>
        <v>0</v>
      </c>
      <c r="Q1484">
        <f t="shared" si="210"/>
        <v>0</v>
      </c>
      <c r="R1484">
        <f t="shared" si="211"/>
        <v>0</v>
      </c>
      <c r="S1484">
        <f t="shared" si="212"/>
        <v>1</v>
      </c>
    </row>
    <row r="1485" spans="1:19" ht="16">
      <c r="A1485" s="1">
        <v>1979</v>
      </c>
      <c r="B1485" t="s">
        <v>1784</v>
      </c>
      <c r="C1485" t="s">
        <v>22</v>
      </c>
      <c r="D1485" t="s">
        <v>23</v>
      </c>
      <c r="F1485">
        <f t="shared" si="207"/>
        <v>1</v>
      </c>
      <c r="G1485">
        <f t="shared" si="208"/>
        <v>59376989</v>
      </c>
      <c r="H1485">
        <v>350406635</v>
      </c>
      <c r="L1485">
        <f t="shared" si="213"/>
        <v>19.674604852349518</v>
      </c>
      <c r="M1485">
        <f t="shared" si="214"/>
        <v>17.899417318705371</v>
      </c>
      <c r="N1485">
        <v>59376989</v>
      </c>
      <c r="O1485">
        <f t="shared" si="215"/>
        <v>0</v>
      </c>
      <c r="P1485">
        <f t="shared" si="209"/>
        <v>0</v>
      </c>
      <c r="Q1485">
        <f t="shared" si="210"/>
        <v>0</v>
      </c>
      <c r="R1485">
        <f t="shared" si="211"/>
        <v>0</v>
      </c>
      <c r="S1485">
        <f t="shared" si="212"/>
        <v>1</v>
      </c>
    </row>
    <row r="1486" spans="1:19" ht="16">
      <c r="A1486" s="1">
        <v>1998</v>
      </c>
      <c r="B1486" t="s">
        <v>2707</v>
      </c>
      <c r="C1486" t="s">
        <v>22</v>
      </c>
      <c r="D1486" t="s">
        <v>23</v>
      </c>
      <c r="F1486">
        <f t="shared" si="207"/>
        <v>1</v>
      </c>
      <c r="G1486">
        <f t="shared" si="208"/>
        <v>50019631</v>
      </c>
      <c r="H1486">
        <v>350566156</v>
      </c>
      <c r="L1486">
        <f t="shared" si="213"/>
        <v>19.675059994131917</v>
      </c>
      <c r="M1486">
        <f t="shared" si="214"/>
        <v>17.727926106337357</v>
      </c>
      <c r="N1486">
        <v>50019631</v>
      </c>
      <c r="O1486">
        <f t="shared" si="215"/>
        <v>0</v>
      </c>
      <c r="P1486">
        <f t="shared" si="209"/>
        <v>0</v>
      </c>
      <c r="Q1486">
        <f t="shared" si="210"/>
        <v>0</v>
      </c>
      <c r="R1486">
        <f t="shared" si="211"/>
        <v>0</v>
      </c>
      <c r="S1486">
        <f t="shared" si="212"/>
        <v>1</v>
      </c>
    </row>
    <row r="1487" spans="1:19" ht="16">
      <c r="A1487" s="1">
        <v>2013</v>
      </c>
      <c r="B1487" t="s">
        <v>173</v>
      </c>
      <c r="C1487" t="s">
        <v>64</v>
      </c>
      <c r="D1487" t="s">
        <v>17</v>
      </c>
      <c r="F1487">
        <f t="shared" si="207"/>
        <v>0</v>
      </c>
      <c r="G1487">
        <f t="shared" si="208"/>
        <v>0</v>
      </c>
      <c r="H1487">
        <v>351040419</v>
      </c>
      <c r="L1487">
        <f t="shared" si="213"/>
        <v>19.676411928646598</v>
      </c>
      <c r="M1487">
        <f t="shared" si="214"/>
        <v>19.062534630124759</v>
      </c>
      <c r="N1487">
        <v>190000000</v>
      </c>
      <c r="O1487">
        <f t="shared" si="215"/>
        <v>0</v>
      </c>
      <c r="P1487">
        <f t="shared" si="209"/>
        <v>0</v>
      </c>
      <c r="Q1487">
        <f t="shared" si="210"/>
        <v>0</v>
      </c>
      <c r="R1487">
        <f t="shared" si="211"/>
        <v>1</v>
      </c>
      <c r="S1487">
        <f t="shared" si="212"/>
        <v>0</v>
      </c>
    </row>
    <row r="1488" spans="1:19" ht="16">
      <c r="A1488" s="1">
        <v>2000</v>
      </c>
      <c r="B1488" t="s">
        <v>3629</v>
      </c>
      <c r="C1488" t="s">
        <v>22</v>
      </c>
      <c r="D1488" t="s">
        <v>23</v>
      </c>
      <c r="F1488">
        <f t="shared" si="207"/>
        <v>1</v>
      </c>
      <c r="G1488">
        <f t="shared" si="208"/>
        <v>121761754</v>
      </c>
      <c r="H1488">
        <v>351399133</v>
      </c>
      <c r="L1488">
        <f t="shared" si="213"/>
        <v>19.677433266440467</v>
      </c>
      <c r="M1488">
        <f t="shared" si="214"/>
        <v>18.617576857361541</v>
      </c>
      <c r="N1488">
        <v>121761754</v>
      </c>
      <c r="O1488">
        <f t="shared" si="215"/>
        <v>0</v>
      </c>
      <c r="P1488">
        <f t="shared" si="209"/>
        <v>0</v>
      </c>
      <c r="Q1488">
        <f t="shared" si="210"/>
        <v>0</v>
      </c>
      <c r="R1488">
        <f t="shared" si="211"/>
        <v>0</v>
      </c>
      <c r="S1488">
        <f t="shared" si="212"/>
        <v>1</v>
      </c>
    </row>
    <row r="1489" spans="1:19" ht="16">
      <c r="A1489" s="1">
        <v>2013</v>
      </c>
      <c r="B1489" t="s">
        <v>116</v>
      </c>
      <c r="C1489" t="s">
        <v>16</v>
      </c>
      <c r="D1489" t="s">
        <v>17</v>
      </c>
      <c r="F1489">
        <f t="shared" si="207"/>
        <v>0</v>
      </c>
      <c r="G1489">
        <f t="shared" si="208"/>
        <v>0</v>
      </c>
      <c r="H1489">
        <v>351723989</v>
      </c>
      <c r="L1489">
        <f t="shared" si="213"/>
        <v>19.6783573038187</v>
      </c>
      <c r="M1489">
        <f t="shared" si="214"/>
        <v>18.132998671500584</v>
      </c>
      <c r="N1489">
        <v>75000000</v>
      </c>
      <c r="O1489">
        <f t="shared" si="215"/>
        <v>0</v>
      </c>
      <c r="P1489">
        <f t="shared" si="209"/>
        <v>1</v>
      </c>
      <c r="Q1489">
        <f t="shared" si="210"/>
        <v>0</v>
      </c>
      <c r="R1489">
        <f t="shared" si="211"/>
        <v>0</v>
      </c>
      <c r="S1489">
        <f t="shared" si="212"/>
        <v>0</v>
      </c>
    </row>
    <row r="1490" spans="1:19" ht="16">
      <c r="A1490" s="1">
        <v>2010</v>
      </c>
      <c r="B1490" t="s">
        <v>649</v>
      </c>
      <c r="C1490" t="s">
        <v>22</v>
      </c>
      <c r="D1490" t="s">
        <v>23</v>
      </c>
      <c r="F1490">
        <f t="shared" si="207"/>
        <v>1</v>
      </c>
      <c r="G1490">
        <f t="shared" si="208"/>
        <v>13887014</v>
      </c>
      <c r="H1490">
        <v>353869648</v>
      </c>
      <c r="L1490">
        <f t="shared" si="213"/>
        <v>19.684439177297513</v>
      </c>
      <c r="M1490">
        <f t="shared" si="214"/>
        <v>16.446464716818117</v>
      </c>
      <c r="N1490">
        <v>13887014</v>
      </c>
      <c r="O1490">
        <f t="shared" si="215"/>
        <v>0</v>
      </c>
      <c r="P1490">
        <f t="shared" si="209"/>
        <v>0</v>
      </c>
      <c r="Q1490">
        <f t="shared" si="210"/>
        <v>0</v>
      </c>
      <c r="R1490">
        <f t="shared" si="211"/>
        <v>0</v>
      </c>
      <c r="S1490">
        <f t="shared" si="212"/>
        <v>1</v>
      </c>
    </row>
    <row r="1491" spans="1:19" ht="16">
      <c r="A1491" s="1">
        <v>1990</v>
      </c>
      <c r="B1491" t="s">
        <v>376</v>
      </c>
      <c r="C1491" t="s">
        <v>16</v>
      </c>
      <c r="D1491" t="s">
        <v>17</v>
      </c>
      <c r="F1491">
        <f t="shared" si="207"/>
        <v>0</v>
      </c>
      <c r="G1491">
        <f t="shared" si="208"/>
        <v>0</v>
      </c>
      <c r="H1491">
        <v>354127435</v>
      </c>
      <c r="L1491">
        <f t="shared" si="213"/>
        <v>19.685167392194387</v>
      </c>
      <c r="M1491">
        <f t="shared" si="214"/>
        <v>19.222107837081001</v>
      </c>
      <c r="N1491">
        <v>222871925</v>
      </c>
      <c r="O1491">
        <f t="shared" si="215"/>
        <v>0</v>
      </c>
      <c r="P1491">
        <f t="shared" si="209"/>
        <v>1</v>
      </c>
      <c r="Q1491">
        <f t="shared" si="210"/>
        <v>0</v>
      </c>
      <c r="R1491">
        <f t="shared" si="211"/>
        <v>0</v>
      </c>
      <c r="S1491">
        <f t="shared" si="212"/>
        <v>0</v>
      </c>
    </row>
    <row r="1492" spans="1:19" ht="16">
      <c r="A1492" s="1">
        <v>1998</v>
      </c>
      <c r="B1492" t="s">
        <v>2750</v>
      </c>
      <c r="C1492" t="s">
        <v>16</v>
      </c>
      <c r="D1492" t="s">
        <v>17</v>
      </c>
      <c r="F1492">
        <f t="shared" si="207"/>
        <v>0</v>
      </c>
      <c r="G1492">
        <f t="shared" si="208"/>
        <v>0</v>
      </c>
      <c r="H1492">
        <v>354996466</v>
      </c>
      <c r="L1492">
        <f t="shared" si="213"/>
        <v>19.687618392460561</v>
      </c>
      <c r="M1492">
        <f t="shared" si="214"/>
        <v>18.266922608736056</v>
      </c>
      <c r="N1492">
        <v>85747939</v>
      </c>
      <c r="O1492">
        <f t="shared" si="215"/>
        <v>0</v>
      </c>
      <c r="P1492">
        <f t="shared" si="209"/>
        <v>1</v>
      </c>
      <c r="Q1492">
        <f t="shared" si="210"/>
        <v>0</v>
      </c>
      <c r="R1492">
        <f t="shared" si="211"/>
        <v>0</v>
      </c>
      <c r="S1492">
        <f t="shared" si="212"/>
        <v>0</v>
      </c>
    </row>
    <row r="1493" spans="1:19" ht="16">
      <c r="A1493" s="1">
        <v>2006</v>
      </c>
      <c r="B1493" t="s">
        <v>1615</v>
      </c>
      <c r="C1493" t="s">
        <v>58</v>
      </c>
      <c r="D1493" t="s">
        <v>17</v>
      </c>
      <c r="F1493">
        <f t="shared" si="207"/>
        <v>0</v>
      </c>
      <c r="G1493">
        <f t="shared" si="208"/>
        <v>0</v>
      </c>
      <c r="H1493">
        <v>355205844</v>
      </c>
      <c r="L1493">
        <f t="shared" si="213"/>
        <v>19.688208021649647</v>
      </c>
      <c r="M1493">
        <f t="shared" si="214"/>
        <v>17.967633326174742</v>
      </c>
      <c r="N1493">
        <v>63568799</v>
      </c>
      <c r="O1493">
        <f t="shared" si="215"/>
        <v>1</v>
      </c>
      <c r="P1493">
        <f t="shared" si="209"/>
        <v>0</v>
      </c>
      <c r="Q1493">
        <f t="shared" si="210"/>
        <v>0</v>
      </c>
      <c r="R1493">
        <f t="shared" si="211"/>
        <v>0</v>
      </c>
      <c r="S1493">
        <f t="shared" si="212"/>
        <v>0</v>
      </c>
    </row>
    <row r="1494" spans="1:19" ht="16">
      <c r="A1494" s="1">
        <v>2012</v>
      </c>
      <c r="B1494" t="s">
        <v>258</v>
      </c>
      <c r="C1494" t="s">
        <v>22</v>
      </c>
      <c r="D1494" t="s">
        <v>23</v>
      </c>
      <c r="F1494">
        <f t="shared" si="207"/>
        <v>1</v>
      </c>
      <c r="G1494">
        <f t="shared" si="208"/>
        <v>88273555</v>
      </c>
      <c r="H1494">
        <v>355225246</v>
      </c>
      <c r="L1494">
        <f t="shared" si="213"/>
        <v>19.688262642007</v>
      </c>
      <c r="M1494">
        <f t="shared" si="214"/>
        <v>18.295951130344264</v>
      </c>
      <c r="N1494">
        <v>88273555</v>
      </c>
      <c r="O1494">
        <f t="shared" si="215"/>
        <v>0</v>
      </c>
      <c r="P1494">
        <f t="shared" si="209"/>
        <v>0</v>
      </c>
      <c r="Q1494">
        <f t="shared" si="210"/>
        <v>0</v>
      </c>
      <c r="R1494">
        <f t="shared" si="211"/>
        <v>0</v>
      </c>
      <c r="S1494">
        <f t="shared" si="212"/>
        <v>1</v>
      </c>
    </row>
    <row r="1495" spans="1:19" ht="16">
      <c r="A1495" s="1">
        <v>2004</v>
      </c>
      <c r="B1495" t="s">
        <v>1958</v>
      </c>
      <c r="C1495" t="s">
        <v>31</v>
      </c>
      <c r="D1495" t="s">
        <v>17</v>
      </c>
      <c r="F1495">
        <f t="shared" si="207"/>
        <v>0</v>
      </c>
      <c r="G1495">
        <f t="shared" si="208"/>
        <v>0</v>
      </c>
      <c r="H1495">
        <v>355883988</v>
      </c>
      <c r="L1495">
        <f t="shared" si="213"/>
        <v>19.690115359302556</v>
      </c>
      <c r="M1495">
        <f t="shared" si="214"/>
        <v>18.467768459778643</v>
      </c>
      <c r="N1495">
        <v>104821395</v>
      </c>
      <c r="O1495">
        <f t="shared" si="215"/>
        <v>0</v>
      </c>
      <c r="P1495">
        <f t="shared" si="209"/>
        <v>0</v>
      </c>
      <c r="Q1495">
        <f t="shared" si="210"/>
        <v>1</v>
      </c>
      <c r="R1495">
        <f t="shared" si="211"/>
        <v>0</v>
      </c>
      <c r="S1495">
        <f t="shared" si="212"/>
        <v>0</v>
      </c>
    </row>
    <row r="1496" spans="1:19" ht="16">
      <c r="A1496" s="1">
        <v>2008</v>
      </c>
      <c r="B1496" t="s">
        <v>1260</v>
      </c>
      <c r="C1496" t="s">
        <v>64</v>
      </c>
      <c r="D1496" t="s">
        <v>17</v>
      </c>
      <c r="F1496">
        <f t="shared" si="207"/>
        <v>0</v>
      </c>
      <c r="G1496">
        <f t="shared" si="208"/>
        <v>0</v>
      </c>
      <c r="H1496">
        <v>356938225</v>
      </c>
      <c r="L1496">
        <f t="shared" si="213"/>
        <v>19.693073285555215</v>
      </c>
      <c r="M1496">
        <f t="shared" si="214"/>
        <v>18.969732413276876</v>
      </c>
      <c r="N1496">
        <v>173161010</v>
      </c>
      <c r="O1496">
        <f t="shared" si="215"/>
        <v>0</v>
      </c>
      <c r="P1496">
        <f t="shared" si="209"/>
        <v>0</v>
      </c>
      <c r="Q1496">
        <f t="shared" si="210"/>
        <v>0</v>
      </c>
      <c r="R1496">
        <f t="shared" si="211"/>
        <v>1</v>
      </c>
      <c r="S1496">
        <f t="shared" si="212"/>
        <v>0</v>
      </c>
    </row>
    <row r="1497" spans="1:19" ht="16">
      <c r="A1497" s="1">
        <v>1990</v>
      </c>
      <c r="B1497" t="s">
        <v>3193</v>
      </c>
      <c r="C1497" t="s">
        <v>16</v>
      </c>
      <c r="D1497" t="s">
        <v>17</v>
      </c>
      <c r="F1497">
        <f t="shared" si="207"/>
        <v>0</v>
      </c>
      <c r="G1497">
        <f t="shared" si="208"/>
        <v>0</v>
      </c>
      <c r="H1497">
        <v>357486568</v>
      </c>
      <c r="L1497">
        <f t="shared" si="213"/>
        <v>19.694608347364518</v>
      </c>
      <c r="M1497">
        <f t="shared" si="214"/>
        <v>17.794991481440857</v>
      </c>
      <c r="N1497">
        <v>53489262</v>
      </c>
      <c r="O1497">
        <f t="shared" si="215"/>
        <v>0</v>
      </c>
      <c r="P1497">
        <f t="shared" si="209"/>
        <v>1</v>
      </c>
      <c r="Q1497">
        <f t="shared" si="210"/>
        <v>0</v>
      </c>
      <c r="R1497">
        <f t="shared" si="211"/>
        <v>0</v>
      </c>
      <c r="S1497">
        <f t="shared" si="212"/>
        <v>0</v>
      </c>
    </row>
    <row r="1498" spans="1:19" ht="16">
      <c r="A1498" s="1">
        <v>2002</v>
      </c>
      <c r="B1498" t="s">
        <v>2219</v>
      </c>
      <c r="C1498" t="s">
        <v>22</v>
      </c>
      <c r="D1498" t="s">
        <v>23</v>
      </c>
      <c r="F1498">
        <f t="shared" si="207"/>
        <v>1</v>
      </c>
      <c r="G1498">
        <f t="shared" si="208"/>
        <v>108795054</v>
      </c>
      <c r="H1498">
        <v>357850459</v>
      </c>
      <c r="L1498">
        <f t="shared" si="213"/>
        <v>19.695625744808389</v>
      </c>
      <c r="M1498">
        <f t="shared" si="214"/>
        <v>18.504976431793974</v>
      </c>
      <c r="N1498">
        <v>108795054</v>
      </c>
      <c r="O1498">
        <f t="shared" si="215"/>
        <v>0</v>
      </c>
      <c r="P1498">
        <f t="shared" si="209"/>
        <v>0</v>
      </c>
      <c r="Q1498">
        <f t="shared" si="210"/>
        <v>0</v>
      </c>
      <c r="R1498">
        <f t="shared" si="211"/>
        <v>0</v>
      </c>
      <c r="S1498">
        <f t="shared" si="212"/>
        <v>1</v>
      </c>
    </row>
    <row r="1499" spans="1:19" ht="16">
      <c r="A1499" s="1">
        <v>2010</v>
      </c>
      <c r="B1499" t="s">
        <v>762</v>
      </c>
      <c r="C1499" t="s">
        <v>58</v>
      </c>
      <c r="D1499" t="s">
        <v>17</v>
      </c>
      <c r="F1499">
        <f t="shared" si="207"/>
        <v>0</v>
      </c>
      <c r="G1499">
        <f t="shared" si="208"/>
        <v>0</v>
      </c>
      <c r="H1499">
        <v>357921415</v>
      </c>
      <c r="L1499">
        <f t="shared" si="213"/>
        <v>19.695824009095688</v>
      </c>
      <c r="M1499">
        <f t="shared" si="214"/>
        <v>19.179832720143839</v>
      </c>
      <c r="N1499">
        <v>213646368</v>
      </c>
      <c r="O1499">
        <f t="shared" si="215"/>
        <v>1</v>
      </c>
      <c r="P1499">
        <f t="shared" si="209"/>
        <v>0</v>
      </c>
      <c r="Q1499">
        <f t="shared" si="210"/>
        <v>0</v>
      </c>
      <c r="R1499">
        <f t="shared" si="211"/>
        <v>0</v>
      </c>
      <c r="S1499">
        <f t="shared" si="212"/>
        <v>0</v>
      </c>
    </row>
    <row r="1500" spans="1:19" ht="16">
      <c r="A1500" s="1">
        <v>1998</v>
      </c>
      <c r="B1500" t="s">
        <v>2665</v>
      </c>
      <c r="C1500" t="s">
        <v>16</v>
      </c>
      <c r="D1500" t="s">
        <v>17</v>
      </c>
      <c r="F1500">
        <f t="shared" si="207"/>
        <v>0</v>
      </c>
      <c r="G1500">
        <f t="shared" si="208"/>
        <v>0</v>
      </c>
      <c r="H1500">
        <v>358211780</v>
      </c>
      <c r="L1500">
        <f t="shared" si="213"/>
        <v>19.696634933705631</v>
      </c>
      <c r="M1500">
        <f t="shared" si="214"/>
        <v>18.615229303690278</v>
      </c>
      <c r="N1500">
        <v>121476247</v>
      </c>
      <c r="O1500">
        <f t="shared" si="215"/>
        <v>0</v>
      </c>
      <c r="P1500">
        <f t="shared" si="209"/>
        <v>1</v>
      </c>
      <c r="Q1500">
        <f t="shared" si="210"/>
        <v>0</v>
      </c>
      <c r="R1500">
        <f t="shared" si="211"/>
        <v>0</v>
      </c>
      <c r="S1500">
        <f t="shared" si="212"/>
        <v>0</v>
      </c>
    </row>
    <row r="1501" spans="1:19" ht="16">
      <c r="A1501" s="1">
        <v>1998</v>
      </c>
      <c r="B1501" t="s">
        <v>3630</v>
      </c>
      <c r="C1501" t="s">
        <v>22</v>
      </c>
      <c r="D1501" t="s">
        <v>23</v>
      </c>
      <c r="F1501">
        <f t="shared" si="207"/>
        <v>1</v>
      </c>
      <c r="G1501">
        <f t="shared" si="208"/>
        <v>92893600</v>
      </c>
      <c r="H1501">
        <v>358426384</v>
      </c>
      <c r="L1501">
        <f t="shared" si="213"/>
        <v>19.697233852426947</v>
      </c>
      <c r="M1501">
        <f t="shared" si="214"/>
        <v>18.346965310130006</v>
      </c>
      <c r="N1501">
        <v>92893600</v>
      </c>
      <c r="O1501">
        <f t="shared" si="215"/>
        <v>0</v>
      </c>
      <c r="P1501">
        <f t="shared" si="209"/>
        <v>0</v>
      </c>
      <c r="Q1501">
        <f t="shared" si="210"/>
        <v>0</v>
      </c>
      <c r="R1501">
        <f t="shared" si="211"/>
        <v>0</v>
      </c>
      <c r="S1501">
        <f t="shared" si="212"/>
        <v>1</v>
      </c>
    </row>
    <row r="1502" spans="1:19" ht="16">
      <c r="A1502" s="1">
        <v>2001</v>
      </c>
      <c r="B1502" t="s">
        <v>2341</v>
      </c>
      <c r="C1502" t="s">
        <v>58</v>
      </c>
      <c r="D1502" t="s">
        <v>17</v>
      </c>
      <c r="F1502">
        <f t="shared" si="207"/>
        <v>0</v>
      </c>
      <c r="G1502">
        <f t="shared" si="208"/>
        <v>0</v>
      </c>
      <c r="H1502">
        <v>361389438</v>
      </c>
      <c r="L1502">
        <f t="shared" si="213"/>
        <v>19.70546671046014</v>
      </c>
      <c r="M1502">
        <f t="shared" si="214"/>
        <v>18.633285112674248</v>
      </c>
      <c r="N1502">
        <v>123689520</v>
      </c>
      <c r="O1502">
        <f t="shared" si="215"/>
        <v>1</v>
      </c>
      <c r="P1502">
        <f t="shared" si="209"/>
        <v>0</v>
      </c>
      <c r="Q1502">
        <f t="shared" si="210"/>
        <v>0</v>
      </c>
      <c r="R1502">
        <f t="shared" si="211"/>
        <v>0</v>
      </c>
      <c r="S1502">
        <f t="shared" si="212"/>
        <v>0</v>
      </c>
    </row>
    <row r="1503" spans="1:19" ht="16">
      <c r="A1503" s="1">
        <v>2013</v>
      </c>
      <c r="B1503" t="s">
        <v>175</v>
      </c>
      <c r="C1503" t="s">
        <v>31</v>
      </c>
      <c r="D1503" t="s">
        <v>17</v>
      </c>
      <c r="F1503">
        <f t="shared" si="207"/>
        <v>0</v>
      </c>
      <c r="G1503">
        <f t="shared" si="208"/>
        <v>0</v>
      </c>
      <c r="H1503">
        <v>362000072</v>
      </c>
      <c r="L1503">
        <f t="shared" si="213"/>
        <v>19.707154968685053</v>
      </c>
      <c r="M1503">
        <f t="shared" si="214"/>
        <v>18.450239546193909</v>
      </c>
      <c r="N1503">
        <v>103000000</v>
      </c>
      <c r="O1503">
        <f t="shared" si="215"/>
        <v>0</v>
      </c>
      <c r="P1503">
        <f t="shared" si="209"/>
        <v>0</v>
      </c>
      <c r="Q1503">
        <f t="shared" si="210"/>
        <v>1</v>
      </c>
      <c r="R1503">
        <f t="shared" si="211"/>
        <v>0</v>
      </c>
      <c r="S1503">
        <f t="shared" si="212"/>
        <v>0</v>
      </c>
    </row>
    <row r="1504" spans="1:19" ht="16">
      <c r="A1504" s="1">
        <v>1997</v>
      </c>
      <c r="B1504" t="s">
        <v>2810</v>
      </c>
      <c r="C1504" t="s">
        <v>22</v>
      </c>
      <c r="D1504" t="s">
        <v>23</v>
      </c>
      <c r="F1504">
        <f t="shared" si="207"/>
        <v>1</v>
      </c>
      <c r="G1504">
        <f t="shared" si="208"/>
        <v>101586669</v>
      </c>
      <c r="H1504">
        <v>363825398</v>
      </c>
      <c r="L1504">
        <f t="shared" si="213"/>
        <v>19.712184634695589</v>
      </c>
      <c r="M1504">
        <f t="shared" si="214"/>
        <v>18.436422873869866</v>
      </c>
      <c r="N1504">
        <v>101586669</v>
      </c>
      <c r="O1504">
        <f t="shared" si="215"/>
        <v>0</v>
      </c>
      <c r="P1504">
        <f t="shared" si="209"/>
        <v>0</v>
      </c>
      <c r="Q1504">
        <f t="shared" si="210"/>
        <v>0</v>
      </c>
      <c r="R1504">
        <f t="shared" si="211"/>
        <v>0</v>
      </c>
      <c r="S1504">
        <f t="shared" si="212"/>
        <v>1</v>
      </c>
    </row>
    <row r="1505" spans="1:19" ht="16">
      <c r="A1505" s="1">
        <v>2012</v>
      </c>
      <c r="B1505" t="s">
        <v>260</v>
      </c>
      <c r="C1505" t="s">
        <v>22</v>
      </c>
      <c r="D1505" t="s">
        <v>23</v>
      </c>
      <c r="F1505">
        <f t="shared" si="207"/>
        <v>1</v>
      </c>
      <c r="G1505">
        <f t="shared" si="208"/>
        <v>86244278</v>
      </c>
      <c r="H1505">
        <v>364480509</v>
      </c>
      <c r="L1505">
        <f t="shared" si="213"/>
        <v>19.713983634732212</v>
      </c>
      <c r="M1505">
        <f t="shared" si="214"/>
        <v>18.272694269646028</v>
      </c>
      <c r="N1505">
        <v>86244278</v>
      </c>
      <c r="O1505">
        <f t="shared" si="215"/>
        <v>0</v>
      </c>
      <c r="P1505">
        <f t="shared" si="209"/>
        <v>0</v>
      </c>
      <c r="Q1505">
        <f t="shared" si="210"/>
        <v>0</v>
      </c>
      <c r="R1505">
        <f t="shared" si="211"/>
        <v>0</v>
      </c>
      <c r="S1505">
        <f t="shared" si="212"/>
        <v>1</v>
      </c>
    </row>
    <row r="1506" spans="1:19" ht="16">
      <c r="A1506" s="1">
        <v>2013</v>
      </c>
      <c r="B1506" t="s">
        <v>203</v>
      </c>
      <c r="C1506" t="s">
        <v>16</v>
      </c>
      <c r="D1506" t="s">
        <v>17</v>
      </c>
      <c r="F1506">
        <f t="shared" si="207"/>
        <v>0</v>
      </c>
      <c r="G1506">
        <f t="shared" si="208"/>
        <v>0</v>
      </c>
      <c r="H1506">
        <v>365702857</v>
      </c>
      <c r="L1506">
        <f t="shared" si="213"/>
        <v>19.717331695503642</v>
      </c>
      <c r="M1506">
        <f t="shared" si="214"/>
        <v>18.420680743952367</v>
      </c>
      <c r="N1506">
        <v>100000000</v>
      </c>
      <c r="O1506">
        <f t="shared" si="215"/>
        <v>0</v>
      </c>
      <c r="P1506">
        <f t="shared" si="209"/>
        <v>1</v>
      </c>
      <c r="Q1506">
        <f t="shared" si="210"/>
        <v>0</v>
      </c>
      <c r="R1506">
        <f t="shared" si="211"/>
        <v>0</v>
      </c>
      <c r="S1506">
        <f t="shared" si="212"/>
        <v>0</v>
      </c>
    </row>
    <row r="1507" spans="1:19" ht="16">
      <c r="A1507" s="1">
        <v>2011</v>
      </c>
      <c r="B1507" t="s">
        <v>629</v>
      </c>
      <c r="C1507" t="s">
        <v>22</v>
      </c>
      <c r="D1507" t="s">
        <v>23</v>
      </c>
      <c r="F1507">
        <f t="shared" si="207"/>
        <v>1</v>
      </c>
      <c r="G1507">
        <f t="shared" si="208"/>
        <v>165710526</v>
      </c>
      <c r="H1507">
        <v>368093107</v>
      </c>
      <c r="L1507">
        <f t="shared" si="213"/>
        <v>19.723846472284215</v>
      </c>
      <c r="M1507">
        <f t="shared" si="214"/>
        <v>18.925753004820962</v>
      </c>
      <c r="N1507">
        <v>165710526</v>
      </c>
      <c r="O1507">
        <f t="shared" si="215"/>
        <v>0</v>
      </c>
      <c r="P1507">
        <f t="shared" si="209"/>
        <v>0</v>
      </c>
      <c r="Q1507">
        <f t="shared" si="210"/>
        <v>0</v>
      </c>
      <c r="R1507">
        <f t="shared" si="211"/>
        <v>0</v>
      </c>
      <c r="S1507">
        <f t="shared" si="212"/>
        <v>1</v>
      </c>
    </row>
    <row r="1508" spans="1:19" ht="16">
      <c r="A1508" s="1">
        <v>1978</v>
      </c>
      <c r="B1508" t="s">
        <v>1875</v>
      </c>
      <c r="C1508" t="s">
        <v>58</v>
      </c>
      <c r="D1508" t="s">
        <v>17</v>
      </c>
      <c r="F1508">
        <f t="shared" si="207"/>
        <v>0</v>
      </c>
      <c r="G1508">
        <f t="shared" si="208"/>
        <v>0</v>
      </c>
      <c r="H1508">
        <v>369399800</v>
      </c>
      <c r="L1508">
        <f t="shared" si="213"/>
        <v>19.727390084310752</v>
      </c>
      <c r="M1508">
        <f t="shared" si="214"/>
        <v>18.420478403482914</v>
      </c>
      <c r="N1508">
        <v>99979768</v>
      </c>
      <c r="O1508">
        <f t="shared" si="215"/>
        <v>1</v>
      </c>
      <c r="P1508">
        <f t="shared" si="209"/>
        <v>0</v>
      </c>
      <c r="Q1508">
        <f t="shared" si="210"/>
        <v>0</v>
      </c>
      <c r="R1508">
        <f t="shared" si="211"/>
        <v>0</v>
      </c>
      <c r="S1508">
        <f t="shared" si="212"/>
        <v>0</v>
      </c>
    </row>
    <row r="1509" spans="1:19" ht="16">
      <c r="A1509" s="1">
        <v>2004</v>
      </c>
      <c r="B1509" t="s">
        <v>1990</v>
      </c>
      <c r="C1509" t="s">
        <v>22</v>
      </c>
      <c r="D1509" t="s">
        <v>23</v>
      </c>
      <c r="F1509">
        <f t="shared" si="207"/>
        <v>1</v>
      </c>
      <c r="G1509">
        <f t="shared" si="208"/>
        <v>209642789</v>
      </c>
      <c r="H1509">
        <v>370143515</v>
      </c>
      <c r="L1509">
        <f t="shared" si="213"/>
        <v>19.729401366775551</v>
      </c>
      <c r="M1509">
        <f t="shared" si="214"/>
        <v>19.160915635568571</v>
      </c>
      <c r="N1509">
        <v>209642789</v>
      </c>
      <c r="O1509">
        <f t="shared" si="215"/>
        <v>0</v>
      </c>
      <c r="P1509">
        <f t="shared" si="209"/>
        <v>0</v>
      </c>
      <c r="Q1509">
        <f t="shared" si="210"/>
        <v>0</v>
      </c>
      <c r="R1509">
        <f t="shared" si="211"/>
        <v>0</v>
      </c>
      <c r="S1509">
        <f t="shared" si="212"/>
        <v>1</v>
      </c>
    </row>
    <row r="1510" spans="1:19" ht="16">
      <c r="A1510" s="1">
        <v>2001</v>
      </c>
      <c r="B1510" t="s">
        <v>3631</v>
      </c>
      <c r="C1510" t="s">
        <v>22</v>
      </c>
      <c r="D1510" t="s">
        <v>23</v>
      </c>
      <c r="F1510">
        <f t="shared" si="207"/>
        <v>1</v>
      </c>
      <c r="G1510">
        <f t="shared" si="208"/>
        <v>32896149</v>
      </c>
      <c r="H1510">
        <v>370446373</v>
      </c>
      <c r="L1510">
        <f t="shared" si="213"/>
        <v>19.730219249984032</v>
      </c>
      <c r="M1510">
        <f t="shared" si="214"/>
        <v>17.308866157212787</v>
      </c>
      <c r="N1510">
        <v>32896149</v>
      </c>
      <c r="O1510">
        <f t="shared" si="215"/>
        <v>0</v>
      </c>
      <c r="P1510">
        <f t="shared" si="209"/>
        <v>0</v>
      </c>
      <c r="Q1510">
        <f t="shared" si="210"/>
        <v>0</v>
      </c>
      <c r="R1510">
        <f t="shared" si="211"/>
        <v>0</v>
      </c>
      <c r="S1510">
        <f t="shared" si="212"/>
        <v>1</v>
      </c>
    </row>
    <row r="1511" spans="1:19" ht="16">
      <c r="A1511" s="1">
        <v>2008</v>
      </c>
      <c r="B1511" t="s">
        <v>1310</v>
      </c>
      <c r="C1511" t="s">
        <v>16</v>
      </c>
      <c r="D1511" t="s">
        <v>17</v>
      </c>
      <c r="F1511">
        <f t="shared" si="207"/>
        <v>0</v>
      </c>
      <c r="G1511">
        <f t="shared" si="208"/>
        <v>0</v>
      </c>
      <c r="H1511">
        <v>370582375</v>
      </c>
      <c r="L1511">
        <f t="shared" si="213"/>
        <v>19.730586312670585</v>
      </c>
      <c r="M1511">
        <f t="shared" si="214"/>
        <v>18.212046706189387</v>
      </c>
      <c r="N1511">
        <v>81169223</v>
      </c>
      <c r="O1511">
        <f t="shared" si="215"/>
        <v>0</v>
      </c>
      <c r="P1511">
        <f t="shared" si="209"/>
        <v>1</v>
      </c>
      <c r="Q1511">
        <f t="shared" si="210"/>
        <v>0</v>
      </c>
      <c r="R1511">
        <f t="shared" si="211"/>
        <v>0</v>
      </c>
      <c r="S1511">
        <f t="shared" si="212"/>
        <v>0</v>
      </c>
    </row>
    <row r="1512" spans="1:19" ht="16">
      <c r="A1512" s="1">
        <v>1996</v>
      </c>
      <c r="B1512" t="s">
        <v>2906</v>
      </c>
      <c r="C1512" t="s">
        <v>16</v>
      </c>
      <c r="D1512" t="s">
        <v>17</v>
      </c>
      <c r="F1512">
        <f t="shared" si="207"/>
        <v>0</v>
      </c>
      <c r="G1512">
        <f t="shared" si="208"/>
        <v>0</v>
      </c>
      <c r="H1512">
        <v>371588265</v>
      </c>
      <c r="L1512">
        <f t="shared" si="213"/>
        <v>19.733296984749767</v>
      </c>
      <c r="M1512">
        <f t="shared" si="214"/>
        <v>18.593063019332106</v>
      </c>
      <c r="N1512">
        <v>118813194</v>
      </c>
      <c r="O1512">
        <f t="shared" si="215"/>
        <v>0</v>
      </c>
      <c r="P1512">
        <f t="shared" si="209"/>
        <v>1</v>
      </c>
      <c r="Q1512">
        <f t="shared" si="210"/>
        <v>0</v>
      </c>
      <c r="R1512">
        <f t="shared" si="211"/>
        <v>0</v>
      </c>
      <c r="S1512">
        <f t="shared" si="212"/>
        <v>0</v>
      </c>
    </row>
    <row r="1513" spans="1:19" ht="16">
      <c r="A1513" s="1">
        <v>2013</v>
      </c>
      <c r="B1513" t="s">
        <v>81</v>
      </c>
      <c r="C1513" t="s">
        <v>22</v>
      </c>
      <c r="D1513" t="s">
        <v>23</v>
      </c>
      <c r="F1513">
        <f t="shared" si="207"/>
        <v>1</v>
      </c>
      <c r="G1513">
        <f t="shared" si="208"/>
        <v>140000000</v>
      </c>
      <c r="H1513">
        <v>371923060</v>
      </c>
      <c r="L1513">
        <f t="shared" si="213"/>
        <v>19.734197562888578</v>
      </c>
      <c r="M1513">
        <f t="shared" si="214"/>
        <v>18.757152980573579</v>
      </c>
      <c r="N1513">
        <v>140000000</v>
      </c>
      <c r="O1513">
        <f t="shared" si="215"/>
        <v>0</v>
      </c>
      <c r="P1513">
        <f t="shared" si="209"/>
        <v>0</v>
      </c>
      <c r="Q1513">
        <f t="shared" si="210"/>
        <v>0</v>
      </c>
      <c r="R1513">
        <f t="shared" si="211"/>
        <v>0</v>
      </c>
      <c r="S1513">
        <f t="shared" si="212"/>
        <v>1</v>
      </c>
    </row>
    <row r="1514" spans="1:19" ht="16">
      <c r="A1514" s="1">
        <v>2006</v>
      </c>
      <c r="B1514" t="s">
        <v>1597</v>
      </c>
      <c r="C1514" t="s">
        <v>22</v>
      </c>
      <c r="D1514" t="s">
        <v>23</v>
      </c>
      <c r="F1514">
        <f t="shared" si="207"/>
        <v>1</v>
      </c>
      <c r="G1514">
        <f t="shared" si="208"/>
        <v>40452872</v>
      </c>
      <c r="H1514">
        <v>377426561</v>
      </c>
      <c r="L1514">
        <f t="shared" si="213"/>
        <v>19.748886567330565</v>
      </c>
      <c r="M1514">
        <f t="shared" si="214"/>
        <v>17.515648200184401</v>
      </c>
      <c r="N1514">
        <v>40452872</v>
      </c>
      <c r="O1514">
        <f t="shared" si="215"/>
        <v>0</v>
      </c>
      <c r="P1514">
        <f t="shared" si="209"/>
        <v>0</v>
      </c>
      <c r="Q1514">
        <f t="shared" si="210"/>
        <v>0</v>
      </c>
      <c r="R1514">
        <f t="shared" si="211"/>
        <v>0</v>
      </c>
      <c r="S1514">
        <f t="shared" si="212"/>
        <v>1</v>
      </c>
    </row>
    <row r="1515" spans="1:19" ht="16">
      <c r="A1515" s="1">
        <v>2002</v>
      </c>
      <c r="B1515" t="s">
        <v>2142</v>
      </c>
      <c r="C1515" t="s">
        <v>16</v>
      </c>
      <c r="D1515" t="s">
        <v>17</v>
      </c>
      <c r="F1515">
        <f t="shared" si="207"/>
        <v>0</v>
      </c>
      <c r="G1515">
        <f t="shared" si="208"/>
        <v>0</v>
      </c>
      <c r="H1515">
        <v>379148984</v>
      </c>
      <c r="L1515">
        <f t="shared" si="213"/>
        <v>19.7534397834294</v>
      </c>
      <c r="M1515">
        <f t="shared" si="214"/>
        <v>18.217294365469925</v>
      </c>
      <c r="N1515">
        <v>81596291</v>
      </c>
      <c r="O1515">
        <f t="shared" si="215"/>
        <v>0</v>
      </c>
      <c r="P1515">
        <f t="shared" si="209"/>
        <v>1</v>
      </c>
      <c r="Q1515">
        <f t="shared" si="210"/>
        <v>0</v>
      </c>
      <c r="R1515">
        <f t="shared" si="211"/>
        <v>0</v>
      </c>
      <c r="S1515">
        <f t="shared" si="212"/>
        <v>0</v>
      </c>
    </row>
    <row r="1516" spans="1:19" ht="16">
      <c r="A1516" s="1">
        <v>2007</v>
      </c>
      <c r="B1516" t="s">
        <v>1358</v>
      </c>
      <c r="C1516" t="s">
        <v>22</v>
      </c>
      <c r="D1516" t="s">
        <v>23</v>
      </c>
      <c r="F1516">
        <f t="shared" si="207"/>
        <v>1</v>
      </c>
      <c r="G1516">
        <f t="shared" si="208"/>
        <v>95501196</v>
      </c>
      <c r="H1516">
        <v>382436383</v>
      </c>
      <c r="L1516">
        <f t="shared" si="213"/>
        <v>19.762072878444084</v>
      </c>
      <c r="M1516">
        <f t="shared" si="214"/>
        <v>18.374649328932747</v>
      </c>
      <c r="N1516">
        <v>95501196</v>
      </c>
      <c r="O1516">
        <f t="shared" si="215"/>
        <v>0</v>
      </c>
      <c r="P1516">
        <f t="shared" si="209"/>
        <v>0</v>
      </c>
      <c r="Q1516">
        <f t="shared" si="210"/>
        <v>0</v>
      </c>
      <c r="R1516">
        <f t="shared" si="211"/>
        <v>0</v>
      </c>
      <c r="S1516">
        <f t="shared" si="212"/>
        <v>1</v>
      </c>
    </row>
    <row r="1517" spans="1:19" ht="16">
      <c r="A1517" s="1">
        <v>1997</v>
      </c>
      <c r="B1517" t="s">
        <v>2845</v>
      </c>
      <c r="C1517" t="s">
        <v>16</v>
      </c>
      <c r="D1517" t="s">
        <v>17</v>
      </c>
      <c r="F1517">
        <f t="shared" si="207"/>
        <v>0</v>
      </c>
      <c r="G1517">
        <f t="shared" si="208"/>
        <v>0</v>
      </c>
      <c r="H1517">
        <v>382981741</v>
      </c>
      <c r="L1517">
        <f t="shared" si="213"/>
        <v>19.763497872379254</v>
      </c>
      <c r="M1517">
        <f t="shared" si="214"/>
        <v>18.741804521866761</v>
      </c>
      <c r="N1517">
        <v>137867622</v>
      </c>
      <c r="O1517">
        <f t="shared" si="215"/>
        <v>0</v>
      </c>
      <c r="P1517">
        <f t="shared" si="209"/>
        <v>1</v>
      </c>
      <c r="Q1517">
        <f t="shared" si="210"/>
        <v>0</v>
      </c>
      <c r="R1517">
        <f t="shared" si="211"/>
        <v>0</v>
      </c>
      <c r="S1517">
        <f t="shared" si="212"/>
        <v>0</v>
      </c>
    </row>
    <row r="1518" spans="1:19" ht="16">
      <c r="A1518" s="1">
        <v>2010</v>
      </c>
      <c r="B1518" t="s">
        <v>820</v>
      </c>
      <c r="C1518" t="s">
        <v>64</v>
      </c>
      <c r="D1518" t="s">
        <v>17</v>
      </c>
      <c r="F1518">
        <f t="shared" si="207"/>
        <v>0</v>
      </c>
      <c r="G1518">
        <f t="shared" si="208"/>
        <v>0</v>
      </c>
      <c r="H1518">
        <v>383593100</v>
      </c>
      <c r="L1518">
        <f t="shared" si="213"/>
        <v>19.765092913324814</v>
      </c>
      <c r="M1518">
        <f t="shared" si="214"/>
        <v>17.570394817071001</v>
      </c>
      <c r="N1518">
        <v>42729274</v>
      </c>
      <c r="O1518">
        <f t="shared" si="215"/>
        <v>0</v>
      </c>
      <c r="P1518">
        <f t="shared" si="209"/>
        <v>0</v>
      </c>
      <c r="Q1518">
        <f t="shared" si="210"/>
        <v>0</v>
      </c>
      <c r="R1518">
        <f t="shared" si="211"/>
        <v>1</v>
      </c>
      <c r="S1518">
        <f t="shared" si="212"/>
        <v>0</v>
      </c>
    </row>
    <row r="1519" spans="1:19" ht="16">
      <c r="A1519" s="1">
        <v>2011</v>
      </c>
      <c r="B1519" t="s">
        <v>419</v>
      </c>
      <c r="C1519" t="s">
        <v>16</v>
      </c>
      <c r="D1519" t="s">
        <v>17</v>
      </c>
      <c r="F1519">
        <f t="shared" si="207"/>
        <v>0</v>
      </c>
      <c r="G1519">
        <f t="shared" si="208"/>
        <v>0</v>
      </c>
      <c r="H1519">
        <v>383795703</v>
      </c>
      <c r="L1519">
        <f t="shared" si="213"/>
        <v>19.765620945539816</v>
      </c>
      <c r="M1519">
        <f t="shared" si="214"/>
        <v>18.792221610472261</v>
      </c>
      <c r="N1519">
        <v>144996710</v>
      </c>
      <c r="O1519">
        <f t="shared" si="215"/>
        <v>0</v>
      </c>
      <c r="P1519">
        <f t="shared" si="209"/>
        <v>1</v>
      </c>
      <c r="Q1519">
        <f t="shared" si="210"/>
        <v>0</v>
      </c>
      <c r="R1519">
        <f t="shared" si="211"/>
        <v>0</v>
      </c>
      <c r="S1519">
        <f t="shared" si="212"/>
        <v>0</v>
      </c>
    </row>
    <row r="1520" spans="1:19" ht="16">
      <c r="A1520" s="1">
        <v>1994</v>
      </c>
      <c r="B1520" t="s">
        <v>3663</v>
      </c>
      <c r="C1520" t="s">
        <v>31</v>
      </c>
      <c r="D1520" t="s">
        <v>17</v>
      </c>
      <c r="F1520">
        <f t="shared" si="207"/>
        <v>0</v>
      </c>
      <c r="G1520">
        <f t="shared" si="208"/>
        <v>0</v>
      </c>
      <c r="H1520">
        <v>387258182</v>
      </c>
      <c r="L1520">
        <f t="shared" si="213"/>
        <v>19.774602165508028</v>
      </c>
      <c r="M1520">
        <f t="shared" si="214"/>
        <v>17.040234648341677</v>
      </c>
      <c r="N1520">
        <v>25146635</v>
      </c>
      <c r="O1520">
        <f t="shared" si="215"/>
        <v>0</v>
      </c>
      <c r="P1520">
        <f t="shared" si="209"/>
        <v>0</v>
      </c>
      <c r="Q1520">
        <f t="shared" si="210"/>
        <v>1</v>
      </c>
      <c r="R1520">
        <f t="shared" si="211"/>
        <v>0</v>
      </c>
      <c r="S1520">
        <f t="shared" si="212"/>
        <v>0</v>
      </c>
    </row>
    <row r="1521" spans="1:19" ht="16">
      <c r="A1521" s="1">
        <v>2011</v>
      </c>
      <c r="B1521" t="s">
        <v>568</v>
      </c>
      <c r="C1521" t="s">
        <v>16</v>
      </c>
      <c r="D1521" t="s">
        <v>17</v>
      </c>
      <c r="F1521">
        <f t="shared" si="207"/>
        <v>0</v>
      </c>
      <c r="G1521">
        <f t="shared" si="208"/>
        <v>0</v>
      </c>
      <c r="H1521">
        <v>387342089</v>
      </c>
      <c r="L1521">
        <f t="shared" si="213"/>
        <v>19.774818811443925</v>
      </c>
      <c r="M1521">
        <f t="shared" si="214"/>
        <v>18.71811363725751</v>
      </c>
      <c r="N1521">
        <v>134639802</v>
      </c>
      <c r="O1521">
        <f t="shared" si="215"/>
        <v>0</v>
      </c>
      <c r="P1521">
        <f t="shared" si="209"/>
        <v>1</v>
      </c>
      <c r="Q1521">
        <f t="shared" si="210"/>
        <v>0</v>
      </c>
      <c r="R1521">
        <f t="shared" si="211"/>
        <v>0</v>
      </c>
      <c r="S1521">
        <f t="shared" si="212"/>
        <v>0</v>
      </c>
    </row>
    <row r="1522" spans="1:19" ht="16">
      <c r="A1522" s="1">
        <v>1986</v>
      </c>
      <c r="B1522" t="s">
        <v>3296</v>
      </c>
      <c r="C1522" t="s">
        <v>22</v>
      </c>
      <c r="D1522" t="s">
        <v>23</v>
      </c>
      <c r="F1522">
        <f t="shared" si="207"/>
        <v>1</v>
      </c>
      <c r="G1522">
        <f t="shared" si="208"/>
        <v>36104000</v>
      </c>
      <c r="H1522">
        <v>389321020</v>
      </c>
      <c r="L1522">
        <f t="shared" si="213"/>
        <v>19.779914805471872</v>
      </c>
      <c r="M1522">
        <f t="shared" si="214"/>
        <v>17.401914220488973</v>
      </c>
      <c r="N1522">
        <v>36104000</v>
      </c>
      <c r="O1522">
        <f t="shared" si="215"/>
        <v>0</v>
      </c>
      <c r="P1522">
        <f t="shared" si="209"/>
        <v>0</v>
      </c>
      <c r="Q1522">
        <f t="shared" si="210"/>
        <v>0</v>
      </c>
      <c r="R1522">
        <f t="shared" si="211"/>
        <v>0</v>
      </c>
      <c r="S1522">
        <f t="shared" si="212"/>
        <v>1</v>
      </c>
    </row>
    <row r="1523" spans="1:19" ht="16">
      <c r="A1523" s="1">
        <v>2000</v>
      </c>
      <c r="B1523" t="s">
        <v>2521</v>
      </c>
      <c r="C1523" t="s">
        <v>22</v>
      </c>
      <c r="D1523" t="s">
        <v>23</v>
      </c>
      <c r="F1523">
        <f t="shared" si="207"/>
        <v>1</v>
      </c>
      <c r="G1523">
        <f t="shared" si="208"/>
        <v>121761754</v>
      </c>
      <c r="H1523">
        <v>390576517</v>
      </c>
      <c r="L1523">
        <f t="shared" si="213"/>
        <v>19.783134454271853</v>
      </c>
      <c r="M1523">
        <f t="shared" si="214"/>
        <v>18.617576857361541</v>
      </c>
      <c r="N1523">
        <v>121761754</v>
      </c>
      <c r="O1523">
        <f t="shared" si="215"/>
        <v>0</v>
      </c>
      <c r="P1523">
        <f t="shared" si="209"/>
        <v>0</v>
      </c>
      <c r="Q1523">
        <f t="shared" si="210"/>
        <v>0</v>
      </c>
      <c r="R1523">
        <f t="shared" si="211"/>
        <v>0</v>
      </c>
      <c r="S1523">
        <f t="shared" si="212"/>
        <v>1</v>
      </c>
    </row>
    <row r="1524" spans="1:19" ht="16">
      <c r="A1524" s="1">
        <v>1992</v>
      </c>
      <c r="B1524" t="s">
        <v>3100</v>
      </c>
      <c r="C1524" t="s">
        <v>16</v>
      </c>
      <c r="D1524" t="s">
        <v>17</v>
      </c>
      <c r="F1524">
        <f t="shared" si="207"/>
        <v>0</v>
      </c>
      <c r="G1524">
        <f t="shared" si="208"/>
        <v>0</v>
      </c>
      <c r="H1524">
        <v>392672121</v>
      </c>
      <c r="L1524">
        <f t="shared" si="213"/>
        <v>19.788485523903585</v>
      </c>
      <c r="M1524">
        <f t="shared" si="214"/>
        <v>17.819044882106944</v>
      </c>
      <c r="N1524">
        <v>54791459</v>
      </c>
      <c r="O1524">
        <f t="shared" si="215"/>
        <v>0</v>
      </c>
      <c r="P1524">
        <f t="shared" si="209"/>
        <v>1</v>
      </c>
      <c r="Q1524">
        <f t="shared" si="210"/>
        <v>0</v>
      </c>
      <c r="R1524">
        <f t="shared" si="211"/>
        <v>0</v>
      </c>
      <c r="S1524">
        <f t="shared" si="212"/>
        <v>0</v>
      </c>
    </row>
    <row r="1525" spans="1:19" ht="16">
      <c r="A1525" s="1">
        <v>2004</v>
      </c>
      <c r="B1525" t="s">
        <v>1976</v>
      </c>
      <c r="C1525" t="s">
        <v>16</v>
      </c>
      <c r="D1525" t="s">
        <v>17</v>
      </c>
      <c r="F1525">
        <f t="shared" si="207"/>
        <v>0</v>
      </c>
      <c r="G1525">
        <f t="shared" si="208"/>
        <v>0</v>
      </c>
      <c r="H1525">
        <v>393449767</v>
      </c>
      <c r="L1525">
        <f t="shared" si="213"/>
        <v>19.790463960747861</v>
      </c>
      <c r="M1525">
        <f t="shared" si="214"/>
        <v>19.160915635568571</v>
      </c>
      <c r="N1525">
        <v>209642789</v>
      </c>
      <c r="O1525">
        <f t="shared" si="215"/>
        <v>0</v>
      </c>
      <c r="P1525">
        <f t="shared" si="209"/>
        <v>1</v>
      </c>
      <c r="Q1525">
        <f t="shared" si="210"/>
        <v>0</v>
      </c>
      <c r="R1525">
        <f t="shared" si="211"/>
        <v>0</v>
      </c>
      <c r="S1525">
        <f t="shared" si="212"/>
        <v>0</v>
      </c>
    </row>
    <row r="1526" spans="1:19" ht="16">
      <c r="A1526" s="1">
        <v>2009</v>
      </c>
      <c r="B1526" t="s">
        <v>3664</v>
      </c>
      <c r="C1526" t="s">
        <v>16</v>
      </c>
      <c r="D1526" t="s">
        <v>17</v>
      </c>
      <c r="F1526">
        <f t="shared" si="207"/>
        <v>0</v>
      </c>
      <c r="G1526">
        <f t="shared" si="208"/>
        <v>0</v>
      </c>
      <c r="H1526">
        <v>394190344</v>
      </c>
      <c r="L1526">
        <f t="shared" si="213"/>
        <v>19.79234445720277</v>
      </c>
      <c r="M1526">
        <f t="shared" si="214"/>
        <v>18.340415859932826</v>
      </c>
      <c r="N1526">
        <v>92287186</v>
      </c>
      <c r="O1526">
        <f t="shared" si="215"/>
        <v>0</v>
      </c>
      <c r="P1526">
        <f t="shared" si="209"/>
        <v>1</v>
      </c>
      <c r="Q1526">
        <f t="shared" si="210"/>
        <v>0</v>
      </c>
      <c r="R1526">
        <f t="shared" si="211"/>
        <v>0</v>
      </c>
      <c r="S1526">
        <f t="shared" si="212"/>
        <v>0</v>
      </c>
    </row>
    <row r="1527" spans="1:19" ht="16">
      <c r="A1527" s="1">
        <v>2005</v>
      </c>
      <c r="B1527" t="s">
        <v>1689</v>
      </c>
      <c r="C1527" t="s">
        <v>16</v>
      </c>
      <c r="D1527" t="s">
        <v>17</v>
      </c>
      <c r="F1527">
        <f t="shared" si="207"/>
        <v>0</v>
      </c>
      <c r="G1527">
        <f t="shared" si="208"/>
        <v>0</v>
      </c>
      <c r="H1527">
        <v>394556433</v>
      </c>
      <c r="L1527">
        <f t="shared" si="213"/>
        <v>19.793272737449268</v>
      </c>
      <c r="M1527">
        <f t="shared" si="214"/>
        <v>18.463648265582368</v>
      </c>
      <c r="N1527">
        <v>104390399</v>
      </c>
      <c r="O1527">
        <f t="shared" si="215"/>
        <v>0</v>
      </c>
      <c r="P1527">
        <f t="shared" si="209"/>
        <v>1</v>
      </c>
      <c r="Q1527">
        <f t="shared" si="210"/>
        <v>0</v>
      </c>
      <c r="R1527">
        <f t="shared" si="211"/>
        <v>0</v>
      </c>
      <c r="S1527">
        <f t="shared" si="212"/>
        <v>0</v>
      </c>
    </row>
    <row r="1528" spans="1:19" ht="16">
      <c r="A1528" s="1">
        <v>2002</v>
      </c>
      <c r="B1528" t="s">
        <v>2155</v>
      </c>
      <c r="C1528" t="s">
        <v>22</v>
      </c>
      <c r="D1528" t="s">
        <v>23</v>
      </c>
      <c r="F1528">
        <f t="shared" si="207"/>
        <v>1</v>
      </c>
      <c r="G1528">
        <f t="shared" si="208"/>
        <v>38855376</v>
      </c>
      <c r="H1528">
        <v>398510478</v>
      </c>
      <c r="L1528">
        <f t="shared" si="213"/>
        <v>19.803244349449876</v>
      </c>
      <c r="M1528">
        <f t="shared" si="214"/>
        <v>17.475357003582904</v>
      </c>
      <c r="N1528">
        <v>38855376</v>
      </c>
      <c r="O1528">
        <f t="shared" si="215"/>
        <v>0</v>
      </c>
      <c r="P1528">
        <f t="shared" si="209"/>
        <v>0</v>
      </c>
      <c r="Q1528">
        <f t="shared" si="210"/>
        <v>0</v>
      </c>
      <c r="R1528">
        <f t="shared" si="211"/>
        <v>0</v>
      </c>
      <c r="S1528">
        <f t="shared" si="212"/>
        <v>1</v>
      </c>
    </row>
    <row r="1529" spans="1:19" ht="16">
      <c r="A1529" s="1">
        <v>1998</v>
      </c>
      <c r="B1529" t="s">
        <v>2715</v>
      </c>
      <c r="C1529" t="s">
        <v>22</v>
      </c>
      <c r="D1529" t="s">
        <v>23</v>
      </c>
      <c r="F1529">
        <f t="shared" si="207"/>
        <v>1</v>
      </c>
      <c r="G1529">
        <f t="shared" si="208"/>
        <v>37157440</v>
      </c>
      <c r="H1529">
        <v>399442481</v>
      </c>
      <c r="L1529">
        <f t="shared" si="213"/>
        <v>19.805580335333012</v>
      </c>
      <c r="M1529">
        <f t="shared" si="214"/>
        <v>17.43067457825585</v>
      </c>
      <c r="N1529">
        <v>37157440</v>
      </c>
      <c r="O1529">
        <f t="shared" si="215"/>
        <v>0</v>
      </c>
      <c r="P1529">
        <f t="shared" si="209"/>
        <v>0</v>
      </c>
      <c r="Q1529">
        <f t="shared" si="210"/>
        <v>0</v>
      </c>
      <c r="R1529">
        <f t="shared" si="211"/>
        <v>0</v>
      </c>
      <c r="S1529">
        <f t="shared" si="212"/>
        <v>1</v>
      </c>
    </row>
    <row r="1530" spans="1:19" ht="16">
      <c r="A1530" s="1">
        <v>2000</v>
      </c>
      <c r="B1530" t="s">
        <v>2529</v>
      </c>
      <c r="C1530" t="s">
        <v>16</v>
      </c>
      <c r="D1530" t="s">
        <v>17</v>
      </c>
      <c r="F1530">
        <f t="shared" si="207"/>
        <v>0</v>
      </c>
      <c r="G1530">
        <f t="shared" si="208"/>
        <v>0</v>
      </c>
      <c r="H1530">
        <v>400920487</v>
      </c>
      <c r="L1530">
        <f t="shared" si="213"/>
        <v>19.809273678826379</v>
      </c>
      <c r="M1530">
        <f t="shared" si="214"/>
        <v>18.435255307137794</v>
      </c>
      <c r="N1530">
        <v>101468129</v>
      </c>
      <c r="O1530">
        <f t="shared" si="215"/>
        <v>0</v>
      </c>
      <c r="P1530">
        <f t="shared" si="209"/>
        <v>1</v>
      </c>
      <c r="Q1530">
        <f t="shared" si="210"/>
        <v>0</v>
      </c>
      <c r="R1530">
        <f t="shared" si="211"/>
        <v>0</v>
      </c>
      <c r="S1530">
        <f t="shared" si="212"/>
        <v>0</v>
      </c>
    </row>
    <row r="1531" spans="1:19" ht="16">
      <c r="A1531" s="1">
        <v>1995</v>
      </c>
      <c r="B1531" t="s">
        <v>2971</v>
      </c>
      <c r="C1531" t="s">
        <v>22</v>
      </c>
      <c r="D1531" t="s">
        <v>23</v>
      </c>
      <c r="F1531">
        <f t="shared" si="207"/>
        <v>1</v>
      </c>
      <c r="G1531">
        <f t="shared" si="208"/>
        <v>99370665</v>
      </c>
      <c r="H1531">
        <v>401699506</v>
      </c>
      <c r="L1531">
        <f t="shared" si="213"/>
        <v>19.811214869555293</v>
      </c>
      <c r="M1531">
        <f t="shared" si="214"/>
        <v>18.414367507345766</v>
      </c>
      <c r="N1531">
        <v>99370665</v>
      </c>
      <c r="O1531">
        <f t="shared" si="215"/>
        <v>0</v>
      </c>
      <c r="P1531">
        <f t="shared" si="209"/>
        <v>0</v>
      </c>
      <c r="Q1531">
        <f t="shared" si="210"/>
        <v>0</v>
      </c>
      <c r="R1531">
        <f t="shared" si="211"/>
        <v>0</v>
      </c>
      <c r="S1531">
        <f t="shared" si="212"/>
        <v>1</v>
      </c>
    </row>
    <row r="1532" spans="1:19" ht="16">
      <c r="A1532" s="1">
        <v>2009</v>
      </c>
      <c r="B1532" t="s">
        <v>1038</v>
      </c>
      <c r="C1532" t="s">
        <v>31</v>
      </c>
      <c r="D1532" t="s">
        <v>17</v>
      </c>
      <c r="F1532">
        <f t="shared" si="207"/>
        <v>0</v>
      </c>
      <c r="G1532">
        <f t="shared" si="208"/>
        <v>0</v>
      </c>
      <c r="H1532">
        <v>403488847</v>
      </c>
      <c r="L1532">
        <f t="shared" si="213"/>
        <v>19.815659404647906</v>
      </c>
      <c r="M1532">
        <f t="shared" si="214"/>
        <v>19.196081965385357</v>
      </c>
      <c r="N1532">
        <v>217146319</v>
      </c>
      <c r="O1532">
        <f t="shared" si="215"/>
        <v>0</v>
      </c>
      <c r="P1532">
        <f t="shared" si="209"/>
        <v>0</v>
      </c>
      <c r="Q1532">
        <f t="shared" si="210"/>
        <v>1</v>
      </c>
      <c r="R1532">
        <f t="shared" si="211"/>
        <v>0</v>
      </c>
      <c r="S1532">
        <f t="shared" si="212"/>
        <v>0</v>
      </c>
    </row>
    <row r="1533" spans="1:19" ht="16">
      <c r="A1533" s="1">
        <v>1995</v>
      </c>
      <c r="B1533" t="s">
        <v>3011</v>
      </c>
      <c r="C1533" t="s">
        <v>58</v>
      </c>
      <c r="D1533" t="s">
        <v>17</v>
      </c>
      <c r="F1533">
        <f t="shared" si="207"/>
        <v>0</v>
      </c>
      <c r="G1533">
        <f t="shared" si="208"/>
        <v>0</v>
      </c>
      <c r="H1533">
        <v>403974193</v>
      </c>
      <c r="L1533">
        <f t="shared" si="213"/>
        <v>19.81686155517222</v>
      </c>
      <c r="M1533">
        <f t="shared" si="214"/>
        <v>19.404766208498405</v>
      </c>
      <c r="N1533">
        <v>267536405</v>
      </c>
      <c r="O1533">
        <f t="shared" si="215"/>
        <v>1</v>
      </c>
      <c r="P1533">
        <f t="shared" si="209"/>
        <v>0</v>
      </c>
      <c r="Q1533">
        <f t="shared" si="210"/>
        <v>0</v>
      </c>
      <c r="R1533">
        <f t="shared" si="211"/>
        <v>0</v>
      </c>
      <c r="S1533">
        <f t="shared" si="212"/>
        <v>0</v>
      </c>
    </row>
    <row r="1534" spans="1:19" ht="16">
      <c r="A1534" s="1">
        <v>1999</v>
      </c>
      <c r="B1534" t="s">
        <v>2616</v>
      </c>
      <c r="C1534" t="s">
        <v>16</v>
      </c>
      <c r="D1534" t="s">
        <v>17</v>
      </c>
      <c r="F1534">
        <f t="shared" si="207"/>
        <v>0</v>
      </c>
      <c r="G1534">
        <f t="shared" si="208"/>
        <v>0</v>
      </c>
      <c r="H1534">
        <v>406534833</v>
      </c>
      <c r="L1534">
        <f t="shared" si="213"/>
        <v>19.823180173317859</v>
      </c>
      <c r="M1534">
        <f t="shared" si="214"/>
        <v>18.24522820534283</v>
      </c>
      <c r="N1534">
        <v>83907722</v>
      </c>
      <c r="O1534">
        <f t="shared" si="215"/>
        <v>0</v>
      </c>
      <c r="P1534">
        <f t="shared" si="209"/>
        <v>1</v>
      </c>
      <c r="Q1534">
        <f t="shared" si="210"/>
        <v>0</v>
      </c>
      <c r="R1534">
        <f t="shared" si="211"/>
        <v>0</v>
      </c>
      <c r="S1534">
        <f t="shared" si="212"/>
        <v>0</v>
      </c>
    </row>
    <row r="1535" spans="1:19" ht="16">
      <c r="A1535" s="1">
        <v>2012</v>
      </c>
      <c r="B1535" t="s">
        <v>321</v>
      </c>
      <c r="C1535" t="s">
        <v>22</v>
      </c>
      <c r="D1535" t="s">
        <v>23</v>
      </c>
      <c r="F1535">
        <f t="shared" si="207"/>
        <v>1</v>
      </c>
      <c r="G1535">
        <f t="shared" si="208"/>
        <v>172488556</v>
      </c>
      <c r="H1535">
        <v>406779965</v>
      </c>
      <c r="L1535">
        <f t="shared" si="213"/>
        <v>19.823782970680025</v>
      </c>
      <c r="M1535">
        <f t="shared" si="214"/>
        <v>18.965841450205975</v>
      </c>
      <c r="N1535">
        <v>172488556</v>
      </c>
      <c r="O1535">
        <f t="shared" si="215"/>
        <v>0</v>
      </c>
      <c r="P1535">
        <f t="shared" si="209"/>
        <v>0</v>
      </c>
      <c r="Q1535">
        <f t="shared" si="210"/>
        <v>0</v>
      </c>
      <c r="R1535">
        <f t="shared" si="211"/>
        <v>0</v>
      </c>
      <c r="S1535">
        <f t="shared" si="212"/>
        <v>1</v>
      </c>
    </row>
    <row r="1536" spans="1:19" ht="16">
      <c r="A1536" s="1">
        <v>2009</v>
      </c>
      <c r="B1536" t="s">
        <v>1112</v>
      </c>
      <c r="C1536" t="s">
        <v>64</v>
      </c>
      <c r="D1536" t="s">
        <v>17</v>
      </c>
      <c r="F1536">
        <f t="shared" si="207"/>
        <v>0</v>
      </c>
      <c r="G1536">
        <f t="shared" si="208"/>
        <v>0</v>
      </c>
      <c r="H1536">
        <v>406960171</v>
      </c>
      <c r="L1536">
        <f t="shared" si="213"/>
        <v>19.824225878667413</v>
      </c>
      <c r="M1536">
        <f t="shared" si="214"/>
        <v>18.908399891398513</v>
      </c>
      <c r="N1536">
        <v>162859739</v>
      </c>
      <c r="O1536">
        <f t="shared" si="215"/>
        <v>0</v>
      </c>
      <c r="P1536">
        <f t="shared" si="209"/>
        <v>0</v>
      </c>
      <c r="Q1536">
        <f t="shared" si="210"/>
        <v>0</v>
      </c>
      <c r="R1536">
        <f t="shared" si="211"/>
        <v>1</v>
      </c>
      <c r="S1536">
        <f t="shared" si="212"/>
        <v>0</v>
      </c>
    </row>
    <row r="1537" spans="1:19" ht="16">
      <c r="A1537" s="1">
        <v>1974</v>
      </c>
      <c r="B1537" t="s">
        <v>3538</v>
      </c>
      <c r="C1537" t="s">
        <v>31</v>
      </c>
      <c r="D1537" t="s">
        <v>17</v>
      </c>
      <c r="F1537">
        <f t="shared" si="207"/>
        <v>0</v>
      </c>
      <c r="G1537">
        <f t="shared" si="208"/>
        <v>0</v>
      </c>
      <c r="H1537">
        <v>407657562</v>
      </c>
      <c r="L1537">
        <f t="shared" si="213"/>
        <v>19.82593807112805</v>
      </c>
      <c r="M1537">
        <f t="shared" si="214"/>
        <v>16.397727885226139</v>
      </c>
      <c r="N1537">
        <v>13226433</v>
      </c>
      <c r="O1537">
        <f t="shared" si="215"/>
        <v>0</v>
      </c>
      <c r="P1537">
        <f t="shared" si="209"/>
        <v>0</v>
      </c>
      <c r="Q1537">
        <f t="shared" si="210"/>
        <v>1</v>
      </c>
      <c r="R1537">
        <f t="shared" si="211"/>
        <v>0</v>
      </c>
      <c r="S1537">
        <f t="shared" si="212"/>
        <v>0</v>
      </c>
    </row>
    <row r="1538" spans="1:19" ht="16">
      <c r="A1538" s="1">
        <v>2013</v>
      </c>
      <c r="B1538" t="s">
        <v>124</v>
      </c>
      <c r="C1538" t="s">
        <v>16</v>
      </c>
      <c r="D1538" t="s">
        <v>17</v>
      </c>
      <c r="F1538">
        <f t="shared" ref="F1538:F1601" si="216">IF(D1538="PASS",1,0)</f>
        <v>0</v>
      </c>
      <c r="G1538">
        <f t="shared" ref="G1538:G1601" si="217">F1538*N1538</f>
        <v>0</v>
      </c>
      <c r="H1538">
        <v>411002906</v>
      </c>
      <c r="L1538">
        <f t="shared" si="213"/>
        <v>19.834110842995123</v>
      </c>
      <c r="M1538">
        <f t="shared" si="214"/>
        <v>19.062534630124759</v>
      </c>
      <c r="N1538">
        <v>190000000</v>
      </c>
      <c r="O1538">
        <f t="shared" si="215"/>
        <v>0</v>
      </c>
      <c r="P1538">
        <f t="shared" ref="P1538:P1601" si="218">IF(C1538="notalk",1,0)</f>
        <v>1</v>
      </c>
      <c r="Q1538">
        <f t="shared" ref="Q1538:Q1601" si="219">IF(C1538="men",1,0)</f>
        <v>0</v>
      </c>
      <c r="R1538">
        <f t="shared" ref="R1538:R1601" si="220">IF(C1538="dubious",1,0)</f>
        <v>0</v>
      </c>
      <c r="S1538">
        <f t="shared" ref="S1538:S1601" si="221">IF(C1538="ok",1,0)</f>
        <v>0</v>
      </c>
    </row>
    <row r="1539" spans="1:19" ht="16">
      <c r="A1539" s="1">
        <v>1993</v>
      </c>
      <c r="B1539" t="s">
        <v>3067</v>
      </c>
      <c r="C1539" t="s">
        <v>16</v>
      </c>
      <c r="D1539" t="s">
        <v>17</v>
      </c>
      <c r="F1539">
        <f t="shared" si="216"/>
        <v>0</v>
      </c>
      <c r="G1539">
        <f t="shared" si="217"/>
        <v>0</v>
      </c>
      <c r="H1539">
        <v>411177020</v>
      </c>
      <c r="L1539">
        <f t="shared" ref="L1539:L1602" si="222">LN(H1539)</f>
        <v>19.834534385329587</v>
      </c>
      <c r="M1539">
        <f t="shared" ref="M1539:M1602" si="223">LN(N1539)</f>
        <v>18.467658113621319</v>
      </c>
      <c r="N1539">
        <v>104809829</v>
      </c>
      <c r="O1539">
        <f t="shared" ref="O1539:O1602" si="224">IF(C1539="nowomen",1,0)</f>
        <v>0</v>
      </c>
      <c r="P1539">
        <f t="shared" si="218"/>
        <v>1</v>
      </c>
      <c r="Q1539">
        <f t="shared" si="219"/>
        <v>0</v>
      </c>
      <c r="R1539">
        <f t="shared" si="220"/>
        <v>0</v>
      </c>
      <c r="S1539">
        <f t="shared" si="221"/>
        <v>0</v>
      </c>
    </row>
    <row r="1540" spans="1:19" ht="16">
      <c r="A1540" s="1">
        <v>2000</v>
      </c>
      <c r="B1540" t="s">
        <v>2458</v>
      </c>
      <c r="C1540" t="s">
        <v>31</v>
      </c>
      <c r="D1540" t="s">
        <v>17</v>
      </c>
      <c r="F1540">
        <f t="shared" si="216"/>
        <v>0</v>
      </c>
      <c r="G1540">
        <f t="shared" si="217"/>
        <v>0</v>
      </c>
      <c r="H1540">
        <v>412095756</v>
      </c>
      <c r="L1540">
        <f t="shared" si="222"/>
        <v>19.83676629778477</v>
      </c>
      <c r="M1540">
        <f t="shared" si="223"/>
        <v>18.125100375250206</v>
      </c>
      <c r="N1540">
        <v>74409961</v>
      </c>
      <c r="O1540">
        <f t="shared" si="224"/>
        <v>0</v>
      </c>
      <c r="P1540">
        <f t="shared" si="218"/>
        <v>0</v>
      </c>
      <c r="Q1540">
        <f t="shared" si="219"/>
        <v>1</v>
      </c>
      <c r="R1540">
        <f t="shared" si="220"/>
        <v>0</v>
      </c>
      <c r="S1540">
        <f t="shared" si="221"/>
        <v>0</v>
      </c>
    </row>
    <row r="1541" spans="1:19" ht="16">
      <c r="A1541" s="1">
        <v>2009</v>
      </c>
      <c r="B1541" t="s">
        <v>998</v>
      </c>
      <c r="C1541" t="s">
        <v>64</v>
      </c>
      <c r="D1541" t="s">
        <v>17</v>
      </c>
      <c r="F1541">
        <f t="shared" si="216"/>
        <v>0</v>
      </c>
      <c r="G1541">
        <f t="shared" si="217"/>
        <v>0</v>
      </c>
      <c r="H1541">
        <v>414410048</v>
      </c>
      <c r="L1541">
        <f t="shared" si="222"/>
        <v>19.842366495719837</v>
      </c>
      <c r="M1541">
        <f t="shared" si="223"/>
        <v>19.06255057210295</v>
      </c>
      <c r="N1541">
        <v>190003029</v>
      </c>
      <c r="O1541">
        <f t="shared" si="224"/>
        <v>0</v>
      </c>
      <c r="P1541">
        <f t="shared" si="218"/>
        <v>0</v>
      </c>
      <c r="Q1541">
        <f t="shared" si="219"/>
        <v>0</v>
      </c>
      <c r="R1541">
        <f t="shared" si="220"/>
        <v>1</v>
      </c>
      <c r="S1541">
        <f t="shared" si="221"/>
        <v>0</v>
      </c>
    </row>
    <row r="1542" spans="1:19" ht="16">
      <c r="A1542" s="1">
        <v>2008</v>
      </c>
      <c r="B1542" t="s">
        <v>1240</v>
      </c>
      <c r="C1542" t="s">
        <v>16</v>
      </c>
      <c r="D1542" t="s">
        <v>17</v>
      </c>
      <c r="F1542">
        <f t="shared" si="216"/>
        <v>0</v>
      </c>
      <c r="G1542">
        <f t="shared" si="217"/>
        <v>0</v>
      </c>
      <c r="H1542">
        <v>416148834</v>
      </c>
      <c r="L1542">
        <f t="shared" si="222"/>
        <v>19.846553528278129</v>
      </c>
      <c r="M1542">
        <f t="shared" si="223"/>
        <v>16.533615902908426</v>
      </c>
      <c r="N1542">
        <v>15151588</v>
      </c>
      <c r="O1542">
        <f t="shared" si="224"/>
        <v>0</v>
      </c>
      <c r="P1542">
        <f t="shared" si="218"/>
        <v>1</v>
      </c>
      <c r="Q1542">
        <f t="shared" si="219"/>
        <v>0</v>
      </c>
      <c r="R1542">
        <f t="shared" si="220"/>
        <v>0</v>
      </c>
      <c r="S1542">
        <f t="shared" si="221"/>
        <v>0</v>
      </c>
    </row>
    <row r="1543" spans="1:19" ht="16">
      <c r="A1543" s="1">
        <v>2013</v>
      </c>
      <c r="B1543" t="s">
        <v>205</v>
      </c>
      <c r="C1543" t="s">
        <v>22</v>
      </c>
      <c r="D1543" t="s">
        <v>23</v>
      </c>
      <c r="F1543">
        <f t="shared" si="216"/>
        <v>1</v>
      </c>
      <c r="G1543">
        <f t="shared" si="217"/>
        <v>115000000</v>
      </c>
      <c r="H1543">
        <v>416456852</v>
      </c>
      <c r="L1543">
        <f t="shared" si="222"/>
        <v>19.847293417566014</v>
      </c>
      <c r="M1543">
        <f t="shared" si="223"/>
        <v>18.560442686327523</v>
      </c>
      <c r="N1543">
        <v>115000000</v>
      </c>
      <c r="O1543">
        <f t="shared" si="224"/>
        <v>0</v>
      </c>
      <c r="P1543">
        <f t="shared" si="218"/>
        <v>0</v>
      </c>
      <c r="Q1543">
        <f t="shared" si="219"/>
        <v>0</v>
      </c>
      <c r="R1543">
        <f t="shared" si="220"/>
        <v>0</v>
      </c>
      <c r="S1543">
        <f t="shared" si="221"/>
        <v>1</v>
      </c>
    </row>
    <row r="1544" spans="1:19" ht="16">
      <c r="A1544" s="1">
        <v>1999</v>
      </c>
      <c r="B1544" t="s">
        <v>2606</v>
      </c>
      <c r="C1544" t="s">
        <v>16</v>
      </c>
      <c r="D1544" t="s">
        <v>17</v>
      </c>
      <c r="F1544">
        <f t="shared" si="216"/>
        <v>0</v>
      </c>
      <c r="G1544">
        <f t="shared" si="217"/>
        <v>0</v>
      </c>
      <c r="H1544">
        <v>417860454</v>
      </c>
      <c r="L1544">
        <f t="shared" si="222"/>
        <v>19.850658092646086</v>
      </c>
      <c r="M1544">
        <f t="shared" si="223"/>
        <v>18.804843989873149</v>
      </c>
      <c r="N1544">
        <v>146838513</v>
      </c>
      <c r="O1544">
        <f t="shared" si="224"/>
        <v>0</v>
      </c>
      <c r="P1544">
        <f t="shared" si="218"/>
        <v>1</v>
      </c>
      <c r="Q1544">
        <f t="shared" si="219"/>
        <v>0</v>
      </c>
      <c r="R1544">
        <f t="shared" si="220"/>
        <v>0</v>
      </c>
      <c r="S1544">
        <f t="shared" si="221"/>
        <v>0</v>
      </c>
    </row>
    <row r="1545" spans="1:19" ht="16">
      <c r="A1545" s="1">
        <v>2001</v>
      </c>
      <c r="B1545" t="s">
        <v>2285</v>
      </c>
      <c r="C1545" t="s">
        <v>16</v>
      </c>
      <c r="D1545" t="s">
        <v>17</v>
      </c>
      <c r="F1545">
        <f t="shared" si="216"/>
        <v>0</v>
      </c>
      <c r="G1545">
        <f t="shared" si="217"/>
        <v>0</v>
      </c>
      <c r="H1545">
        <v>418002230</v>
      </c>
      <c r="L1545">
        <f t="shared" si="222"/>
        <v>19.850997325403029</v>
      </c>
      <c r="M1545">
        <f t="shared" si="223"/>
        <v>18.446699160203359</v>
      </c>
      <c r="N1545">
        <v>102635985</v>
      </c>
      <c r="O1545">
        <f t="shared" si="224"/>
        <v>0</v>
      </c>
      <c r="P1545">
        <f t="shared" si="218"/>
        <v>1</v>
      </c>
      <c r="Q1545">
        <f t="shared" si="219"/>
        <v>0</v>
      </c>
      <c r="R1545">
        <f t="shared" si="220"/>
        <v>0</v>
      </c>
      <c r="S1545">
        <f t="shared" si="221"/>
        <v>0</v>
      </c>
    </row>
    <row r="1546" spans="1:19" ht="16">
      <c r="A1546" s="1">
        <v>2007</v>
      </c>
      <c r="B1546" t="s">
        <v>1430</v>
      </c>
      <c r="C1546" t="s">
        <v>22</v>
      </c>
      <c r="D1546" t="s">
        <v>23</v>
      </c>
      <c r="F1546">
        <f t="shared" si="216"/>
        <v>1</v>
      </c>
      <c r="G1546">
        <f t="shared" si="217"/>
        <v>230326414</v>
      </c>
      <c r="H1546">
        <v>418222056</v>
      </c>
      <c r="L1546">
        <f t="shared" si="222"/>
        <v>19.851523083883723</v>
      </c>
      <c r="M1546">
        <f t="shared" si="223"/>
        <v>19.255008052091625</v>
      </c>
      <c r="N1546">
        <v>230326414</v>
      </c>
      <c r="O1546">
        <f t="shared" si="224"/>
        <v>0</v>
      </c>
      <c r="P1546">
        <f t="shared" si="218"/>
        <v>0</v>
      </c>
      <c r="Q1546">
        <f t="shared" si="219"/>
        <v>0</v>
      </c>
      <c r="R1546">
        <f t="shared" si="220"/>
        <v>0</v>
      </c>
      <c r="S1546">
        <f t="shared" si="221"/>
        <v>1</v>
      </c>
    </row>
    <row r="1547" spans="1:19" ht="16">
      <c r="A1547" s="1">
        <v>2009</v>
      </c>
      <c r="B1547" t="s">
        <v>1032</v>
      </c>
      <c r="C1547" t="s">
        <v>22</v>
      </c>
      <c r="D1547" t="s">
        <v>23</v>
      </c>
      <c r="F1547">
        <f t="shared" si="216"/>
        <v>1</v>
      </c>
      <c r="G1547">
        <f t="shared" si="217"/>
        <v>152002424</v>
      </c>
      <c r="H1547">
        <v>418745446</v>
      </c>
      <c r="L1547">
        <f t="shared" si="222"/>
        <v>19.852773765820533</v>
      </c>
      <c r="M1547">
        <f t="shared" si="223"/>
        <v>18.839407026051813</v>
      </c>
      <c r="N1547">
        <v>152002424</v>
      </c>
      <c r="O1547">
        <f t="shared" si="224"/>
        <v>0</v>
      </c>
      <c r="P1547">
        <f t="shared" si="218"/>
        <v>0</v>
      </c>
      <c r="Q1547">
        <f t="shared" si="219"/>
        <v>0</v>
      </c>
      <c r="R1547">
        <f t="shared" si="220"/>
        <v>0</v>
      </c>
      <c r="S1547">
        <f t="shared" si="221"/>
        <v>1</v>
      </c>
    </row>
    <row r="1548" spans="1:19" ht="16">
      <c r="A1548" s="1">
        <v>2010</v>
      </c>
      <c r="B1548" t="s">
        <v>860</v>
      </c>
      <c r="C1548" t="s">
        <v>16</v>
      </c>
      <c r="D1548" t="s">
        <v>17</v>
      </c>
      <c r="F1548">
        <f t="shared" si="216"/>
        <v>0</v>
      </c>
      <c r="G1548">
        <f t="shared" si="217"/>
        <v>0</v>
      </c>
      <c r="H1548">
        <v>424689202</v>
      </c>
      <c r="L1548">
        <f t="shared" si="222"/>
        <v>19.866868169954394</v>
      </c>
      <c r="M1548">
        <f t="shared" si="223"/>
        <v>19.179832720143839</v>
      </c>
      <c r="N1548">
        <v>213646368</v>
      </c>
      <c r="O1548">
        <f t="shared" si="224"/>
        <v>0</v>
      </c>
      <c r="P1548">
        <f t="shared" si="218"/>
        <v>1</v>
      </c>
      <c r="Q1548">
        <f t="shared" si="219"/>
        <v>0</v>
      </c>
      <c r="R1548">
        <f t="shared" si="220"/>
        <v>0</v>
      </c>
      <c r="S1548">
        <f t="shared" si="221"/>
        <v>0</v>
      </c>
    </row>
    <row r="1549" spans="1:19" ht="16">
      <c r="A1549" s="1">
        <v>1988</v>
      </c>
      <c r="B1549" t="s">
        <v>3260</v>
      </c>
      <c r="C1549" t="s">
        <v>31</v>
      </c>
      <c r="D1549" t="s">
        <v>17</v>
      </c>
      <c r="F1549">
        <f t="shared" si="216"/>
        <v>0</v>
      </c>
      <c r="G1549">
        <f t="shared" si="217"/>
        <v>0</v>
      </c>
      <c r="H1549">
        <v>426625542</v>
      </c>
      <c r="L1549">
        <f t="shared" si="222"/>
        <v>19.871417235626904</v>
      </c>
      <c r="M1549">
        <f t="shared" si="223"/>
        <v>17.201415097943066</v>
      </c>
      <c r="N1549">
        <v>29544705</v>
      </c>
      <c r="O1549">
        <f t="shared" si="224"/>
        <v>0</v>
      </c>
      <c r="P1549">
        <f t="shared" si="218"/>
        <v>0</v>
      </c>
      <c r="Q1549">
        <f t="shared" si="219"/>
        <v>1</v>
      </c>
      <c r="R1549">
        <f t="shared" si="220"/>
        <v>0</v>
      </c>
      <c r="S1549">
        <f t="shared" si="221"/>
        <v>0</v>
      </c>
    </row>
    <row r="1550" spans="1:19" ht="16">
      <c r="A1550" s="1">
        <v>1990</v>
      </c>
      <c r="B1550" t="s">
        <v>3175</v>
      </c>
      <c r="C1550" t="s">
        <v>64</v>
      </c>
      <c r="D1550" t="s">
        <v>17</v>
      </c>
      <c r="F1550">
        <f t="shared" si="216"/>
        <v>0</v>
      </c>
      <c r="G1550">
        <f t="shared" si="217"/>
        <v>0</v>
      </c>
      <c r="H1550">
        <v>427582507</v>
      </c>
      <c r="L1550">
        <f t="shared" si="222"/>
        <v>19.873657826549621</v>
      </c>
      <c r="M1550">
        <f t="shared" si="223"/>
        <v>18.642289341828061</v>
      </c>
      <c r="N1550">
        <v>124808278</v>
      </c>
      <c r="O1550">
        <f t="shared" si="224"/>
        <v>0</v>
      </c>
      <c r="P1550">
        <f t="shared" si="218"/>
        <v>0</v>
      </c>
      <c r="Q1550">
        <f t="shared" si="219"/>
        <v>0</v>
      </c>
      <c r="R1550">
        <f t="shared" si="220"/>
        <v>1</v>
      </c>
      <c r="S1550">
        <f t="shared" si="221"/>
        <v>0</v>
      </c>
    </row>
    <row r="1551" spans="1:19" ht="16">
      <c r="A1551" s="1">
        <v>1982</v>
      </c>
      <c r="B1551" t="s">
        <v>3407</v>
      </c>
      <c r="C1551" t="s">
        <v>16</v>
      </c>
      <c r="D1551" t="s">
        <v>17</v>
      </c>
      <c r="F1551">
        <f t="shared" si="216"/>
        <v>0</v>
      </c>
      <c r="G1551">
        <f t="shared" si="217"/>
        <v>0</v>
      </c>
      <c r="H1551">
        <v>427631090</v>
      </c>
      <c r="L1551">
        <f t="shared" si="222"/>
        <v>19.873771442610504</v>
      </c>
      <c r="M1551">
        <f t="shared" si="223"/>
        <v>17.404542604606348</v>
      </c>
      <c r="N1551">
        <v>36199020</v>
      </c>
      <c r="O1551">
        <f t="shared" si="224"/>
        <v>0</v>
      </c>
      <c r="P1551">
        <f t="shared" si="218"/>
        <v>1</v>
      </c>
      <c r="Q1551">
        <f t="shared" si="219"/>
        <v>0</v>
      </c>
      <c r="R1551">
        <f t="shared" si="220"/>
        <v>0</v>
      </c>
      <c r="S1551">
        <f t="shared" si="221"/>
        <v>0</v>
      </c>
    </row>
    <row r="1552" spans="1:19" ht="16">
      <c r="A1552" s="1">
        <v>2004</v>
      </c>
      <c r="B1552" t="s">
        <v>1901</v>
      </c>
      <c r="C1552" t="s">
        <v>16</v>
      </c>
      <c r="D1552" t="s">
        <v>17</v>
      </c>
      <c r="F1552">
        <f t="shared" si="216"/>
        <v>0</v>
      </c>
      <c r="G1552">
        <f t="shared" si="217"/>
        <v>0</v>
      </c>
      <c r="H1552">
        <v>429892298</v>
      </c>
      <c r="L1552">
        <f t="shared" si="222"/>
        <v>19.87904526551165</v>
      </c>
      <c r="M1552">
        <f t="shared" si="223"/>
        <v>18.679077548448689</v>
      </c>
      <c r="N1552">
        <v>129485252</v>
      </c>
      <c r="O1552">
        <f t="shared" si="224"/>
        <v>0</v>
      </c>
      <c r="P1552">
        <f t="shared" si="218"/>
        <v>1</v>
      </c>
      <c r="Q1552">
        <f t="shared" si="219"/>
        <v>0</v>
      </c>
      <c r="R1552">
        <f t="shared" si="220"/>
        <v>0</v>
      </c>
      <c r="S1552">
        <f t="shared" si="221"/>
        <v>0</v>
      </c>
    </row>
    <row r="1553" spans="1:19" ht="16">
      <c r="A1553" s="1">
        <v>2008</v>
      </c>
      <c r="B1553" t="s">
        <v>1300</v>
      </c>
      <c r="C1553" t="s">
        <v>22</v>
      </c>
      <c r="D1553" t="s">
        <v>23</v>
      </c>
      <c r="F1553">
        <f t="shared" si="216"/>
        <v>1</v>
      </c>
      <c r="G1553">
        <f t="shared" si="217"/>
        <v>40043484</v>
      </c>
      <c r="H1553">
        <v>430655689</v>
      </c>
      <c r="L1553">
        <f t="shared" si="222"/>
        <v>19.880819463375758</v>
      </c>
      <c r="M1553">
        <f t="shared" si="223"/>
        <v>17.505476521612895</v>
      </c>
      <c r="N1553">
        <v>40043484</v>
      </c>
      <c r="O1553">
        <f t="shared" si="224"/>
        <v>0</v>
      </c>
      <c r="P1553">
        <f t="shared" si="218"/>
        <v>0</v>
      </c>
      <c r="Q1553">
        <f t="shared" si="219"/>
        <v>0</v>
      </c>
      <c r="R1553">
        <f t="shared" si="220"/>
        <v>0</v>
      </c>
      <c r="S1553">
        <f t="shared" si="221"/>
        <v>1</v>
      </c>
    </row>
    <row r="1554" spans="1:19" ht="16">
      <c r="A1554" s="1">
        <v>2007</v>
      </c>
      <c r="B1554" t="s">
        <v>1390</v>
      </c>
      <c r="C1554" t="s">
        <v>16</v>
      </c>
      <c r="D1554" t="s">
        <v>17</v>
      </c>
      <c r="F1554">
        <f t="shared" si="216"/>
        <v>0</v>
      </c>
      <c r="G1554">
        <f t="shared" si="217"/>
        <v>0</v>
      </c>
      <c r="H1554">
        <v>430914277</v>
      </c>
      <c r="L1554">
        <f t="shared" si="222"/>
        <v>19.881419735014671</v>
      </c>
      <c r="M1554">
        <f t="shared" si="223"/>
        <v>18.632478437758891</v>
      </c>
      <c r="N1554">
        <v>123589783</v>
      </c>
      <c r="O1554">
        <f t="shared" si="224"/>
        <v>0</v>
      </c>
      <c r="P1554">
        <f t="shared" si="218"/>
        <v>1</v>
      </c>
      <c r="Q1554">
        <f t="shared" si="219"/>
        <v>0</v>
      </c>
      <c r="R1554">
        <f t="shared" si="220"/>
        <v>0</v>
      </c>
      <c r="S1554">
        <f t="shared" si="221"/>
        <v>0</v>
      </c>
    </row>
    <row r="1555" spans="1:19" ht="16">
      <c r="A1555" s="1">
        <v>1995</v>
      </c>
      <c r="B1555" t="s">
        <v>2957</v>
      </c>
      <c r="C1555" t="s">
        <v>22</v>
      </c>
      <c r="D1555" t="s">
        <v>23</v>
      </c>
      <c r="F1555">
        <f t="shared" si="216"/>
        <v>1</v>
      </c>
      <c r="G1555">
        <f t="shared" si="217"/>
        <v>84082870</v>
      </c>
      <c r="H1555">
        <v>431574441</v>
      </c>
      <c r="L1555">
        <f t="shared" si="222"/>
        <v>19.882950570410298</v>
      </c>
      <c r="M1555">
        <f t="shared" si="223"/>
        <v>18.247313418108359</v>
      </c>
      <c r="N1555">
        <v>84082870</v>
      </c>
      <c r="O1555">
        <f t="shared" si="224"/>
        <v>0</v>
      </c>
      <c r="P1555">
        <f t="shared" si="218"/>
        <v>0</v>
      </c>
      <c r="Q1555">
        <f t="shared" si="219"/>
        <v>0</v>
      </c>
      <c r="R1555">
        <f t="shared" si="220"/>
        <v>0</v>
      </c>
      <c r="S1555">
        <f t="shared" si="221"/>
        <v>1</v>
      </c>
    </row>
    <row r="1556" spans="1:19" ht="16">
      <c r="A1556" s="1">
        <v>2012</v>
      </c>
      <c r="B1556" t="s">
        <v>252</v>
      </c>
      <c r="C1556" t="s">
        <v>16</v>
      </c>
      <c r="D1556" t="s">
        <v>17</v>
      </c>
      <c r="F1556">
        <f t="shared" si="216"/>
        <v>0</v>
      </c>
      <c r="G1556">
        <f t="shared" si="217"/>
        <v>0</v>
      </c>
      <c r="H1556">
        <v>431600549</v>
      </c>
      <c r="L1556">
        <f t="shared" si="222"/>
        <v>19.883011063358566</v>
      </c>
      <c r="M1556">
        <f t="shared" si="223"/>
        <v>18.435213204361542</v>
      </c>
      <c r="N1556">
        <v>101463857</v>
      </c>
      <c r="O1556">
        <f t="shared" si="224"/>
        <v>0</v>
      </c>
      <c r="P1556">
        <f t="shared" si="218"/>
        <v>1</v>
      </c>
      <c r="Q1556">
        <f t="shared" si="219"/>
        <v>0</v>
      </c>
      <c r="R1556">
        <f t="shared" si="220"/>
        <v>0</v>
      </c>
      <c r="S1556">
        <f t="shared" si="221"/>
        <v>0</v>
      </c>
    </row>
    <row r="1557" spans="1:19" ht="16">
      <c r="A1557" s="1">
        <v>1998</v>
      </c>
      <c r="B1557" t="s">
        <v>2691</v>
      </c>
      <c r="C1557" t="s">
        <v>64</v>
      </c>
      <c r="D1557" t="s">
        <v>17</v>
      </c>
      <c r="F1557">
        <f t="shared" si="216"/>
        <v>0</v>
      </c>
      <c r="G1557">
        <f t="shared" si="217"/>
        <v>0</v>
      </c>
      <c r="H1557">
        <v>433741657</v>
      </c>
      <c r="L1557">
        <f t="shared" si="222"/>
        <v>19.887959654458225</v>
      </c>
      <c r="M1557">
        <f t="shared" si="223"/>
        <v>18.672387712956859</v>
      </c>
      <c r="N1557">
        <v>128621908</v>
      </c>
      <c r="O1557">
        <f t="shared" si="224"/>
        <v>0</v>
      </c>
      <c r="P1557">
        <f t="shared" si="218"/>
        <v>0</v>
      </c>
      <c r="Q1557">
        <f t="shared" si="219"/>
        <v>0</v>
      </c>
      <c r="R1557">
        <f t="shared" si="220"/>
        <v>1</v>
      </c>
      <c r="S1557">
        <f t="shared" si="221"/>
        <v>0</v>
      </c>
    </row>
    <row r="1558" spans="1:19" ht="16">
      <c r="A1558" s="1">
        <v>1997</v>
      </c>
      <c r="B1558" t="s">
        <v>3632</v>
      </c>
      <c r="C1558" t="s">
        <v>31</v>
      </c>
      <c r="D1558" t="s">
        <v>17</v>
      </c>
      <c r="F1558">
        <f t="shared" si="216"/>
        <v>0</v>
      </c>
      <c r="G1558">
        <f t="shared" si="217"/>
        <v>0</v>
      </c>
      <c r="H1558">
        <v>433809062</v>
      </c>
      <c r="L1558">
        <f t="shared" si="222"/>
        <v>19.888115045949831</v>
      </c>
      <c r="M1558">
        <f t="shared" si="223"/>
        <v>18.01656902959358</v>
      </c>
      <c r="N1558">
        <v>66756954</v>
      </c>
      <c r="O1558">
        <f t="shared" si="224"/>
        <v>0</v>
      </c>
      <c r="P1558">
        <f t="shared" si="218"/>
        <v>0</v>
      </c>
      <c r="Q1558">
        <f t="shared" si="219"/>
        <v>1</v>
      </c>
      <c r="R1558">
        <f t="shared" si="220"/>
        <v>0</v>
      </c>
      <c r="S1558">
        <f t="shared" si="221"/>
        <v>0</v>
      </c>
    </row>
    <row r="1559" spans="1:19" ht="16">
      <c r="A1559" s="1">
        <v>1999</v>
      </c>
      <c r="B1559" t="s">
        <v>2547</v>
      </c>
      <c r="C1559" t="s">
        <v>16</v>
      </c>
      <c r="D1559" t="s">
        <v>17</v>
      </c>
      <c r="F1559">
        <f t="shared" si="216"/>
        <v>0</v>
      </c>
      <c r="G1559">
        <f t="shared" si="217"/>
        <v>0</v>
      </c>
      <c r="H1559">
        <v>433988407</v>
      </c>
      <c r="L1559">
        <f t="shared" si="222"/>
        <v>19.888528379726342</v>
      </c>
      <c r="M1559">
        <f t="shared" si="223"/>
        <v>17.706231701205041</v>
      </c>
      <c r="N1559">
        <v>48946171</v>
      </c>
      <c r="O1559">
        <f t="shared" si="224"/>
        <v>0</v>
      </c>
      <c r="P1559">
        <f t="shared" si="218"/>
        <v>1</v>
      </c>
      <c r="Q1559">
        <f t="shared" si="219"/>
        <v>0</v>
      </c>
      <c r="R1559">
        <f t="shared" si="220"/>
        <v>0</v>
      </c>
      <c r="S1559">
        <f t="shared" si="221"/>
        <v>0</v>
      </c>
    </row>
    <row r="1560" spans="1:19" ht="16">
      <c r="A1560" s="1">
        <v>1990</v>
      </c>
      <c r="B1560" t="s">
        <v>3168</v>
      </c>
      <c r="C1560" t="s">
        <v>16</v>
      </c>
      <c r="D1560" t="s">
        <v>17</v>
      </c>
      <c r="F1560">
        <f t="shared" si="216"/>
        <v>0</v>
      </c>
      <c r="G1560">
        <f t="shared" si="217"/>
        <v>0</v>
      </c>
      <c r="H1560">
        <v>434511105</v>
      </c>
      <c r="L1560">
        <f t="shared" si="222"/>
        <v>19.889732060455891</v>
      </c>
      <c r="M1560">
        <f t="shared" si="223"/>
        <v>18.082673553892636</v>
      </c>
      <c r="N1560">
        <v>71319016</v>
      </c>
      <c r="O1560">
        <f t="shared" si="224"/>
        <v>0</v>
      </c>
      <c r="P1560">
        <f t="shared" si="218"/>
        <v>1</v>
      </c>
      <c r="Q1560">
        <f t="shared" si="219"/>
        <v>0</v>
      </c>
      <c r="R1560">
        <f t="shared" si="220"/>
        <v>0</v>
      </c>
      <c r="S1560">
        <f t="shared" si="221"/>
        <v>0</v>
      </c>
    </row>
    <row r="1561" spans="1:19" ht="16">
      <c r="A1561" s="1">
        <v>2005</v>
      </c>
      <c r="B1561" t="s">
        <v>1705</v>
      </c>
      <c r="C1561" t="s">
        <v>31</v>
      </c>
      <c r="D1561" t="s">
        <v>17</v>
      </c>
      <c r="F1561">
        <f t="shared" si="216"/>
        <v>0</v>
      </c>
      <c r="G1561">
        <f t="shared" si="217"/>
        <v>0</v>
      </c>
      <c r="H1561">
        <v>437585770</v>
      </c>
      <c r="L1561">
        <f t="shared" si="222"/>
        <v>19.89678329026178</v>
      </c>
      <c r="M1561">
        <f t="shared" si="223"/>
        <v>17.999342653967844</v>
      </c>
      <c r="N1561">
        <v>65616822</v>
      </c>
      <c r="O1561">
        <f t="shared" si="224"/>
        <v>0</v>
      </c>
      <c r="P1561">
        <f t="shared" si="218"/>
        <v>0</v>
      </c>
      <c r="Q1561">
        <f t="shared" si="219"/>
        <v>1</v>
      </c>
      <c r="R1561">
        <f t="shared" si="220"/>
        <v>0</v>
      </c>
      <c r="S1561">
        <f t="shared" si="221"/>
        <v>0</v>
      </c>
    </row>
    <row r="1562" spans="1:19" ht="16">
      <c r="A1562" s="1">
        <v>1997</v>
      </c>
      <c r="B1562" t="s">
        <v>2822</v>
      </c>
      <c r="C1562" t="s">
        <v>16</v>
      </c>
      <c r="D1562" t="s">
        <v>17</v>
      </c>
      <c r="F1562">
        <f t="shared" si="216"/>
        <v>0</v>
      </c>
      <c r="G1562">
        <f t="shared" si="217"/>
        <v>0</v>
      </c>
      <c r="H1562">
        <v>439305185</v>
      </c>
      <c r="L1562">
        <f t="shared" si="222"/>
        <v>19.900704911744555</v>
      </c>
      <c r="M1562">
        <f t="shared" si="223"/>
        <v>17.994590124872097</v>
      </c>
      <c r="N1562">
        <v>65305716</v>
      </c>
      <c r="O1562">
        <f t="shared" si="224"/>
        <v>0</v>
      </c>
      <c r="P1562">
        <f t="shared" si="218"/>
        <v>1</v>
      </c>
      <c r="Q1562">
        <f t="shared" si="219"/>
        <v>0</v>
      </c>
      <c r="R1562">
        <f t="shared" si="220"/>
        <v>0</v>
      </c>
      <c r="S1562">
        <f t="shared" si="221"/>
        <v>0</v>
      </c>
    </row>
    <row r="1563" spans="1:19" ht="16">
      <c r="A1563" s="1">
        <v>1992</v>
      </c>
      <c r="B1563" t="s">
        <v>3112</v>
      </c>
      <c r="C1563" t="s">
        <v>58</v>
      </c>
      <c r="D1563" t="s">
        <v>17</v>
      </c>
      <c r="F1563">
        <f t="shared" si="216"/>
        <v>0</v>
      </c>
      <c r="G1563">
        <f t="shared" si="217"/>
        <v>0</v>
      </c>
      <c r="H1563">
        <v>443020974</v>
      </c>
      <c r="L1563">
        <f t="shared" si="222"/>
        <v>19.909127672261114</v>
      </c>
      <c r="M1563">
        <f t="shared" si="223"/>
        <v>18.704563952348554</v>
      </c>
      <c r="N1563">
        <v>132827779</v>
      </c>
      <c r="O1563">
        <f t="shared" si="224"/>
        <v>1</v>
      </c>
      <c r="P1563">
        <f t="shared" si="218"/>
        <v>0</v>
      </c>
      <c r="Q1563">
        <f t="shared" si="219"/>
        <v>0</v>
      </c>
      <c r="R1563">
        <f t="shared" si="220"/>
        <v>0</v>
      </c>
      <c r="S1563">
        <f t="shared" si="221"/>
        <v>0</v>
      </c>
    </row>
    <row r="1564" spans="1:19" ht="16">
      <c r="A1564" s="1">
        <v>1994</v>
      </c>
      <c r="B1564" t="s">
        <v>3041</v>
      </c>
      <c r="C1564" t="s">
        <v>22</v>
      </c>
      <c r="D1564" t="s">
        <v>23</v>
      </c>
      <c r="F1564">
        <f t="shared" si="216"/>
        <v>1</v>
      </c>
      <c r="G1564">
        <f t="shared" si="217"/>
        <v>47149941</v>
      </c>
      <c r="H1564">
        <v>445095443</v>
      </c>
      <c r="L1564">
        <f t="shared" si="222"/>
        <v>19.913799295784941</v>
      </c>
      <c r="M1564">
        <f t="shared" si="223"/>
        <v>17.6688433157174</v>
      </c>
      <c r="N1564">
        <v>47149941</v>
      </c>
      <c r="O1564">
        <f t="shared" si="224"/>
        <v>0</v>
      </c>
      <c r="P1564">
        <f t="shared" si="218"/>
        <v>0</v>
      </c>
      <c r="Q1564">
        <f t="shared" si="219"/>
        <v>0</v>
      </c>
      <c r="R1564">
        <f t="shared" si="220"/>
        <v>0</v>
      </c>
      <c r="S1564">
        <f t="shared" si="221"/>
        <v>1</v>
      </c>
    </row>
    <row r="1565" spans="1:19" ht="16">
      <c r="A1565" s="1">
        <v>2005</v>
      </c>
      <c r="B1565" t="s">
        <v>1644</v>
      </c>
      <c r="C1565" t="s">
        <v>16</v>
      </c>
      <c r="D1565" t="s">
        <v>17</v>
      </c>
      <c r="F1565">
        <f t="shared" si="216"/>
        <v>0</v>
      </c>
      <c r="G1565">
        <f t="shared" si="217"/>
        <v>0</v>
      </c>
      <c r="H1565">
        <v>445357804</v>
      </c>
      <c r="L1565">
        <f t="shared" si="222"/>
        <v>19.914388570984904</v>
      </c>
      <c r="M1565">
        <f t="shared" si="223"/>
        <v>19.00264476232363</v>
      </c>
      <c r="N1565">
        <v>178954969</v>
      </c>
      <c r="O1565">
        <f t="shared" si="224"/>
        <v>0</v>
      </c>
      <c r="P1565">
        <f t="shared" si="218"/>
        <v>1</v>
      </c>
      <c r="Q1565">
        <f t="shared" si="219"/>
        <v>0</v>
      </c>
      <c r="R1565">
        <f t="shared" si="220"/>
        <v>0</v>
      </c>
      <c r="S1565">
        <f t="shared" si="221"/>
        <v>0</v>
      </c>
    </row>
    <row r="1566" spans="1:19" ht="16">
      <c r="A1566" s="1">
        <v>1979</v>
      </c>
      <c r="B1566" t="s">
        <v>3465</v>
      </c>
      <c r="C1566" t="s">
        <v>16</v>
      </c>
      <c r="D1566" t="s">
        <v>17</v>
      </c>
      <c r="F1566">
        <f t="shared" si="216"/>
        <v>0</v>
      </c>
      <c r="G1566">
        <f t="shared" si="217"/>
        <v>0</v>
      </c>
      <c r="H1566">
        <v>446129810</v>
      </c>
      <c r="L1566">
        <f t="shared" si="222"/>
        <v>19.916120521448054</v>
      </c>
      <c r="M1566">
        <f t="shared" si="223"/>
        <v>18.536994647629317</v>
      </c>
      <c r="N1566">
        <v>112334844</v>
      </c>
      <c r="O1566">
        <f t="shared" si="224"/>
        <v>0</v>
      </c>
      <c r="P1566">
        <f t="shared" si="218"/>
        <v>1</v>
      </c>
      <c r="Q1566">
        <f t="shared" si="219"/>
        <v>0</v>
      </c>
      <c r="R1566">
        <f t="shared" si="220"/>
        <v>0</v>
      </c>
      <c r="S1566">
        <f t="shared" si="221"/>
        <v>0</v>
      </c>
    </row>
    <row r="1567" spans="1:19" ht="16">
      <c r="A1567" s="1">
        <v>2010</v>
      </c>
      <c r="B1567" t="s">
        <v>804</v>
      </c>
      <c r="C1567" t="s">
        <v>22</v>
      </c>
      <c r="D1567" t="s">
        <v>23</v>
      </c>
      <c r="F1567">
        <f t="shared" si="216"/>
        <v>1</v>
      </c>
      <c r="G1567">
        <f t="shared" si="217"/>
        <v>165575935</v>
      </c>
      <c r="H1567">
        <v>446720616</v>
      </c>
      <c r="L1567">
        <f t="shared" si="222"/>
        <v>19.917443937037106</v>
      </c>
      <c r="M1567">
        <f t="shared" si="223"/>
        <v>18.924940469307142</v>
      </c>
      <c r="N1567">
        <v>165575935</v>
      </c>
      <c r="O1567">
        <f t="shared" si="224"/>
        <v>0</v>
      </c>
      <c r="P1567">
        <f t="shared" si="218"/>
        <v>0</v>
      </c>
      <c r="Q1567">
        <f t="shared" si="219"/>
        <v>0</v>
      </c>
      <c r="R1567">
        <f t="shared" si="220"/>
        <v>0</v>
      </c>
      <c r="S1567">
        <f t="shared" si="221"/>
        <v>1</v>
      </c>
    </row>
    <row r="1568" spans="1:19" ht="16">
      <c r="A1568" s="1">
        <v>2012</v>
      </c>
      <c r="B1568" t="s">
        <v>270</v>
      </c>
      <c r="C1568" t="s">
        <v>22</v>
      </c>
      <c r="D1568" t="s">
        <v>23</v>
      </c>
      <c r="F1568">
        <f t="shared" si="216"/>
        <v>1</v>
      </c>
      <c r="G1568">
        <f t="shared" si="217"/>
        <v>65951507</v>
      </c>
      <c r="H1568">
        <v>448493475</v>
      </c>
      <c r="L1568">
        <f t="shared" si="222"/>
        <v>19.92140469086231</v>
      </c>
      <c r="M1568">
        <f t="shared" si="223"/>
        <v>18.004430287510953</v>
      </c>
      <c r="N1568">
        <v>65951507</v>
      </c>
      <c r="O1568">
        <f t="shared" si="224"/>
        <v>0</v>
      </c>
      <c r="P1568">
        <f t="shared" si="218"/>
        <v>0</v>
      </c>
      <c r="Q1568">
        <f t="shared" si="219"/>
        <v>0</v>
      </c>
      <c r="R1568">
        <f t="shared" si="220"/>
        <v>0</v>
      </c>
      <c r="S1568">
        <f t="shared" si="221"/>
        <v>1</v>
      </c>
    </row>
    <row r="1569" spans="1:19" ht="16">
      <c r="A1569" s="1">
        <v>2008</v>
      </c>
      <c r="B1569" t="s">
        <v>1238</v>
      </c>
      <c r="C1569" t="s">
        <v>22</v>
      </c>
      <c r="D1569" t="s">
        <v>23</v>
      </c>
      <c r="F1569">
        <f t="shared" si="216"/>
        <v>1</v>
      </c>
      <c r="G1569">
        <f t="shared" si="217"/>
        <v>62229738</v>
      </c>
      <c r="H1569">
        <v>449403966</v>
      </c>
      <c r="L1569">
        <f t="shared" si="222"/>
        <v>19.923432742776697</v>
      </c>
      <c r="M1569">
        <f t="shared" si="223"/>
        <v>17.946343546348526</v>
      </c>
      <c r="N1569">
        <v>62229738</v>
      </c>
      <c r="O1569">
        <f t="shared" si="224"/>
        <v>0</v>
      </c>
      <c r="P1569">
        <f t="shared" si="218"/>
        <v>0</v>
      </c>
      <c r="Q1569">
        <f t="shared" si="219"/>
        <v>0</v>
      </c>
      <c r="R1569">
        <f t="shared" si="220"/>
        <v>0</v>
      </c>
      <c r="S1569">
        <f t="shared" si="221"/>
        <v>1</v>
      </c>
    </row>
    <row r="1570" spans="1:19" ht="16">
      <c r="A1570" s="1">
        <v>1989</v>
      </c>
      <c r="B1570" t="s">
        <v>3205</v>
      </c>
      <c r="C1570" t="s">
        <v>16</v>
      </c>
      <c r="D1570" t="s">
        <v>17</v>
      </c>
      <c r="F1570">
        <f t="shared" si="216"/>
        <v>0</v>
      </c>
      <c r="G1570">
        <f t="shared" si="217"/>
        <v>0</v>
      </c>
      <c r="H1570">
        <v>450161527</v>
      </c>
      <c r="L1570">
        <f t="shared" si="222"/>
        <v>19.925117025210788</v>
      </c>
      <c r="M1570">
        <f t="shared" si="223"/>
        <v>17.243844944368409</v>
      </c>
      <c r="N1570">
        <v>30825257</v>
      </c>
      <c r="O1570">
        <f t="shared" si="224"/>
        <v>0</v>
      </c>
      <c r="P1570">
        <f t="shared" si="218"/>
        <v>1</v>
      </c>
      <c r="Q1570">
        <f t="shared" si="219"/>
        <v>0</v>
      </c>
      <c r="R1570">
        <f t="shared" si="220"/>
        <v>0</v>
      </c>
      <c r="S1570">
        <f t="shared" si="221"/>
        <v>0</v>
      </c>
    </row>
    <row r="1571" spans="1:19" ht="16">
      <c r="A1571" s="1">
        <v>2006</v>
      </c>
      <c r="B1571" t="s">
        <v>1583</v>
      </c>
      <c r="C1571" t="s">
        <v>16</v>
      </c>
      <c r="D1571" t="s">
        <v>17</v>
      </c>
      <c r="F1571">
        <f t="shared" si="216"/>
        <v>0</v>
      </c>
      <c r="G1571">
        <f t="shared" si="217"/>
        <v>0</v>
      </c>
      <c r="H1571">
        <v>451770741</v>
      </c>
      <c r="L1571">
        <f t="shared" si="222"/>
        <v>19.928685398944921</v>
      </c>
      <c r="M1571">
        <f t="shared" si="223"/>
        <v>19.407037512066132</v>
      </c>
      <c r="N1571">
        <v>268144752</v>
      </c>
      <c r="O1571">
        <f t="shared" si="224"/>
        <v>0</v>
      </c>
      <c r="P1571">
        <f t="shared" si="218"/>
        <v>1</v>
      </c>
      <c r="Q1571">
        <f t="shared" si="219"/>
        <v>0</v>
      </c>
      <c r="R1571">
        <f t="shared" si="220"/>
        <v>0</v>
      </c>
      <c r="S1571">
        <f t="shared" si="221"/>
        <v>0</v>
      </c>
    </row>
    <row r="1572" spans="1:19" ht="16">
      <c r="A1572" s="1">
        <v>2004</v>
      </c>
      <c r="B1572" t="s">
        <v>1940</v>
      </c>
      <c r="C1572" t="s">
        <v>16</v>
      </c>
      <c r="D1572" t="s">
        <v>17</v>
      </c>
      <c r="F1572">
        <f t="shared" si="216"/>
        <v>0</v>
      </c>
      <c r="G1572">
        <f t="shared" si="217"/>
        <v>0</v>
      </c>
      <c r="H1572">
        <v>453599307</v>
      </c>
      <c r="L1572">
        <f t="shared" si="222"/>
        <v>19.932724782598871</v>
      </c>
      <c r="M1572">
        <f t="shared" si="223"/>
        <v>18.342605314916629</v>
      </c>
      <c r="N1572">
        <v>92489466</v>
      </c>
      <c r="O1572">
        <f t="shared" si="224"/>
        <v>0</v>
      </c>
      <c r="P1572">
        <f t="shared" si="218"/>
        <v>1</v>
      </c>
      <c r="Q1572">
        <f t="shared" si="219"/>
        <v>0</v>
      </c>
      <c r="R1572">
        <f t="shared" si="220"/>
        <v>0</v>
      </c>
      <c r="S1572">
        <f t="shared" si="221"/>
        <v>0</v>
      </c>
    </row>
    <row r="1573" spans="1:19" ht="16">
      <c r="A1573" s="1">
        <v>2008</v>
      </c>
      <c r="B1573" t="s">
        <v>1258</v>
      </c>
      <c r="C1573" t="s">
        <v>22</v>
      </c>
      <c r="D1573" t="s">
        <v>23</v>
      </c>
      <c r="F1573">
        <f t="shared" si="216"/>
        <v>1</v>
      </c>
      <c r="G1573">
        <f t="shared" si="217"/>
        <v>243507670</v>
      </c>
      <c r="H1573">
        <v>453996009</v>
      </c>
      <c r="L1573">
        <f t="shared" si="222"/>
        <v>19.933598965218085</v>
      </c>
      <c r="M1573">
        <f t="shared" si="223"/>
        <v>19.310658998964144</v>
      </c>
      <c r="N1573">
        <v>243507670</v>
      </c>
      <c r="O1573">
        <f t="shared" si="224"/>
        <v>0</v>
      </c>
      <c r="P1573">
        <f t="shared" si="218"/>
        <v>0</v>
      </c>
      <c r="Q1573">
        <f t="shared" si="219"/>
        <v>0</v>
      </c>
      <c r="R1573">
        <f t="shared" si="220"/>
        <v>0</v>
      </c>
      <c r="S1573">
        <f t="shared" si="221"/>
        <v>1</v>
      </c>
    </row>
    <row r="1574" spans="1:19" ht="16">
      <c r="A1574" s="1">
        <v>1987</v>
      </c>
      <c r="B1574" t="s">
        <v>3284</v>
      </c>
      <c r="C1574" t="s">
        <v>16</v>
      </c>
      <c r="D1574" t="s">
        <v>17</v>
      </c>
      <c r="F1574">
        <f t="shared" si="216"/>
        <v>0</v>
      </c>
      <c r="G1574">
        <f t="shared" si="217"/>
        <v>0</v>
      </c>
      <c r="H1574">
        <v>454321579</v>
      </c>
      <c r="L1574">
        <f t="shared" si="222"/>
        <v>19.934315829051272</v>
      </c>
      <c r="M1574">
        <f t="shared" si="223"/>
        <v>19.321035924703729</v>
      </c>
      <c r="N1574">
        <v>246047687</v>
      </c>
      <c r="O1574">
        <f t="shared" si="224"/>
        <v>0</v>
      </c>
      <c r="P1574">
        <f t="shared" si="218"/>
        <v>1</v>
      </c>
      <c r="Q1574">
        <f t="shared" si="219"/>
        <v>0</v>
      </c>
      <c r="R1574">
        <f t="shared" si="220"/>
        <v>0</v>
      </c>
      <c r="S1574">
        <f t="shared" si="221"/>
        <v>0</v>
      </c>
    </row>
    <row r="1575" spans="1:19" ht="16">
      <c r="A1575" s="1">
        <v>2002</v>
      </c>
      <c r="B1575" t="s">
        <v>2153</v>
      </c>
      <c r="C1575" t="s">
        <v>16</v>
      </c>
      <c r="D1575" t="s">
        <v>17</v>
      </c>
      <c r="F1575">
        <f t="shared" si="216"/>
        <v>0</v>
      </c>
      <c r="G1575">
        <f t="shared" si="217"/>
        <v>0</v>
      </c>
      <c r="H1575">
        <v>454746230</v>
      </c>
      <c r="L1575">
        <f t="shared" si="222"/>
        <v>19.935250085058762</v>
      </c>
      <c r="M1575">
        <f t="shared" si="223"/>
        <v>18.025403349410951</v>
      </c>
      <c r="N1575">
        <v>67349319</v>
      </c>
      <c r="O1575">
        <f t="shared" si="224"/>
        <v>0</v>
      </c>
      <c r="P1575">
        <f t="shared" si="218"/>
        <v>1</v>
      </c>
      <c r="Q1575">
        <f t="shared" si="219"/>
        <v>0</v>
      </c>
      <c r="R1575">
        <f t="shared" si="220"/>
        <v>0</v>
      </c>
      <c r="S1575">
        <f t="shared" si="221"/>
        <v>0</v>
      </c>
    </row>
    <row r="1576" spans="1:19" ht="16">
      <c r="A1576" s="1">
        <v>1997</v>
      </c>
      <c r="B1576" t="s">
        <v>2773</v>
      </c>
      <c r="C1576" t="s">
        <v>22</v>
      </c>
      <c r="D1576" t="s">
        <v>23</v>
      </c>
      <c r="F1576">
        <f t="shared" si="216"/>
        <v>1</v>
      </c>
      <c r="G1576">
        <f t="shared" si="217"/>
        <v>72561906</v>
      </c>
      <c r="H1576">
        <v>455851198</v>
      </c>
      <c r="L1576">
        <f t="shared" si="222"/>
        <v>19.937676994049209</v>
      </c>
      <c r="M1576">
        <f t="shared" si="223"/>
        <v>18.099950631342367</v>
      </c>
      <c r="N1576">
        <v>72561906</v>
      </c>
      <c r="O1576">
        <f t="shared" si="224"/>
        <v>0</v>
      </c>
      <c r="P1576">
        <f t="shared" si="218"/>
        <v>0</v>
      </c>
      <c r="Q1576">
        <f t="shared" si="219"/>
        <v>0</v>
      </c>
      <c r="R1576">
        <f t="shared" si="220"/>
        <v>0</v>
      </c>
      <c r="S1576">
        <f t="shared" si="221"/>
        <v>1</v>
      </c>
    </row>
    <row r="1577" spans="1:19" ht="16">
      <c r="A1577" s="1">
        <v>2002</v>
      </c>
      <c r="B1577" t="s">
        <v>2201</v>
      </c>
      <c r="C1577" t="s">
        <v>22</v>
      </c>
      <c r="D1577" t="s">
        <v>23</v>
      </c>
      <c r="F1577">
        <f t="shared" si="216"/>
        <v>1</v>
      </c>
      <c r="G1577">
        <f t="shared" si="217"/>
        <v>6475896</v>
      </c>
      <c r="H1577">
        <v>456217193</v>
      </c>
      <c r="L1577">
        <f t="shared" si="222"/>
        <v>19.938479554522207</v>
      </c>
      <c r="M1577">
        <f t="shared" si="223"/>
        <v>15.683597534354849</v>
      </c>
      <c r="N1577">
        <v>6475896</v>
      </c>
      <c r="O1577">
        <f t="shared" si="224"/>
        <v>0</v>
      </c>
      <c r="P1577">
        <f t="shared" si="218"/>
        <v>0</v>
      </c>
      <c r="Q1577">
        <f t="shared" si="219"/>
        <v>0</v>
      </c>
      <c r="R1577">
        <f t="shared" si="220"/>
        <v>0</v>
      </c>
      <c r="S1577">
        <f t="shared" si="221"/>
        <v>1</v>
      </c>
    </row>
    <row r="1578" spans="1:19" ht="16">
      <c r="A1578" s="1">
        <v>1997</v>
      </c>
      <c r="B1578" t="s">
        <v>2767</v>
      </c>
      <c r="C1578" t="s">
        <v>16</v>
      </c>
      <c r="D1578" t="s">
        <v>17</v>
      </c>
      <c r="F1578">
        <f t="shared" si="216"/>
        <v>0</v>
      </c>
      <c r="G1578">
        <f t="shared" si="217"/>
        <v>0</v>
      </c>
      <c r="H1578">
        <v>457529453</v>
      </c>
      <c r="L1578">
        <f t="shared" si="222"/>
        <v>19.941351818749744</v>
      </c>
      <c r="M1578">
        <f t="shared" si="223"/>
        <v>18.630578888889872</v>
      </c>
      <c r="N1578">
        <v>123355241</v>
      </c>
      <c r="O1578">
        <f t="shared" si="224"/>
        <v>0</v>
      </c>
      <c r="P1578">
        <f t="shared" si="218"/>
        <v>1</v>
      </c>
      <c r="Q1578">
        <f t="shared" si="219"/>
        <v>0</v>
      </c>
      <c r="R1578">
        <f t="shared" si="220"/>
        <v>0</v>
      </c>
      <c r="S1578">
        <f t="shared" si="221"/>
        <v>0</v>
      </c>
    </row>
    <row r="1579" spans="1:19" ht="16">
      <c r="A1579" s="1">
        <v>2010</v>
      </c>
      <c r="B1579" t="s">
        <v>3633</v>
      </c>
      <c r="C1579" t="s">
        <v>22</v>
      </c>
      <c r="D1579" t="s">
        <v>23</v>
      </c>
      <c r="F1579">
        <f t="shared" si="216"/>
        <v>1</v>
      </c>
      <c r="G1579">
        <f t="shared" si="217"/>
        <v>16023478</v>
      </c>
      <c r="H1579">
        <v>460216888</v>
      </c>
      <c r="L1579">
        <f t="shared" si="222"/>
        <v>19.947208431980439</v>
      </c>
      <c r="M1579">
        <f t="shared" si="223"/>
        <v>16.589565579661382</v>
      </c>
      <c r="N1579">
        <v>16023478</v>
      </c>
      <c r="O1579">
        <f t="shared" si="224"/>
        <v>0</v>
      </c>
      <c r="P1579">
        <f t="shared" si="218"/>
        <v>0</v>
      </c>
      <c r="Q1579">
        <f t="shared" si="219"/>
        <v>0</v>
      </c>
      <c r="R1579">
        <f t="shared" si="220"/>
        <v>0</v>
      </c>
      <c r="S1579">
        <f t="shared" si="221"/>
        <v>1</v>
      </c>
    </row>
    <row r="1580" spans="1:19" ht="16">
      <c r="A1580" s="1">
        <v>2001</v>
      </c>
      <c r="B1580" t="s">
        <v>258</v>
      </c>
      <c r="C1580" t="s">
        <v>22</v>
      </c>
      <c r="D1580" t="s">
        <v>23</v>
      </c>
      <c r="F1580">
        <f t="shared" si="216"/>
        <v>1</v>
      </c>
      <c r="G1580">
        <f t="shared" si="217"/>
        <v>114478598</v>
      </c>
      <c r="H1580">
        <v>460678038</v>
      </c>
      <c r="L1580">
        <f t="shared" si="222"/>
        <v>19.948209957834319</v>
      </c>
      <c r="M1580">
        <f t="shared" si="223"/>
        <v>18.555898446456837</v>
      </c>
      <c r="N1580">
        <v>114478598</v>
      </c>
      <c r="O1580">
        <f t="shared" si="224"/>
        <v>0</v>
      </c>
      <c r="P1580">
        <f t="shared" si="218"/>
        <v>0</v>
      </c>
      <c r="Q1580">
        <f t="shared" si="219"/>
        <v>0</v>
      </c>
      <c r="R1580">
        <f t="shared" si="220"/>
        <v>0</v>
      </c>
      <c r="S1580">
        <f t="shared" si="221"/>
        <v>1</v>
      </c>
    </row>
    <row r="1581" spans="1:19" ht="16">
      <c r="A1581" s="1">
        <v>2002</v>
      </c>
      <c r="B1581" t="s">
        <v>2197</v>
      </c>
      <c r="C1581" t="s">
        <v>16</v>
      </c>
      <c r="D1581" t="s">
        <v>17</v>
      </c>
      <c r="F1581">
        <f t="shared" si="216"/>
        <v>0</v>
      </c>
      <c r="G1581">
        <f t="shared" si="217"/>
        <v>0</v>
      </c>
      <c r="H1581">
        <v>464742312</v>
      </c>
      <c r="L1581">
        <f t="shared" si="222"/>
        <v>19.956993642202001</v>
      </c>
      <c r="M1581">
        <f t="shared" si="223"/>
        <v>18.699132447316298</v>
      </c>
      <c r="N1581">
        <v>132108280</v>
      </c>
      <c r="O1581">
        <f t="shared" si="224"/>
        <v>0</v>
      </c>
      <c r="P1581">
        <f t="shared" si="218"/>
        <v>1</v>
      </c>
      <c r="Q1581">
        <f t="shared" si="219"/>
        <v>0</v>
      </c>
      <c r="R1581">
        <f t="shared" si="220"/>
        <v>0</v>
      </c>
      <c r="S1581">
        <f t="shared" si="221"/>
        <v>0</v>
      </c>
    </row>
    <row r="1582" spans="1:19" ht="16">
      <c r="A1582" s="1">
        <v>2011</v>
      </c>
      <c r="B1582" t="s">
        <v>610</v>
      </c>
      <c r="C1582" t="s">
        <v>22</v>
      </c>
      <c r="D1582" t="s">
        <v>23</v>
      </c>
      <c r="F1582">
        <f t="shared" si="216"/>
        <v>1</v>
      </c>
      <c r="G1582">
        <f t="shared" si="217"/>
        <v>155353618</v>
      </c>
      <c r="H1582">
        <v>465363438</v>
      </c>
      <c r="L1582">
        <f t="shared" si="222"/>
        <v>19.958329245368269</v>
      </c>
      <c r="M1582">
        <f t="shared" si="223"/>
        <v>18.861214482878776</v>
      </c>
      <c r="N1582">
        <v>155353618</v>
      </c>
      <c r="O1582">
        <f t="shared" si="224"/>
        <v>0</v>
      </c>
      <c r="P1582">
        <f t="shared" si="218"/>
        <v>0</v>
      </c>
      <c r="Q1582">
        <f t="shared" si="219"/>
        <v>0</v>
      </c>
      <c r="R1582">
        <f t="shared" si="220"/>
        <v>0</v>
      </c>
      <c r="S1582">
        <f t="shared" si="221"/>
        <v>1</v>
      </c>
    </row>
    <row r="1583" spans="1:19" ht="16">
      <c r="A1583" s="1">
        <v>2013</v>
      </c>
      <c r="B1583" t="s">
        <v>151</v>
      </c>
      <c r="C1583" t="s">
        <v>16</v>
      </c>
      <c r="D1583" t="s">
        <v>17</v>
      </c>
      <c r="F1583">
        <f t="shared" si="216"/>
        <v>0</v>
      </c>
      <c r="G1583">
        <f t="shared" si="217"/>
        <v>0</v>
      </c>
      <c r="H1583">
        <v>466978661</v>
      </c>
      <c r="L1583">
        <f t="shared" si="222"/>
        <v>19.961794120799027</v>
      </c>
      <c r="M1583">
        <f t="shared" si="223"/>
        <v>19.062534630124759</v>
      </c>
      <c r="N1583">
        <v>190000000</v>
      </c>
      <c r="O1583">
        <f t="shared" si="224"/>
        <v>0</v>
      </c>
      <c r="P1583">
        <f t="shared" si="218"/>
        <v>1</v>
      </c>
      <c r="Q1583">
        <f t="shared" si="219"/>
        <v>0</v>
      </c>
      <c r="R1583">
        <f t="shared" si="220"/>
        <v>0</v>
      </c>
      <c r="S1583">
        <f t="shared" si="221"/>
        <v>0</v>
      </c>
    </row>
    <row r="1584" spans="1:19" ht="16">
      <c r="A1584" s="1">
        <v>1983</v>
      </c>
      <c r="B1584" t="s">
        <v>3371</v>
      </c>
      <c r="C1584" t="s">
        <v>22</v>
      </c>
      <c r="D1584" t="s">
        <v>23</v>
      </c>
      <c r="F1584">
        <f t="shared" si="216"/>
        <v>1</v>
      </c>
      <c r="G1584">
        <f t="shared" si="217"/>
        <v>16375486</v>
      </c>
      <c r="H1584">
        <v>471294841</v>
      </c>
      <c r="L1584">
        <f t="shared" si="222"/>
        <v>19.970994445515355</v>
      </c>
      <c r="M1584">
        <f t="shared" si="223"/>
        <v>16.61129601843448</v>
      </c>
      <c r="N1584">
        <v>16375486</v>
      </c>
      <c r="O1584">
        <f t="shared" si="224"/>
        <v>0</v>
      </c>
      <c r="P1584">
        <f t="shared" si="218"/>
        <v>0</v>
      </c>
      <c r="Q1584">
        <f t="shared" si="219"/>
        <v>0</v>
      </c>
      <c r="R1584">
        <f t="shared" si="220"/>
        <v>0</v>
      </c>
      <c r="S1584">
        <f t="shared" si="221"/>
        <v>1</v>
      </c>
    </row>
    <row r="1585" spans="1:19" ht="16">
      <c r="A1585" s="1">
        <v>1975</v>
      </c>
      <c r="B1585" t="s">
        <v>3634</v>
      </c>
      <c r="C1585" t="s">
        <v>31</v>
      </c>
      <c r="D1585" t="s">
        <v>17</v>
      </c>
      <c r="F1585">
        <f t="shared" si="216"/>
        <v>0</v>
      </c>
      <c r="G1585">
        <f t="shared" si="217"/>
        <v>0</v>
      </c>
      <c r="H1585">
        <v>471681892</v>
      </c>
      <c r="L1585">
        <f t="shared" si="222"/>
        <v>19.971815358711176</v>
      </c>
      <c r="M1585">
        <f t="shared" si="223"/>
        <v>16.762243798037158</v>
      </c>
      <c r="N1585">
        <v>19043641</v>
      </c>
      <c r="O1585">
        <f t="shared" si="224"/>
        <v>0</v>
      </c>
      <c r="P1585">
        <f t="shared" si="218"/>
        <v>0</v>
      </c>
      <c r="Q1585">
        <f t="shared" si="219"/>
        <v>1</v>
      </c>
      <c r="R1585">
        <f t="shared" si="220"/>
        <v>0</v>
      </c>
      <c r="S1585">
        <f t="shared" si="221"/>
        <v>0</v>
      </c>
    </row>
    <row r="1586" spans="1:19" ht="16">
      <c r="A1586" s="1">
        <v>1991</v>
      </c>
      <c r="B1586" t="s">
        <v>3164</v>
      </c>
      <c r="C1586" t="s">
        <v>22</v>
      </c>
      <c r="D1586" t="s">
        <v>23</v>
      </c>
      <c r="F1586">
        <f t="shared" si="216"/>
        <v>1</v>
      </c>
      <c r="G1586">
        <f t="shared" si="217"/>
        <v>34216807</v>
      </c>
      <c r="H1586">
        <v>471724395</v>
      </c>
      <c r="L1586">
        <f t="shared" si="222"/>
        <v>19.971905464110332</v>
      </c>
      <c r="M1586">
        <f t="shared" si="223"/>
        <v>17.348227514067844</v>
      </c>
      <c r="N1586">
        <v>34216807</v>
      </c>
      <c r="O1586">
        <f t="shared" si="224"/>
        <v>0</v>
      </c>
      <c r="P1586">
        <f t="shared" si="218"/>
        <v>0</v>
      </c>
      <c r="Q1586">
        <f t="shared" si="219"/>
        <v>0</v>
      </c>
      <c r="R1586">
        <f t="shared" si="220"/>
        <v>0</v>
      </c>
      <c r="S1586">
        <f t="shared" si="221"/>
        <v>1</v>
      </c>
    </row>
    <row r="1587" spans="1:19" ht="16">
      <c r="A1587" s="1">
        <v>2012</v>
      </c>
      <c r="B1587" t="s">
        <v>386</v>
      </c>
      <c r="C1587" t="s">
        <v>22</v>
      </c>
      <c r="D1587" t="s">
        <v>23</v>
      </c>
      <c r="F1587">
        <f t="shared" si="216"/>
        <v>1</v>
      </c>
      <c r="G1587">
        <f t="shared" si="217"/>
        <v>167415363</v>
      </c>
      <c r="H1587">
        <v>480342759</v>
      </c>
      <c r="L1587">
        <f t="shared" si="222"/>
        <v>19.990010488281502</v>
      </c>
      <c r="M1587">
        <f t="shared" si="223"/>
        <v>18.935988486002202</v>
      </c>
      <c r="N1587">
        <v>167415363</v>
      </c>
      <c r="O1587">
        <f t="shared" si="224"/>
        <v>0</v>
      </c>
      <c r="P1587">
        <f t="shared" si="218"/>
        <v>0</v>
      </c>
      <c r="Q1587">
        <f t="shared" si="219"/>
        <v>0</v>
      </c>
      <c r="R1587">
        <f t="shared" si="220"/>
        <v>0</v>
      </c>
      <c r="S1587">
        <f t="shared" si="221"/>
        <v>1</v>
      </c>
    </row>
    <row r="1588" spans="1:19" ht="16">
      <c r="A1588" s="1">
        <v>1996</v>
      </c>
      <c r="B1588" t="s">
        <v>2928</v>
      </c>
      <c r="C1588" t="s">
        <v>16</v>
      </c>
      <c r="D1588" t="s">
        <v>17</v>
      </c>
      <c r="F1588">
        <f t="shared" si="216"/>
        <v>0</v>
      </c>
      <c r="G1588">
        <f t="shared" si="217"/>
        <v>0</v>
      </c>
      <c r="H1588">
        <v>483421183</v>
      </c>
      <c r="L1588">
        <f t="shared" si="222"/>
        <v>19.996398846125846</v>
      </c>
      <c r="M1588">
        <f t="shared" si="223"/>
        <v>18.816206574012945</v>
      </c>
      <c r="N1588">
        <v>148516493</v>
      </c>
      <c r="O1588">
        <f t="shared" si="224"/>
        <v>0</v>
      </c>
      <c r="P1588">
        <f t="shared" si="218"/>
        <v>1</v>
      </c>
      <c r="Q1588">
        <f t="shared" si="219"/>
        <v>0</v>
      </c>
      <c r="R1588">
        <f t="shared" si="220"/>
        <v>0</v>
      </c>
      <c r="S1588">
        <f t="shared" si="221"/>
        <v>0</v>
      </c>
    </row>
    <row r="1589" spans="1:19" ht="16">
      <c r="A1589" s="1">
        <v>2013</v>
      </c>
      <c r="B1589" t="s">
        <v>122</v>
      </c>
      <c r="C1589" t="s">
        <v>22</v>
      </c>
      <c r="D1589" t="s">
        <v>23</v>
      </c>
      <c r="F1589">
        <f t="shared" si="216"/>
        <v>1</v>
      </c>
      <c r="G1589">
        <f t="shared" si="217"/>
        <v>200000000</v>
      </c>
      <c r="H1589">
        <v>489570996</v>
      </c>
      <c r="L1589">
        <f t="shared" si="222"/>
        <v>20.009040047211542</v>
      </c>
      <c r="M1589">
        <f t="shared" si="223"/>
        <v>19.113827924512311</v>
      </c>
      <c r="N1589">
        <v>200000000</v>
      </c>
      <c r="O1589">
        <f t="shared" si="224"/>
        <v>0</v>
      </c>
      <c r="P1589">
        <f t="shared" si="218"/>
        <v>0</v>
      </c>
      <c r="Q1589">
        <f t="shared" si="219"/>
        <v>0</v>
      </c>
      <c r="R1589">
        <f t="shared" si="220"/>
        <v>0</v>
      </c>
      <c r="S1589">
        <f t="shared" si="221"/>
        <v>1</v>
      </c>
    </row>
    <row r="1590" spans="1:19" ht="16">
      <c r="A1590" s="1">
        <v>1999</v>
      </c>
      <c r="B1590" t="s">
        <v>2537</v>
      </c>
      <c r="C1590" t="s">
        <v>22</v>
      </c>
      <c r="D1590" t="s">
        <v>23</v>
      </c>
      <c r="F1590">
        <f t="shared" si="216"/>
        <v>1</v>
      </c>
      <c r="G1590">
        <f t="shared" si="217"/>
        <v>20976930</v>
      </c>
      <c r="H1590">
        <v>498213351</v>
      </c>
      <c r="L1590">
        <f t="shared" si="222"/>
        <v>20.026538958907789</v>
      </c>
      <c r="M1590">
        <f t="shared" si="223"/>
        <v>16.858933820387229</v>
      </c>
      <c r="N1590">
        <v>20976930</v>
      </c>
      <c r="O1590">
        <f t="shared" si="224"/>
        <v>0</v>
      </c>
      <c r="P1590">
        <f t="shared" si="218"/>
        <v>0</v>
      </c>
      <c r="Q1590">
        <f t="shared" si="219"/>
        <v>0</v>
      </c>
      <c r="R1590">
        <f t="shared" si="220"/>
        <v>0</v>
      </c>
      <c r="S1590">
        <f t="shared" si="221"/>
        <v>1</v>
      </c>
    </row>
    <row r="1591" spans="1:19" ht="16">
      <c r="A1591" s="1">
        <v>1996</v>
      </c>
      <c r="B1591" t="s">
        <v>2934</v>
      </c>
      <c r="C1591" t="s">
        <v>16</v>
      </c>
      <c r="D1591" t="s">
        <v>17</v>
      </c>
      <c r="F1591">
        <f t="shared" si="216"/>
        <v>0</v>
      </c>
      <c r="G1591">
        <f t="shared" si="217"/>
        <v>0</v>
      </c>
      <c r="H1591">
        <v>499118651</v>
      </c>
      <c r="L1591">
        <f t="shared" si="222"/>
        <v>20.028354403006301</v>
      </c>
      <c r="M1591">
        <f t="shared" si="223"/>
        <v>18.528524494827906</v>
      </c>
      <c r="N1591">
        <v>111387369</v>
      </c>
      <c r="O1591">
        <f t="shared" si="224"/>
        <v>0</v>
      </c>
      <c r="P1591">
        <f t="shared" si="218"/>
        <v>1</v>
      </c>
      <c r="Q1591">
        <f t="shared" si="219"/>
        <v>0</v>
      </c>
      <c r="R1591">
        <f t="shared" si="220"/>
        <v>0</v>
      </c>
      <c r="S1591">
        <f t="shared" si="221"/>
        <v>0</v>
      </c>
    </row>
    <row r="1592" spans="1:19" ht="16">
      <c r="A1592" s="1">
        <v>1998</v>
      </c>
      <c r="B1592" t="s">
        <v>2659</v>
      </c>
      <c r="C1592" t="s">
        <v>22</v>
      </c>
      <c r="D1592" t="s">
        <v>23</v>
      </c>
      <c r="F1592">
        <f t="shared" si="216"/>
        <v>1</v>
      </c>
      <c r="G1592">
        <f t="shared" si="217"/>
        <v>114330585</v>
      </c>
      <c r="H1592">
        <v>499431243</v>
      </c>
      <c r="L1592">
        <f t="shared" si="222"/>
        <v>20.028980494926373</v>
      </c>
      <c r="M1592">
        <f t="shared" si="223"/>
        <v>18.554604678272316</v>
      </c>
      <c r="N1592">
        <v>114330585</v>
      </c>
      <c r="O1592">
        <f t="shared" si="224"/>
        <v>0</v>
      </c>
      <c r="P1592">
        <f t="shared" si="218"/>
        <v>0</v>
      </c>
      <c r="Q1592">
        <f t="shared" si="219"/>
        <v>0</v>
      </c>
      <c r="R1592">
        <f t="shared" si="220"/>
        <v>0</v>
      </c>
      <c r="S1592">
        <f t="shared" si="221"/>
        <v>1</v>
      </c>
    </row>
    <row r="1593" spans="1:19" ht="16">
      <c r="A1593" s="1">
        <v>2002</v>
      </c>
      <c r="B1593" t="s">
        <v>2183</v>
      </c>
      <c r="C1593" t="s">
        <v>58</v>
      </c>
      <c r="D1593" t="s">
        <v>17</v>
      </c>
      <c r="F1593">
        <f t="shared" si="216"/>
        <v>0</v>
      </c>
      <c r="G1593">
        <f t="shared" si="217"/>
        <v>0</v>
      </c>
      <c r="H1593">
        <v>500089862</v>
      </c>
      <c r="L1593">
        <f t="shared" si="222"/>
        <v>20.030298364238043</v>
      </c>
      <c r="M1593">
        <f t="shared" si="223"/>
        <v>18.248546903694756</v>
      </c>
      <c r="N1593">
        <v>84186649</v>
      </c>
      <c r="O1593">
        <f t="shared" si="224"/>
        <v>1</v>
      </c>
      <c r="P1593">
        <f t="shared" si="218"/>
        <v>0</v>
      </c>
      <c r="Q1593">
        <f t="shared" si="219"/>
        <v>0</v>
      </c>
      <c r="R1593">
        <f t="shared" si="220"/>
        <v>0</v>
      </c>
      <c r="S1593">
        <f t="shared" si="221"/>
        <v>0</v>
      </c>
    </row>
    <row r="1594" spans="1:19" ht="16">
      <c r="A1594" s="1">
        <v>2011</v>
      </c>
      <c r="B1594" t="s">
        <v>548</v>
      </c>
      <c r="C1594" t="s">
        <v>16</v>
      </c>
      <c r="D1594" t="s">
        <v>17</v>
      </c>
      <c r="F1594">
        <f t="shared" si="216"/>
        <v>0</v>
      </c>
      <c r="G1594">
        <f t="shared" si="217"/>
        <v>0</v>
      </c>
      <c r="H1594">
        <v>500093845</v>
      </c>
      <c r="L1594">
        <f t="shared" si="222"/>
        <v>20.030306328774902</v>
      </c>
      <c r="M1594">
        <f t="shared" si="223"/>
        <v>18.383178680274632</v>
      </c>
      <c r="N1594">
        <v>96319243</v>
      </c>
      <c r="O1594">
        <f t="shared" si="224"/>
        <v>0</v>
      </c>
      <c r="P1594">
        <f t="shared" si="218"/>
        <v>1</v>
      </c>
      <c r="Q1594">
        <f t="shared" si="219"/>
        <v>0</v>
      </c>
      <c r="R1594">
        <f t="shared" si="220"/>
        <v>0</v>
      </c>
      <c r="S1594">
        <f t="shared" si="221"/>
        <v>0</v>
      </c>
    </row>
    <row r="1595" spans="1:19" ht="16">
      <c r="A1595" s="1">
        <v>1995</v>
      </c>
      <c r="B1595" t="s">
        <v>2985</v>
      </c>
      <c r="C1595" t="s">
        <v>16</v>
      </c>
      <c r="D1595" t="s">
        <v>17</v>
      </c>
      <c r="F1595">
        <f t="shared" si="216"/>
        <v>0</v>
      </c>
      <c r="G1595">
        <f t="shared" si="217"/>
        <v>0</v>
      </c>
      <c r="H1595">
        <v>501631742</v>
      </c>
      <c r="L1595">
        <f t="shared" si="222"/>
        <v>20.03337682678</v>
      </c>
      <c r="M1595">
        <f t="shared" si="223"/>
        <v>17.641177622466728</v>
      </c>
      <c r="N1595">
        <v>45863384</v>
      </c>
      <c r="O1595">
        <f t="shared" si="224"/>
        <v>0</v>
      </c>
      <c r="P1595">
        <f t="shared" si="218"/>
        <v>1</v>
      </c>
      <c r="Q1595">
        <f t="shared" si="219"/>
        <v>0</v>
      </c>
      <c r="R1595">
        <f t="shared" si="220"/>
        <v>0</v>
      </c>
      <c r="S1595">
        <f t="shared" si="221"/>
        <v>0</v>
      </c>
    </row>
    <row r="1596" spans="1:19" ht="16">
      <c r="A1596" s="1">
        <v>2000</v>
      </c>
      <c r="B1596" t="s">
        <v>2523</v>
      </c>
      <c r="C1596" t="s">
        <v>16</v>
      </c>
      <c r="D1596" t="s">
        <v>17</v>
      </c>
      <c r="F1596">
        <f t="shared" si="216"/>
        <v>0</v>
      </c>
      <c r="G1596">
        <f t="shared" si="217"/>
        <v>0</v>
      </c>
      <c r="H1596">
        <v>503417209</v>
      </c>
      <c r="L1596">
        <f t="shared" si="222"/>
        <v>20.036929825619517</v>
      </c>
      <c r="M1596">
        <f t="shared" si="223"/>
        <v>18.292154461980918</v>
      </c>
      <c r="N1596">
        <v>87939045</v>
      </c>
      <c r="O1596">
        <f t="shared" si="224"/>
        <v>0</v>
      </c>
      <c r="P1596">
        <f t="shared" si="218"/>
        <v>1</v>
      </c>
      <c r="Q1596">
        <f t="shared" si="219"/>
        <v>0</v>
      </c>
      <c r="R1596">
        <f t="shared" si="220"/>
        <v>0</v>
      </c>
      <c r="S1596">
        <f t="shared" si="221"/>
        <v>0</v>
      </c>
    </row>
    <row r="1597" spans="1:19" ht="16">
      <c r="A1597" s="1">
        <v>2011</v>
      </c>
      <c r="B1597" t="s">
        <v>546</v>
      </c>
      <c r="C1597" t="s">
        <v>16</v>
      </c>
      <c r="D1597" t="s">
        <v>17</v>
      </c>
      <c r="F1597">
        <f t="shared" si="216"/>
        <v>0</v>
      </c>
      <c r="G1597">
        <f t="shared" si="217"/>
        <v>0</v>
      </c>
      <c r="H1597">
        <v>504919774</v>
      </c>
      <c r="L1597">
        <f t="shared" si="222"/>
        <v>20.039910111253175</v>
      </c>
      <c r="M1597">
        <f t="shared" si="223"/>
        <v>18.350388861258427</v>
      </c>
      <c r="N1597">
        <v>93212171</v>
      </c>
      <c r="O1597">
        <f t="shared" si="224"/>
        <v>0</v>
      </c>
      <c r="P1597">
        <f t="shared" si="218"/>
        <v>1</v>
      </c>
      <c r="Q1597">
        <f t="shared" si="219"/>
        <v>0</v>
      </c>
      <c r="R1597">
        <f t="shared" si="220"/>
        <v>0</v>
      </c>
      <c r="S1597">
        <f t="shared" si="221"/>
        <v>0</v>
      </c>
    </row>
    <row r="1598" spans="1:19" ht="16">
      <c r="A1598" s="1">
        <v>1978</v>
      </c>
      <c r="B1598" t="s">
        <v>3468</v>
      </c>
      <c r="C1598" t="s">
        <v>31</v>
      </c>
      <c r="D1598" t="s">
        <v>17</v>
      </c>
      <c r="F1598">
        <f t="shared" si="216"/>
        <v>0</v>
      </c>
      <c r="G1598">
        <f t="shared" si="217"/>
        <v>0</v>
      </c>
      <c r="H1598">
        <v>505611968</v>
      </c>
      <c r="L1598">
        <f t="shared" si="222"/>
        <v>20.041280071402845</v>
      </c>
      <c r="M1598">
        <f t="shared" si="223"/>
        <v>16.186886181975819</v>
      </c>
      <c r="N1598">
        <v>10712118</v>
      </c>
      <c r="O1598">
        <f t="shared" si="224"/>
        <v>0</v>
      </c>
      <c r="P1598">
        <f t="shared" si="218"/>
        <v>0</v>
      </c>
      <c r="Q1598">
        <f t="shared" si="219"/>
        <v>1</v>
      </c>
      <c r="R1598">
        <f t="shared" si="220"/>
        <v>0</v>
      </c>
      <c r="S1598">
        <f t="shared" si="221"/>
        <v>0</v>
      </c>
    </row>
    <row r="1599" spans="1:19" ht="16">
      <c r="A1599" s="1">
        <v>1999</v>
      </c>
      <c r="B1599" t="s">
        <v>2591</v>
      </c>
      <c r="C1599" t="s">
        <v>22</v>
      </c>
      <c r="D1599" t="s">
        <v>23</v>
      </c>
      <c r="F1599">
        <f t="shared" si="216"/>
        <v>1</v>
      </c>
      <c r="G1599">
        <f t="shared" si="217"/>
        <v>58735405</v>
      </c>
      <c r="H1599">
        <v>508660113</v>
      </c>
      <c r="L1599">
        <f t="shared" si="222"/>
        <v>20.04729059704708</v>
      </c>
      <c r="M1599">
        <f t="shared" si="223"/>
        <v>17.888553254593894</v>
      </c>
      <c r="N1599">
        <v>58735405</v>
      </c>
      <c r="O1599">
        <f t="shared" si="224"/>
        <v>0</v>
      </c>
      <c r="P1599">
        <f t="shared" si="218"/>
        <v>0</v>
      </c>
      <c r="Q1599">
        <f t="shared" si="219"/>
        <v>0</v>
      </c>
      <c r="R1599">
        <f t="shared" si="220"/>
        <v>0</v>
      </c>
      <c r="S1599">
        <f t="shared" si="221"/>
        <v>1</v>
      </c>
    </row>
    <row r="1600" spans="1:19" ht="16">
      <c r="A1600" s="1">
        <v>2009</v>
      </c>
      <c r="B1600" t="s">
        <v>1059</v>
      </c>
      <c r="C1600" t="s">
        <v>16</v>
      </c>
      <c r="D1600" t="s">
        <v>17</v>
      </c>
      <c r="F1600">
        <f t="shared" si="216"/>
        <v>0</v>
      </c>
      <c r="G1600">
        <f t="shared" si="217"/>
        <v>0</v>
      </c>
      <c r="H1600">
        <v>509809040</v>
      </c>
      <c r="L1600">
        <f t="shared" si="222"/>
        <v>20.049546782193168</v>
      </c>
      <c r="M1600">
        <f t="shared" si="223"/>
        <v>17.453112664931922</v>
      </c>
      <c r="N1600">
        <v>38000606</v>
      </c>
      <c r="O1600">
        <f t="shared" si="224"/>
        <v>0</v>
      </c>
      <c r="P1600">
        <f t="shared" si="218"/>
        <v>1</v>
      </c>
      <c r="Q1600">
        <f t="shared" si="219"/>
        <v>0</v>
      </c>
      <c r="R1600">
        <f t="shared" si="220"/>
        <v>0</v>
      </c>
      <c r="S1600">
        <f t="shared" si="221"/>
        <v>0</v>
      </c>
    </row>
    <row r="1601" spans="1:19" ht="16">
      <c r="A1601" s="1">
        <v>1995</v>
      </c>
      <c r="B1601" t="s">
        <v>2943</v>
      </c>
      <c r="C1601" t="s">
        <v>22</v>
      </c>
      <c r="D1601" t="s">
        <v>23</v>
      </c>
      <c r="F1601">
        <f t="shared" si="216"/>
        <v>1</v>
      </c>
      <c r="G1601">
        <f t="shared" si="217"/>
        <v>99370665</v>
      </c>
      <c r="H1601">
        <v>510765217</v>
      </c>
      <c r="L1601">
        <f t="shared" si="222"/>
        <v>20.051420584659208</v>
      </c>
      <c r="M1601">
        <f t="shared" si="223"/>
        <v>18.414367507345766</v>
      </c>
      <c r="N1601">
        <v>99370665</v>
      </c>
      <c r="O1601">
        <f t="shared" si="224"/>
        <v>0</v>
      </c>
      <c r="P1601">
        <f t="shared" si="218"/>
        <v>0</v>
      </c>
      <c r="Q1601">
        <f t="shared" si="219"/>
        <v>0</v>
      </c>
      <c r="R1601">
        <f t="shared" si="220"/>
        <v>0</v>
      </c>
      <c r="S1601">
        <f t="shared" si="221"/>
        <v>1</v>
      </c>
    </row>
    <row r="1602" spans="1:19" ht="16">
      <c r="A1602" s="1">
        <v>1995</v>
      </c>
      <c r="B1602" t="s">
        <v>2949</v>
      </c>
      <c r="C1602" t="s">
        <v>16</v>
      </c>
      <c r="D1602" t="s">
        <v>17</v>
      </c>
      <c r="F1602">
        <f t="shared" ref="F1602:F1665" si="225">IF(D1602="PASS",1,0)</f>
        <v>0</v>
      </c>
      <c r="G1602">
        <f t="shared" ref="G1602:G1665" si="226">F1602*N1602</f>
        <v>0</v>
      </c>
      <c r="H1602">
        <v>514478842</v>
      </c>
      <c r="L1602">
        <f t="shared" si="222"/>
        <v>20.058664988971991</v>
      </c>
      <c r="M1602">
        <f t="shared" si="223"/>
        <v>18.845150422431885</v>
      </c>
      <c r="N1602">
        <v>152877946</v>
      </c>
      <c r="O1602">
        <f t="shared" si="224"/>
        <v>0</v>
      </c>
      <c r="P1602">
        <f t="shared" ref="P1602:P1665" si="227">IF(C1602="notalk",1,0)</f>
        <v>1</v>
      </c>
      <c r="Q1602">
        <f t="shared" ref="Q1602:Q1665" si="228">IF(C1602="men",1,0)</f>
        <v>0</v>
      </c>
      <c r="R1602">
        <f t="shared" ref="R1602:R1665" si="229">IF(C1602="dubious",1,0)</f>
        <v>0</v>
      </c>
      <c r="S1602">
        <f t="shared" ref="S1602:S1665" si="230">IF(C1602="ok",1,0)</f>
        <v>0</v>
      </c>
    </row>
    <row r="1603" spans="1:19" ht="16">
      <c r="A1603" s="1">
        <v>1998</v>
      </c>
      <c r="B1603" t="s">
        <v>3635</v>
      </c>
      <c r="C1603" t="s">
        <v>22</v>
      </c>
      <c r="D1603" t="s">
        <v>23</v>
      </c>
      <c r="F1603">
        <f t="shared" si="225"/>
        <v>1</v>
      </c>
      <c r="G1603">
        <f t="shared" si="226"/>
        <v>31440911</v>
      </c>
      <c r="H1603">
        <v>514630544</v>
      </c>
      <c r="L1603">
        <f t="shared" ref="L1603:L1666" si="231">LN(H1603)</f>
        <v>20.058959810889199</v>
      </c>
      <c r="M1603">
        <f t="shared" ref="M1603:M1666" si="232">LN(N1603)</f>
        <v>17.263620500932461</v>
      </c>
      <c r="N1603">
        <v>31440911</v>
      </c>
      <c r="O1603">
        <f t="shared" ref="O1603:O1666" si="233">IF(C1603="nowomen",1,0)</f>
        <v>0</v>
      </c>
      <c r="P1603">
        <f t="shared" si="227"/>
        <v>0</v>
      </c>
      <c r="Q1603">
        <f t="shared" si="228"/>
        <v>0</v>
      </c>
      <c r="R1603">
        <f t="shared" si="229"/>
        <v>0</v>
      </c>
      <c r="S1603">
        <f t="shared" si="230"/>
        <v>1</v>
      </c>
    </row>
    <row r="1604" spans="1:19" ht="16">
      <c r="A1604" s="1">
        <v>1991</v>
      </c>
      <c r="B1604" t="s">
        <v>3146</v>
      </c>
      <c r="C1604" t="s">
        <v>31</v>
      </c>
      <c r="D1604" t="s">
        <v>17</v>
      </c>
      <c r="F1604">
        <f t="shared" si="225"/>
        <v>0</v>
      </c>
      <c r="G1604">
        <f t="shared" si="226"/>
        <v>0</v>
      </c>
      <c r="H1604">
        <v>514714575</v>
      </c>
      <c r="L1604">
        <f t="shared" si="231"/>
        <v>20.059123081688536</v>
      </c>
      <c r="M1604">
        <f t="shared" si="232"/>
        <v>18.600990495088386</v>
      </c>
      <c r="N1604">
        <v>119758826</v>
      </c>
      <c r="O1604">
        <f t="shared" si="233"/>
        <v>0</v>
      </c>
      <c r="P1604">
        <f t="shared" si="227"/>
        <v>0</v>
      </c>
      <c r="Q1604">
        <f t="shared" si="228"/>
        <v>1</v>
      </c>
      <c r="R1604">
        <f t="shared" si="229"/>
        <v>0</v>
      </c>
      <c r="S1604">
        <f t="shared" si="230"/>
        <v>0</v>
      </c>
    </row>
    <row r="1605" spans="1:19" ht="16">
      <c r="A1605" s="1">
        <v>2003</v>
      </c>
      <c r="B1605" t="s">
        <v>2122</v>
      </c>
      <c r="C1605" t="s">
        <v>22</v>
      </c>
      <c r="D1605" t="s">
        <v>23</v>
      </c>
      <c r="F1605">
        <f t="shared" si="225"/>
        <v>1</v>
      </c>
      <c r="G1605">
        <f t="shared" si="226"/>
        <v>158260870</v>
      </c>
      <c r="H1605">
        <v>516198274</v>
      </c>
      <c r="L1605">
        <f t="shared" si="231"/>
        <v>20.062001501577953</v>
      </c>
      <c r="M1605">
        <f t="shared" si="232"/>
        <v>18.879755305413163</v>
      </c>
      <c r="N1605">
        <v>158260870</v>
      </c>
      <c r="O1605">
        <f t="shared" si="233"/>
        <v>0</v>
      </c>
      <c r="P1605">
        <f t="shared" si="227"/>
        <v>0</v>
      </c>
      <c r="Q1605">
        <f t="shared" si="228"/>
        <v>0</v>
      </c>
      <c r="R1605">
        <f t="shared" si="229"/>
        <v>0</v>
      </c>
      <c r="S1605">
        <f t="shared" si="230"/>
        <v>1</v>
      </c>
    </row>
    <row r="1606" spans="1:19" ht="16">
      <c r="A1606" s="1">
        <v>1993</v>
      </c>
      <c r="B1606" t="s">
        <v>3636</v>
      </c>
      <c r="C1606" t="s">
        <v>22</v>
      </c>
      <c r="D1606" t="s">
        <v>23</v>
      </c>
      <c r="F1606">
        <f t="shared" si="225"/>
        <v>1</v>
      </c>
      <c r="G1606">
        <f t="shared" si="226"/>
        <v>40311473</v>
      </c>
      <c r="H1606">
        <v>518188770</v>
      </c>
      <c r="L1606">
        <f t="shared" si="231"/>
        <v>20.065850154688029</v>
      </c>
      <c r="M1606">
        <f t="shared" si="232"/>
        <v>17.512146676226756</v>
      </c>
      <c r="N1606">
        <v>40311473</v>
      </c>
      <c r="O1606">
        <f t="shared" si="233"/>
        <v>0</v>
      </c>
      <c r="P1606">
        <f t="shared" si="227"/>
        <v>0</v>
      </c>
      <c r="Q1606">
        <f t="shared" si="228"/>
        <v>0</v>
      </c>
      <c r="R1606">
        <f t="shared" si="229"/>
        <v>0</v>
      </c>
      <c r="S1606">
        <f t="shared" si="230"/>
        <v>1</v>
      </c>
    </row>
    <row r="1607" spans="1:19" ht="16">
      <c r="A1607" s="1">
        <v>1998</v>
      </c>
      <c r="B1607" t="s">
        <v>3637</v>
      </c>
      <c r="C1607" t="s">
        <v>22</v>
      </c>
      <c r="D1607" t="s">
        <v>23</v>
      </c>
      <c r="F1607">
        <f t="shared" si="225"/>
        <v>1</v>
      </c>
      <c r="G1607">
        <f t="shared" si="226"/>
        <v>64310954</v>
      </c>
      <c r="H1607">
        <v>518911253</v>
      </c>
      <c r="L1607">
        <f t="shared" si="231"/>
        <v>20.067243430362218</v>
      </c>
      <c r="M1607">
        <f t="shared" si="232"/>
        <v>17.979240532396911</v>
      </c>
      <c r="N1607">
        <v>64310954</v>
      </c>
      <c r="O1607">
        <f t="shared" si="233"/>
        <v>0</v>
      </c>
      <c r="P1607">
        <f t="shared" si="227"/>
        <v>0</v>
      </c>
      <c r="Q1607">
        <f t="shared" si="228"/>
        <v>0</v>
      </c>
      <c r="R1607">
        <f t="shared" si="229"/>
        <v>0</v>
      </c>
      <c r="S1607">
        <f t="shared" si="230"/>
        <v>1</v>
      </c>
    </row>
    <row r="1608" spans="1:19" ht="16">
      <c r="A1608" s="1">
        <v>2006</v>
      </c>
      <c r="B1608">
        <v>300</v>
      </c>
      <c r="C1608" t="s">
        <v>58</v>
      </c>
      <c r="D1608" t="s">
        <v>17</v>
      </c>
      <c r="F1608">
        <f t="shared" si="225"/>
        <v>0</v>
      </c>
      <c r="G1608">
        <f t="shared" si="226"/>
        <v>0</v>
      </c>
      <c r="H1608">
        <v>524918705</v>
      </c>
      <c r="L1608">
        <f t="shared" si="231"/>
        <v>20.07875396094672</v>
      </c>
      <c r="M1608">
        <f t="shared" si="232"/>
        <v>18.054644707097118</v>
      </c>
      <c r="N1608">
        <v>69347781</v>
      </c>
      <c r="O1608">
        <f t="shared" si="233"/>
        <v>1</v>
      </c>
      <c r="P1608">
        <f t="shared" si="227"/>
        <v>0</v>
      </c>
      <c r="Q1608">
        <f t="shared" si="228"/>
        <v>0</v>
      </c>
      <c r="R1608">
        <f t="shared" si="229"/>
        <v>0</v>
      </c>
      <c r="S1608">
        <f t="shared" si="230"/>
        <v>0</v>
      </c>
    </row>
    <row r="1609" spans="1:19" ht="16">
      <c r="A1609" s="1">
        <v>2010</v>
      </c>
      <c r="B1609" t="s">
        <v>661</v>
      </c>
      <c r="C1609" t="s">
        <v>64</v>
      </c>
      <c r="D1609" t="s">
        <v>17</v>
      </c>
      <c r="F1609">
        <f t="shared" si="225"/>
        <v>0</v>
      </c>
      <c r="G1609">
        <f t="shared" si="226"/>
        <v>0</v>
      </c>
      <c r="H1609">
        <v>526867848</v>
      </c>
      <c r="L1609">
        <f t="shared" si="231"/>
        <v>20.082460312251037</v>
      </c>
      <c r="M1609">
        <f t="shared" si="232"/>
        <v>18.709829090898104</v>
      </c>
      <c r="N1609">
        <v>133528980</v>
      </c>
      <c r="O1609">
        <f t="shared" si="233"/>
        <v>0</v>
      </c>
      <c r="P1609">
        <f t="shared" si="227"/>
        <v>0</v>
      </c>
      <c r="Q1609">
        <f t="shared" si="228"/>
        <v>0</v>
      </c>
      <c r="R1609">
        <f t="shared" si="229"/>
        <v>1</v>
      </c>
      <c r="S1609">
        <f t="shared" si="230"/>
        <v>0</v>
      </c>
    </row>
    <row r="1610" spans="1:19" ht="16">
      <c r="A1610" s="1">
        <v>2010</v>
      </c>
      <c r="B1610" t="s">
        <v>717</v>
      </c>
      <c r="C1610" t="s">
        <v>22</v>
      </c>
      <c r="D1610" t="s">
        <v>23</v>
      </c>
      <c r="F1610">
        <f t="shared" si="225"/>
        <v>1</v>
      </c>
      <c r="G1610">
        <f t="shared" si="226"/>
        <v>176258254</v>
      </c>
      <c r="H1610">
        <v>528636950</v>
      </c>
      <c r="L1610">
        <f t="shared" si="231"/>
        <v>20.085812459318397</v>
      </c>
      <c r="M1610">
        <f t="shared" si="232"/>
        <v>18.98746082976578</v>
      </c>
      <c r="N1610">
        <v>176258254</v>
      </c>
      <c r="O1610">
        <f t="shared" si="233"/>
        <v>0</v>
      </c>
      <c r="P1610">
        <f t="shared" si="227"/>
        <v>0</v>
      </c>
      <c r="Q1610">
        <f t="shared" si="228"/>
        <v>0</v>
      </c>
      <c r="R1610">
        <f t="shared" si="229"/>
        <v>0</v>
      </c>
      <c r="S1610">
        <f t="shared" si="230"/>
        <v>1</v>
      </c>
    </row>
    <row r="1611" spans="1:19" ht="16">
      <c r="A1611" s="1">
        <v>2002</v>
      </c>
      <c r="B1611" t="s">
        <v>2221</v>
      </c>
      <c r="C1611" t="s">
        <v>16</v>
      </c>
      <c r="D1611" t="s">
        <v>17</v>
      </c>
      <c r="F1611">
        <f t="shared" si="225"/>
        <v>0</v>
      </c>
      <c r="G1611">
        <f t="shared" si="226"/>
        <v>0</v>
      </c>
      <c r="H1611">
        <v>528777236</v>
      </c>
      <c r="L1611">
        <f t="shared" si="231"/>
        <v>20.086077797163643</v>
      </c>
      <c r="M1611">
        <f t="shared" si="232"/>
        <v>18.332642254208434</v>
      </c>
      <c r="N1611">
        <v>91572563</v>
      </c>
      <c r="O1611">
        <f t="shared" si="233"/>
        <v>0</v>
      </c>
      <c r="P1611">
        <f t="shared" si="227"/>
        <v>1</v>
      </c>
      <c r="Q1611">
        <f t="shared" si="228"/>
        <v>0</v>
      </c>
      <c r="R1611">
        <f t="shared" si="229"/>
        <v>0</v>
      </c>
      <c r="S1611">
        <f t="shared" si="230"/>
        <v>0</v>
      </c>
    </row>
    <row r="1612" spans="1:19" ht="16">
      <c r="A1612" s="1">
        <v>1995</v>
      </c>
      <c r="B1612" t="s">
        <v>2979</v>
      </c>
      <c r="C1612" t="s">
        <v>22</v>
      </c>
      <c r="D1612" t="s">
        <v>23</v>
      </c>
      <c r="F1612">
        <f t="shared" si="225"/>
        <v>1</v>
      </c>
      <c r="G1612">
        <f t="shared" si="226"/>
        <v>84082870</v>
      </c>
      <c r="H1612">
        <v>530639350</v>
      </c>
      <c r="L1612">
        <f t="shared" si="231"/>
        <v>20.089593158244899</v>
      </c>
      <c r="M1612">
        <f t="shared" si="232"/>
        <v>18.247313418108359</v>
      </c>
      <c r="N1612">
        <v>84082870</v>
      </c>
      <c r="O1612">
        <f t="shared" si="233"/>
        <v>0</v>
      </c>
      <c r="P1612">
        <f t="shared" si="227"/>
        <v>0</v>
      </c>
      <c r="Q1612">
        <f t="shared" si="228"/>
        <v>0</v>
      </c>
      <c r="R1612">
        <f t="shared" si="229"/>
        <v>0</v>
      </c>
      <c r="S1612">
        <f t="shared" si="230"/>
        <v>1</v>
      </c>
    </row>
    <row r="1613" spans="1:19" ht="16">
      <c r="A1613" s="1">
        <v>2006</v>
      </c>
      <c r="B1613" t="s">
        <v>1631</v>
      </c>
      <c r="C1613" t="s">
        <v>22</v>
      </c>
      <c r="D1613" t="s">
        <v>23</v>
      </c>
      <c r="F1613">
        <f t="shared" si="225"/>
        <v>1</v>
      </c>
      <c r="G1613">
        <f t="shared" si="226"/>
        <v>242717233</v>
      </c>
      <c r="H1613">
        <v>530926095</v>
      </c>
      <c r="L1613">
        <f t="shared" si="231"/>
        <v>20.090133388728706</v>
      </c>
      <c r="M1613">
        <f t="shared" si="232"/>
        <v>19.307407673532477</v>
      </c>
      <c r="N1613">
        <v>242717233</v>
      </c>
      <c r="O1613">
        <f t="shared" si="233"/>
        <v>0</v>
      </c>
      <c r="P1613">
        <f t="shared" si="227"/>
        <v>0</v>
      </c>
      <c r="Q1613">
        <f t="shared" si="228"/>
        <v>0</v>
      </c>
      <c r="R1613">
        <f t="shared" si="229"/>
        <v>0</v>
      </c>
      <c r="S1613">
        <f t="shared" si="230"/>
        <v>1</v>
      </c>
    </row>
    <row r="1614" spans="1:19" ht="16">
      <c r="A1614" s="1">
        <v>2009</v>
      </c>
      <c r="B1614" t="s">
        <v>3665</v>
      </c>
      <c r="C1614" t="s">
        <v>58</v>
      </c>
      <c r="D1614" t="s">
        <v>17</v>
      </c>
      <c r="F1614">
        <f t="shared" si="225"/>
        <v>0</v>
      </c>
      <c r="G1614">
        <f t="shared" si="226"/>
        <v>0</v>
      </c>
      <c r="H1614">
        <v>532959416</v>
      </c>
      <c r="L1614">
        <f t="shared" si="231"/>
        <v>20.093955836642007</v>
      </c>
      <c r="M1614">
        <f t="shared" si="232"/>
        <v>18.908399891398513</v>
      </c>
      <c r="N1614">
        <v>162859739</v>
      </c>
      <c r="O1614">
        <f t="shared" si="233"/>
        <v>1</v>
      </c>
      <c r="P1614">
        <f t="shared" si="227"/>
        <v>0</v>
      </c>
      <c r="Q1614">
        <f t="shared" si="228"/>
        <v>0</v>
      </c>
      <c r="R1614">
        <f t="shared" si="229"/>
        <v>0</v>
      </c>
      <c r="S1614">
        <f t="shared" si="230"/>
        <v>0</v>
      </c>
    </row>
    <row r="1615" spans="1:19" ht="16">
      <c r="A1615" s="1">
        <v>2006</v>
      </c>
      <c r="B1615" t="s">
        <v>1485</v>
      </c>
      <c r="C1615" t="s">
        <v>16</v>
      </c>
      <c r="D1615" t="s">
        <v>17</v>
      </c>
      <c r="F1615">
        <f t="shared" si="225"/>
        <v>0</v>
      </c>
      <c r="G1615">
        <f t="shared" si="226"/>
        <v>0</v>
      </c>
      <c r="H1615">
        <v>533594150</v>
      </c>
      <c r="L1615">
        <f t="shared" si="231"/>
        <v>20.095146089237225</v>
      </c>
      <c r="M1615">
        <f t="shared" si="232"/>
        <v>18.208795380744345</v>
      </c>
      <c r="N1615">
        <v>80905744</v>
      </c>
      <c r="O1615">
        <f t="shared" si="233"/>
        <v>0</v>
      </c>
      <c r="P1615">
        <f t="shared" si="227"/>
        <v>1</v>
      </c>
      <c r="Q1615">
        <f t="shared" si="228"/>
        <v>0</v>
      </c>
      <c r="R1615">
        <f t="shared" si="229"/>
        <v>0</v>
      </c>
      <c r="S1615">
        <f t="shared" si="230"/>
        <v>0</v>
      </c>
    </row>
    <row r="1616" spans="1:19" ht="16">
      <c r="A1616" s="1">
        <v>2003</v>
      </c>
      <c r="B1616" t="s">
        <v>2106</v>
      </c>
      <c r="C1616" t="s">
        <v>22</v>
      </c>
      <c r="D1616" t="s">
        <v>23</v>
      </c>
      <c r="F1616">
        <f t="shared" si="225"/>
        <v>1</v>
      </c>
      <c r="G1616">
        <f t="shared" si="226"/>
        <v>139269565</v>
      </c>
      <c r="H1616">
        <v>537149747</v>
      </c>
      <c r="L1616">
        <f t="shared" si="231"/>
        <v>20.101787472072338</v>
      </c>
      <c r="M1616">
        <f t="shared" si="232"/>
        <v>18.751921929595088</v>
      </c>
      <c r="N1616">
        <v>139269565</v>
      </c>
      <c r="O1616">
        <f t="shared" si="233"/>
        <v>0</v>
      </c>
      <c r="P1616">
        <f t="shared" si="227"/>
        <v>0</v>
      </c>
      <c r="Q1616">
        <f t="shared" si="228"/>
        <v>0</v>
      </c>
      <c r="R1616">
        <f t="shared" si="229"/>
        <v>0</v>
      </c>
      <c r="S1616">
        <f t="shared" si="230"/>
        <v>1</v>
      </c>
    </row>
    <row r="1617" spans="1:19" ht="16">
      <c r="A1617" s="1">
        <v>1998</v>
      </c>
      <c r="B1617" t="s">
        <v>2675</v>
      </c>
      <c r="C1617" t="s">
        <v>64</v>
      </c>
      <c r="D1617" t="s">
        <v>17</v>
      </c>
      <c r="F1617">
        <f t="shared" si="225"/>
        <v>0</v>
      </c>
      <c r="G1617">
        <f t="shared" si="226"/>
        <v>0</v>
      </c>
      <c r="H1617">
        <v>537353750</v>
      </c>
      <c r="L1617">
        <f t="shared" si="231"/>
        <v>20.102167187918813</v>
      </c>
      <c r="M1617">
        <f t="shared" si="232"/>
        <v>19.000891780550873</v>
      </c>
      <c r="N1617">
        <v>178641539</v>
      </c>
      <c r="O1617">
        <f t="shared" si="233"/>
        <v>0</v>
      </c>
      <c r="P1617">
        <f t="shared" si="227"/>
        <v>0</v>
      </c>
      <c r="Q1617">
        <f t="shared" si="228"/>
        <v>0</v>
      </c>
      <c r="R1617">
        <f t="shared" si="229"/>
        <v>1</v>
      </c>
      <c r="S1617">
        <f t="shared" si="230"/>
        <v>0</v>
      </c>
    </row>
    <row r="1618" spans="1:19" ht="16">
      <c r="A1618" s="1">
        <v>2013</v>
      </c>
      <c r="B1618" t="s">
        <v>221</v>
      </c>
      <c r="C1618" t="s">
        <v>64</v>
      </c>
      <c r="D1618" t="s">
        <v>17</v>
      </c>
      <c r="F1618">
        <f t="shared" si="225"/>
        <v>0</v>
      </c>
      <c r="G1618">
        <f t="shared" si="226"/>
        <v>0</v>
      </c>
      <c r="H1618">
        <v>539559711</v>
      </c>
      <c r="L1618">
        <f t="shared" si="231"/>
        <v>20.106264014943992</v>
      </c>
      <c r="M1618">
        <f t="shared" si="232"/>
        <v>19.062534630124759</v>
      </c>
      <c r="N1618">
        <v>190000000</v>
      </c>
      <c r="O1618">
        <f t="shared" si="233"/>
        <v>0</v>
      </c>
      <c r="P1618">
        <f t="shared" si="227"/>
        <v>0</v>
      </c>
      <c r="Q1618">
        <f t="shared" si="228"/>
        <v>0</v>
      </c>
      <c r="R1618">
        <f t="shared" si="229"/>
        <v>1</v>
      </c>
      <c r="S1618">
        <f t="shared" si="230"/>
        <v>0</v>
      </c>
    </row>
    <row r="1619" spans="1:19" ht="16">
      <c r="A1619" s="1">
        <v>2009</v>
      </c>
      <c r="B1619" t="s">
        <v>1028</v>
      </c>
      <c r="C1619" t="s">
        <v>16</v>
      </c>
      <c r="D1619" t="s">
        <v>17</v>
      </c>
      <c r="F1619">
        <f t="shared" si="225"/>
        <v>0</v>
      </c>
      <c r="G1619">
        <f t="shared" si="226"/>
        <v>0</v>
      </c>
      <c r="H1619">
        <v>541170116</v>
      </c>
      <c r="L1619">
        <f t="shared" si="231"/>
        <v>20.109244234702338</v>
      </c>
      <c r="M1619">
        <f t="shared" si="232"/>
        <v>18.397574273772776</v>
      </c>
      <c r="N1619">
        <v>97715844</v>
      </c>
      <c r="O1619">
        <f t="shared" si="233"/>
        <v>0</v>
      </c>
      <c r="P1619">
        <f t="shared" si="227"/>
        <v>1</v>
      </c>
      <c r="Q1619">
        <f t="shared" si="228"/>
        <v>0</v>
      </c>
      <c r="R1619">
        <f t="shared" si="229"/>
        <v>0</v>
      </c>
      <c r="S1619">
        <f t="shared" si="230"/>
        <v>0</v>
      </c>
    </row>
    <row r="1620" spans="1:19" ht="16">
      <c r="A1620" s="1">
        <v>2003</v>
      </c>
      <c r="B1620" t="s">
        <v>2090</v>
      </c>
      <c r="C1620" t="s">
        <v>22</v>
      </c>
      <c r="D1620" t="s">
        <v>23</v>
      </c>
      <c r="F1620">
        <f t="shared" si="225"/>
        <v>1</v>
      </c>
      <c r="G1620">
        <f t="shared" si="226"/>
        <v>215234783</v>
      </c>
      <c r="H1620">
        <v>548289460</v>
      </c>
      <c r="L1620">
        <f t="shared" si="231"/>
        <v>20.122313917136438</v>
      </c>
      <c r="M1620">
        <f t="shared" si="232"/>
        <v>19.187240004231906</v>
      </c>
      <c r="N1620">
        <v>215234783</v>
      </c>
      <c r="O1620">
        <f t="shared" si="233"/>
        <v>0</v>
      </c>
      <c r="P1620">
        <f t="shared" si="227"/>
        <v>0</v>
      </c>
      <c r="Q1620">
        <f t="shared" si="228"/>
        <v>0</v>
      </c>
      <c r="R1620">
        <f t="shared" si="229"/>
        <v>0</v>
      </c>
      <c r="S1620">
        <f t="shared" si="230"/>
        <v>1</v>
      </c>
    </row>
    <row r="1621" spans="1:19" ht="16">
      <c r="A1621" s="1">
        <v>1994</v>
      </c>
      <c r="B1621" t="s">
        <v>3053</v>
      </c>
      <c r="C1621" t="s">
        <v>16</v>
      </c>
      <c r="D1621" t="s">
        <v>17</v>
      </c>
      <c r="F1621">
        <f t="shared" si="225"/>
        <v>0</v>
      </c>
      <c r="G1621">
        <f t="shared" si="226"/>
        <v>0</v>
      </c>
      <c r="H1621">
        <v>552628944</v>
      </c>
      <c r="L1621">
        <f t="shared" si="231"/>
        <v>20.130197346932082</v>
      </c>
      <c r="M1621">
        <f t="shared" si="232"/>
        <v>17.1580177060907</v>
      </c>
      <c r="N1621">
        <v>28289965</v>
      </c>
      <c r="O1621">
        <f t="shared" si="233"/>
        <v>0</v>
      </c>
      <c r="P1621">
        <f t="shared" si="227"/>
        <v>1</v>
      </c>
      <c r="Q1621">
        <f t="shared" si="228"/>
        <v>0</v>
      </c>
      <c r="R1621">
        <f t="shared" si="229"/>
        <v>0</v>
      </c>
      <c r="S1621">
        <f t="shared" si="230"/>
        <v>0</v>
      </c>
    </row>
    <row r="1622" spans="1:19" ht="16">
      <c r="A1622" s="1">
        <v>1995</v>
      </c>
      <c r="B1622" t="s">
        <v>2965</v>
      </c>
      <c r="C1622" t="s">
        <v>16</v>
      </c>
      <c r="D1622" t="s">
        <v>17</v>
      </c>
      <c r="F1622">
        <f t="shared" si="225"/>
        <v>0</v>
      </c>
      <c r="G1622">
        <f t="shared" si="226"/>
        <v>0</v>
      </c>
      <c r="H1622">
        <v>557210677</v>
      </c>
      <c r="L1622">
        <f t="shared" si="231"/>
        <v>20.138453961567173</v>
      </c>
      <c r="M1622">
        <f t="shared" si="232"/>
        <v>18.739789903866875</v>
      </c>
      <c r="N1622">
        <v>137590151</v>
      </c>
      <c r="O1622">
        <f t="shared" si="233"/>
        <v>0</v>
      </c>
      <c r="P1622">
        <f t="shared" si="227"/>
        <v>1</v>
      </c>
      <c r="Q1622">
        <f t="shared" si="228"/>
        <v>0</v>
      </c>
      <c r="R1622">
        <f t="shared" si="229"/>
        <v>0</v>
      </c>
      <c r="S1622">
        <f t="shared" si="230"/>
        <v>0</v>
      </c>
    </row>
    <row r="1623" spans="1:19" ht="16">
      <c r="A1623" s="1">
        <v>1995</v>
      </c>
      <c r="B1623" t="s">
        <v>3007</v>
      </c>
      <c r="C1623" t="s">
        <v>16</v>
      </c>
      <c r="D1623" t="s">
        <v>17</v>
      </c>
      <c r="F1623">
        <f t="shared" si="225"/>
        <v>0</v>
      </c>
      <c r="G1623">
        <f t="shared" si="226"/>
        <v>0</v>
      </c>
      <c r="H1623">
        <v>557286202</v>
      </c>
      <c r="L1623">
        <f t="shared" si="231"/>
        <v>20.138589493575449</v>
      </c>
      <c r="M1623">
        <f t="shared" si="232"/>
        <v>17.641177622466728</v>
      </c>
      <c r="N1623">
        <v>45863384</v>
      </c>
      <c r="O1623">
        <f t="shared" si="233"/>
        <v>0</v>
      </c>
      <c r="P1623">
        <f t="shared" si="227"/>
        <v>1</v>
      </c>
      <c r="Q1623">
        <f t="shared" si="228"/>
        <v>0</v>
      </c>
      <c r="R1623">
        <f t="shared" si="229"/>
        <v>0</v>
      </c>
      <c r="S1623">
        <f t="shared" si="230"/>
        <v>0</v>
      </c>
    </row>
    <row r="1624" spans="1:19" ht="16">
      <c r="A1624" s="1">
        <v>2012</v>
      </c>
      <c r="B1624" t="s">
        <v>331</v>
      </c>
      <c r="C1624" t="s">
        <v>31</v>
      </c>
      <c r="D1624" t="s">
        <v>17</v>
      </c>
      <c r="F1624">
        <f t="shared" si="225"/>
        <v>0</v>
      </c>
      <c r="G1624">
        <f t="shared" si="226"/>
        <v>0</v>
      </c>
      <c r="H1624">
        <v>557487654</v>
      </c>
      <c r="L1624">
        <f t="shared" si="231"/>
        <v>20.138950915761857</v>
      </c>
      <c r="M1624">
        <f t="shared" si="232"/>
        <v>17.74206601394587</v>
      </c>
      <c r="N1624">
        <v>50731928</v>
      </c>
      <c r="O1624">
        <f t="shared" si="233"/>
        <v>0</v>
      </c>
      <c r="P1624">
        <f t="shared" si="227"/>
        <v>0</v>
      </c>
      <c r="Q1624">
        <f t="shared" si="228"/>
        <v>1</v>
      </c>
      <c r="R1624">
        <f t="shared" si="229"/>
        <v>0</v>
      </c>
      <c r="S1624">
        <f t="shared" si="230"/>
        <v>0</v>
      </c>
    </row>
    <row r="1625" spans="1:19" ht="16">
      <c r="A1625" s="1">
        <v>2002</v>
      </c>
      <c r="B1625" t="s">
        <v>2161</v>
      </c>
      <c r="C1625" t="s">
        <v>31</v>
      </c>
      <c r="D1625" t="s">
        <v>17</v>
      </c>
      <c r="F1625">
        <f t="shared" si="225"/>
        <v>0</v>
      </c>
      <c r="G1625">
        <f t="shared" si="226"/>
        <v>0</v>
      </c>
      <c r="H1625">
        <v>559442481</v>
      </c>
      <c r="L1625">
        <f t="shared" si="231"/>
        <v>20.142451276141987</v>
      </c>
      <c r="M1625">
        <f t="shared" si="232"/>
        <v>19.029986693658941</v>
      </c>
      <c r="N1625">
        <v>183915449</v>
      </c>
      <c r="O1625">
        <f t="shared" si="233"/>
        <v>0</v>
      </c>
      <c r="P1625">
        <f t="shared" si="227"/>
        <v>0</v>
      </c>
      <c r="Q1625">
        <f t="shared" si="228"/>
        <v>1</v>
      </c>
      <c r="R1625">
        <f t="shared" si="229"/>
        <v>0</v>
      </c>
      <c r="S1625">
        <f t="shared" si="230"/>
        <v>0</v>
      </c>
    </row>
    <row r="1626" spans="1:19" ht="16">
      <c r="A1626" s="1">
        <v>2012</v>
      </c>
      <c r="B1626" t="s">
        <v>240</v>
      </c>
      <c r="C1626" t="s">
        <v>22</v>
      </c>
      <c r="D1626" t="s">
        <v>23</v>
      </c>
      <c r="F1626">
        <f t="shared" si="225"/>
        <v>1</v>
      </c>
      <c r="G1626">
        <f t="shared" si="226"/>
        <v>187708135</v>
      </c>
      <c r="H1626">
        <v>562725176</v>
      </c>
      <c r="L1626">
        <f t="shared" si="231"/>
        <v>20.148301924827912</v>
      </c>
      <c r="M1626">
        <f t="shared" si="232"/>
        <v>19.050398841054434</v>
      </c>
      <c r="N1626">
        <v>187708135</v>
      </c>
      <c r="O1626">
        <f t="shared" si="233"/>
        <v>0</v>
      </c>
      <c r="P1626">
        <f t="shared" si="227"/>
        <v>0</v>
      </c>
      <c r="Q1626">
        <f t="shared" si="228"/>
        <v>0</v>
      </c>
      <c r="R1626">
        <f t="shared" si="229"/>
        <v>0</v>
      </c>
      <c r="S1626">
        <f t="shared" si="230"/>
        <v>1</v>
      </c>
    </row>
    <row r="1627" spans="1:19" ht="16">
      <c r="A1627" s="1">
        <v>1974</v>
      </c>
      <c r="B1627" t="s">
        <v>3527</v>
      </c>
      <c r="C1627" t="s">
        <v>16</v>
      </c>
      <c r="D1627" t="s">
        <v>17</v>
      </c>
      <c r="F1627">
        <f t="shared" si="225"/>
        <v>0</v>
      </c>
      <c r="G1627">
        <f t="shared" si="226"/>
        <v>0</v>
      </c>
      <c r="H1627">
        <v>564485269</v>
      </c>
      <c r="L1627">
        <f t="shared" si="231"/>
        <v>20.151424845553617</v>
      </c>
      <c r="M1627">
        <f t="shared" si="232"/>
        <v>16.323619930519996</v>
      </c>
      <c r="N1627">
        <v>12281688</v>
      </c>
      <c r="O1627">
        <f t="shared" si="233"/>
        <v>0</v>
      </c>
      <c r="P1627">
        <f t="shared" si="227"/>
        <v>1</v>
      </c>
      <c r="Q1627">
        <f t="shared" si="228"/>
        <v>0</v>
      </c>
      <c r="R1627">
        <f t="shared" si="229"/>
        <v>0</v>
      </c>
      <c r="S1627">
        <f t="shared" si="230"/>
        <v>0</v>
      </c>
    </row>
    <row r="1628" spans="1:19" ht="16">
      <c r="A1628" s="1">
        <v>2005</v>
      </c>
      <c r="B1628" t="s">
        <v>1663</v>
      </c>
      <c r="C1628" t="s">
        <v>22</v>
      </c>
      <c r="D1628" t="s">
        <v>23</v>
      </c>
      <c r="F1628">
        <f t="shared" si="225"/>
        <v>1</v>
      </c>
      <c r="G1628">
        <f t="shared" si="226"/>
        <v>178954969</v>
      </c>
      <c r="H1628">
        <v>566045396</v>
      </c>
      <c r="L1628">
        <f t="shared" si="231"/>
        <v>20.15418483789821</v>
      </c>
      <c r="M1628">
        <f t="shared" si="232"/>
        <v>19.00264476232363</v>
      </c>
      <c r="N1628">
        <v>178954969</v>
      </c>
      <c r="O1628">
        <f t="shared" si="233"/>
        <v>0</v>
      </c>
      <c r="P1628">
        <f t="shared" si="227"/>
        <v>0</v>
      </c>
      <c r="Q1628">
        <f t="shared" si="228"/>
        <v>0</v>
      </c>
      <c r="R1628">
        <f t="shared" si="229"/>
        <v>0</v>
      </c>
      <c r="S1628">
        <f t="shared" si="230"/>
        <v>1</v>
      </c>
    </row>
    <row r="1629" spans="1:19" ht="16">
      <c r="A1629" s="1">
        <v>1987</v>
      </c>
      <c r="B1629" t="s">
        <v>3266</v>
      </c>
      <c r="C1629" t="s">
        <v>16</v>
      </c>
      <c r="D1629" t="s">
        <v>17</v>
      </c>
      <c r="F1629">
        <f t="shared" si="225"/>
        <v>0</v>
      </c>
      <c r="G1629">
        <f t="shared" si="226"/>
        <v>0</v>
      </c>
      <c r="H1629">
        <v>567273267</v>
      </c>
      <c r="L1629">
        <f t="shared" si="231"/>
        <v>20.156351697971232</v>
      </c>
      <c r="M1629">
        <f t="shared" si="232"/>
        <v>17.529276459539926</v>
      </c>
      <c r="N1629">
        <v>41007948</v>
      </c>
      <c r="O1629">
        <f t="shared" si="233"/>
        <v>0</v>
      </c>
      <c r="P1629">
        <f t="shared" si="227"/>
        <v>1</v>
      </c>
      <c r="Q1629">
        <f t="shared" si="228"/>
        <v>0</v>
      </c>
      <c r="R1629">
        <f t="shared" si="229"/>
        <v>0</v>
      </c>
      <c r="S1629">
        <f t="shared" si="230"/>
        <v>0</v>
      </c>
    </row>
    <row r="1630" spans="1:19" ht="16">
      <c r="A1630" s="1">
        <v>1993</v>
      </c>
      <c r="B1630" t="s">
        <v>3092</v>
      </c>
      <c r="C1630" t="s">
        <v>31</v>
      </c>
      <c r="D1630" t="s">
        <v>17</v>
      </c>
      <c r="F1630">
        <f t="shared" si="225"/>
        <v>0</v>
      </c>
      <c r="G1630">
        <f t="shared" si="226"/>
        <v>0</v>
      </c>
      <c r="H1630">
        <v>570351412</v>
      </c>
      <c r="L1630">
        <f t="shared" si="231"/>
        <v>20.161763241107948</v>
      </c>
      <c r="M1630">
        <f t="shared" si="232"/>
        <v>18.077460478511316</v>
      </c>
      <c r="N1630">
        <v>70948192</v>
      </c>
      <c r="O1630">
        <f t="shared" si="233"/>
        <v>0</v>
      </c>
      <c r="P1630">
        <f t="shared" si="227"/>
        <v>0</v>
      </c>
      <c r="Q1630">
        <f t="shared" si="228"/>
        <v>1</v>
      </c>
      <c r="R1630">
        <f t="shared" si="229"/>
        <v>0</v>
      </c>
      <c r="S1630">
        <f t="shared" si="230"/>
        <v>0</v>
      </c>
    </row>
    <row r="1631" spans="1:19" ht="16">
      <c r="A1631" s="1">
        <v>2005</v>
      </c>
      <c r="B1631" t="s">
        <v>3666</v>
      </c>
      <c r="C1631" t="s">
        <v>31</v>
      </c>
      <c r="D1631" t="s">
        <v>17</v>
      </c>
      <c r="F1631">
        <f t="shared" si="225"/>
        <v>0</v>
      </c>
      <c r="G1631">
        <f t="shared" si="226"/>
        <v>0</v>
      </c>
      <c r="H1631">
        <v>570671028</v>
      </c>
      <c r="L1631">
        <f t="shared" si="231"/>
        <v>20.162323468492012</v>
      </c>
      <c r="M1631">
        <f t="shared" si="232"/>
        <v>18.692489834527787</v>
      </c>
      <c r="N1631">
        <v>131233644</v>
      </c>
      <c r="O1631">
        <f t="shared" si="233"/>
        <v>0</v>
      </c>
      <c r="P1631">
        <f t="shared" si="227"/>
        <v>0</v>
      </c>
      <c r="Q1631">
        <f t="shared" si="228"/>
        <v>1</v>
      </c>
      <c r="R1631">
        <f t="shared" si="229"/>
        <v>0</v>
      </c>
      <c r="S1631">
        <f t="shared" si="230"/>
        <v>0</v>
      </c>
    </row>
    <row r="1632" spans="1:19" ht="16">
      <c r="A1632" s="1">
        <v>2002</v>
      </c>
      <c r="B1632" t="s">
        <v>2195</v>
      </c>
      <c r="C1632" t="s">
        <v>16</v>
      </c>
      <c r="D1632" t="s">
        <v>17</v>
      </c>
      <c r="F1632">
        <f t="shared" si="225"/>
        <v>0</v>
      </c>
      <c r="G1632">
        <f t="shared" si="226"/>
        <v>0</v>
      </c>
      <c r="H1632">
        <v>572168477</v>
      </c>
      <c r="L1632">
        <f t="shared" si="231"/>
        <v>20.164944046185411</v>
      </c>
      <c r="M1632">
        <f t="shared" si="232"/>
        <v>19.015802055559966</v>
      </c>
      <c r="N1632">
        <v>181325090</v>
      </c>
      <c r="O1632">
        <f t="shared" si="233"/>
        <v>0</v>
      </c>
      <c r="P1632">
        <f t="shared" si="227"/>
        <v>1</v>
      </c>
      <c r="Q1632">
        <f t="shared" si="228"/>
        <v>0</v>
      </c>
      <c r="R1632">
        <f t="shared" si="229"/>
        <v>0</v>
      </c>
      <c r="S1632">
        <f t="shared" si="230"/>
        <v>0</v>
      </c>
    </row>
    <row r="1633" spans="1:19" ht="16">
      <c r="A1633" s="1">
        <v>2013</v>
      </c>
      <c r="B1633" t="s">
        <v>165</v>
      </c>
      <c r="C1633" t="s">
        <v>31</v>
      </c>
      <c r="D1633" t="s">
        <v>17</v>
      </c>
      <c r="F1633">
        <f t="shared" si="225"/>
        <v>0</v>
      </c>
      <c r="G1633">
        <f t="shared" si="226"/>
        <v>0</v>
      </c>
      <c r="H1633">
        <v>573068425</v>
      </c>
      <c r="L1633">
        <f t="shared" si="231"/>
        <v>20.166515682907335</v>
      </c>
      <c r="M1633">
        <f t="shared" si="232"/>
        <v>18.720785336402702</v>
      </c>
      <c r="N1633">
        <v>135000000</v>
      </c>
      <c r="O1633">
        <f t="shared" si="233"/>
        <v>0</v>
      </c>
      <c r="P1633">
        <f t="shared" si="227"/>
        <v>0</v>
      </c>
      <c r="Q1633">
        <f t="shared" si="228"/>
        <v>1</v>
      </c>
      <c r="R1633">
        <f t="shared" si="229"/>
        <v>0</v>
      </c>
      <c r="S1633">
        <f t="shared" si="230"/>
        <v>0</v>
      </c>
    </row>
    <row r="1634" spans="1:19" ht="16">
      <c r="A1634" s="1">
        <v>1994</v>
      </c>
      <c r="B1634" t="s">
        <v>3065</v>
      </c>
      <c r="C1634" t="s">
        <v>16</v>
      </c>
      <c r="D1634" t="s">
        <v>17</v>
      </c>
      <c r="F1634">
        <f t="shared" si="225"/>
        <v>0</v>
      </c>
      <c r="G1634">
        <f t="shared" si="226"/>
        <v>0</v>
      </c>
      <c r="H1634">
        <v>574129115</v>
      </c>
      <c r="L1634">
        <f t="shared" si="231"/>
        <v>20.168364868013242</v>
      </c>
      <c r="M1634">
        <f t="shared" si="232"/>
        <v>18.872816120043336</v>
      </c>
      <c r="N1634">
        <v>157166470</v>
      </c>
      <c r="O1634">
        <f t="shared" si="233"/>
        <v>0</v>
      </c>
      <c r="P1634">
        <f t="shared" si="227"/>
        <v>1</v>
      </c>
      <c r="Q1634">
        <f t="shared" si="228"/>
        <v>0</v>
      </c>
      <c r="R1634">
        <f t="shared" si="229"/>
        <v>0</v>
      </c>
      <c r="S1634">
        <f t="shared" si="230"/>
        <v>0</v>
      </c>
    </row>
    <row r="1635" spans="1:19" ht="16">
      <c r="A1635" s="1">
        <v>2011</v>
      </c>
      <c r="B1635" t="s">
        <v>534</v>
      </c>
      <c r="C1635" t="s">
        <v>16</v>
      </c>
      <c r="D1635" t="s">
        <v>17</v>
      </c>
      <c r="F1635">
        <f t="shared" si="225"/>
        <v>0</v>
      </c>
      <c r="G1635">
        <f t="shared" si="226"/>
        <v>0</v>
      </c>
      <c r="H1635">
        <v>574795417</v>
      </c>
      <c r="L1635">
        <f t="shared" si="231"/>
        <v>20.169524738929287</v>
      </c>
      <c r="M1635">
        <f t="shared" si="232"/>
        <v>18.71811363725751</v>
      </c>
      <c r="N1635">
        <v>134639802</v>
      </c>
      <c r="O1635">
        <f t="shared" si="233"/>
        <v>0</v>
      </c>
      <c r="P1635">
        <f t="shared" si="227"/>
        <v>1</v>
      </c>
      <c r="Q1635">
        <f t="shared" si="228"/>
        <v>0</v>
      </c>
      <c r="R1635">
        <f t="shared" si="229"/>
        <v>0</v>
      </c>
      <c r="S1635">
        <f t="shared" si="230"/>
        <v>0</v>
      </c>
    </row>
    <row r="1636" spans="1:19" ht="16">
      <c r="A1636" s="1">
        <v>2008</v>
      </c>
      <c r="B1636" t="s">
        <v>1306</v>
      </c>
      <c r="C1636" t="s">
        <v>16</v>
      </c>
      <c r="D1636" t="s">
        <v>17</v>
      </c>
      <c r="F1636">
        <f t="shared" si="225"/>
        <v>0</v>
      </c>
      <c r="G1636">
        <f t="shared" si="226"/>
        <v>0</v>
      </c>
      <c r="H1636">
        <v>576399965</v>
      </c>
      <c r="L1636">
        <f t="shared" si="231"/>
        <v>20.172312361367918</v>
      </c>
      <c r="M1636">
        <f t="shared" si="232"/>
        <v>19.087515447649931</v>
      </c>
      <c r="N1636">
        <v>194806136</v>
      </c>
      <c r="O1636">
        <f t="shared" si="233"/>
        <v>0</v>
      </c>
      <c r="P1636">
        <f t="shared" si="227"/>
        <v>1</v>
      </c>
      <c r="Q1636">
        <f t="shared" si="228"/>
        <v>0</v>
      </c>
      <c r="R1636">
        <f t="shared" si="229"/>
        <v>0</v>
      </c>
      <c r="S1636">
        <f t="shared" si="230"/>
        <v>0</v>
      </c>
    </row>
    <row r="1637" spans="1:19" ht="16">
      <c r="A1637" s="1">
        <v>2000</v>
      </c>
      <c r="B1637" t="s">
        <v>2425</v>
      </c>
      <c r="C1637" t="s">
        <v>16</v>
      </c>
      <c r="D1637" t="s">
        <v>17</v>
      </c>
      <c r="F1637">
        <f t="shared" si="225"/>
        <v>0</v>
      </c>
      <c r="G1637">
        <f t="shared" si="226"/>
        <v>0</v>
      </c>
      <c r="H1637">
        <v>578003746</v>
      </c>
      <c r="L1637">
        <f t="shared" si="231"/>
        <v>20.175090907584508</v>
      </c>
      <c r="M1637">
        <f t="shared" si="232"/>
        <v>18.560418442555385</v>
      </c>
      <c r="N1637">
        <v>114997212</v>
      </c>
      <c r="O1637">
        <f t="shared" si="233"/>
        <v>0</v>
      </c>
      <c r="P1637">
        <f t="shared" si="227"/>
        <v>1</v>
      </c>
      <c r="Q1637">
        <f t="shared" si="228"/>
        <v>0</v>
      </c>
      <c r="R1637">
        <f t="shared" si="229"/>
        <v>0</v>
      </c>
      <c r="S1637">
        <f t="shared" si="230"/>
        <v>0</v>
      </c>
    </row>
    <row r="1638" spans="1:19" ht="16">
      <c r="A1638" s="1">
        <v>2003</v>
      </c>
      <c r="B1638" t="s">
        <v>2098</v>
      </c>
      <c r="C1638" t="s">
        <v>58</v>
      </c>
      <c r="D1638" t="s">
        <v>17</v>
      </c>
      <c r="F1638">
        <f t="shared" si="225"/>
        <v>0</v>
      </c>
      <c r="G1638">
        <f t="shared" si="226"/>
        <v>0</v>
      </c>
      <c r="H1638">
        <v>578361911</v>
      </c>
      <c r="L1638">
        <f t="shared" si="231"/>
        <v>20.175710374289153</v>
      </c>
      <c r="M1638">
        <f t="shared" si="232"/>
        <v>18.993083988463496</v>
      </c>
      <c r="N1638">
        <v>177252174</v>
      </c>
      <c r="O1638">
        <f t="shared" si="233"/>
        <v>1</v>
      </c>
      <c r="P1638">
        <f t="shared" si="227"/>
        <v>0</v>
      </c>
      <c r="Q1638">
        <f t="shared" si="228"/>
        <v>0</v>
      </c>
      <c r="R1638">
        <f t="shared" si="229"/>
        <v>0</v>
      </c>
      <c r="S1638">
        <f t="shared" si="230"/>
        <v>0</v>
      </c>
    </row>
    <row r="1639" spans="1:19" ht="16">
      <c r="A1639" s="1">
        <v>2011</v>
      </c>
      <c r="B1639" t="s">
        <v>421</v>
      </c>
      <c r="C1639" t="s">
        <v>31</v>
      </c>
      <c r="D1639" t="s">
        <v>17</v>
      </c>
      <c r="F1639">
        <f t="shared" si="225"/>
        <v>0</v>
      </c>
      <c r="G1639">
        <f t="shared" si="226"/>
        <v>0</v>
      </c>
      <c r="H1639">
        <v>580147769</v>
      </c>
      <c r="L1639">
        <f t="shared" si="231"/>
        <v>20.17879340319325</v>
      </c>
      <c r="M1639">
        <f t="shared" si="232"/>
        <v>19.148896553721322</v>
      </c>
      <c r="N1639">
        <v>207138157</v>
      </c>
      <c r="O1639">
        <f t="shared" si="233"/>
        <v>0</v>
      </c>
      <c r="P1639">
        <f t="shared" si="227"/>
        <v>0</v>
      </c>
      <c r="Q1639">
        <f t="shared" si="228"/>
        <v>1</v>
      </c>
      <c r="R1639">
        <f t="shared" si="229"/>
        <v>0</v>
      </c>
      <c r="S1639">
        <f t="shared" si="230"/>
        <v>0</v>
      </c>
    </row>
    <row r="1640" spans="1:19" ht="16">
      <c r="A1640" s="1">
        <v>2010</v>
      </c>
      <c r="B1640" t="s">
        <v>675</v>
      </c>
      <c r="C1640" t="s">
        <v>22</v>
      </c>
      <c r="D1640" t="s">
        <v>23</v>
      </c>
      <c r="F1640">
        <f t="shared" si="225"/>
        <v>1</v>
      </c>
      <c r="G1640">
        <f t="shared" si="226"/>
        <v>73707997</v>
      </c>
      <c r="H1640">
        <v>580578700</v>
      </c>
      <c r="L1640">
        <f t="shared" si="231"/>
        <v>20.179535922695145</v>
      </c>
      <c r="M1640">
        <f t="shared" si="232"/>
        <v>18.115621858735743</v>
      </c>
      <c r="N1640">
        <v>73707997</v>
      </c>
      <c r="O1640">
        <f t="shared" si="233"/>
        <v>0</v>
      </c>
      <c r="P1640">
        <f t="shared" si="227"/>
        <v>0</v>
      </c>
      <c r="Q1640">
        <f t="shared" si="228"/>
        <v>0</v>
      </c>
      <c r="R1640">
        <f t="shared" si="229"/>
        <v>0</v>
      </c>
      <c r="S1640">
        <f t="shared" si="230"/>
        <v>1</v>
      </c>
    </row>
    <row r="1641" spans="1:19" ht="16">
      <c r="A1641" s="1">
        <v>1999</v>
      </c>
      <c r="B1641" t="s">
        <v>2624</v>
      </c>
      <c r="C1641" t="s">
        <v>16</v>
      </c>
      <c r="D1641" t="s">
        <v>17</v>
      </c>
      <c r="F1641">
        <f t="shared" si="225"/>
        <v>0</v>
      </c>
      <c r="G1641">
        <f t="shared" si="226"/>
        <v>0</v>
      </c>
      <c r="H1641">
        <v>582299294</v>
      </c>
      <c r="L1641">
        <f t="shared" si="231"/>
        <v>20.182495124373158</v>
      </c>
      <c r="M1641">
        <f t="shared" si="232"/>
        <v>18.532910271835682</v>
      </c>
      <c r="N1641">
        <v>111876962</v>
      </c>
      <c r="O1641">
        <f t="shared" si="233"/>
        <v>0</v>
      </c>
      <c r="P1641">
        <f t="shared" si="227"/>
        <v>1</v>
      </c>
      <c r="Q1641">
        <f t="shared" si="228"/>
        <v>0</v>
      </c>
      <c r="R1641">
        <f t="shared" si="229"/>
        <v>0</v>
      </c>
      <c r="S1641">
        <f t="shared" si="230"/>
        <v>0</v>
      </c>
    </row>
    <row r="1642" spans="1:19" ht="16">
      <c r="A1642" s="1">
        <v>2011</v>
      </c>
      <c r="B1642" t="s">
        <v>602</v>
      </c>
      <c r="C1642" t="s">
        <v>22</v>
      </c>
      <c r="D1642" t="s">
        <v>23</v>
      </c>
      <c r="F1642">
        <f t="shared" si="225"/>
        <v>1</v>
      </c>
      <c r="G1642">
        <f t="shared" si="226"/>
        <v>113925987</v>
      </c>
      <c r="H1642">
        <v>583162839</v>
      </c>
      <c r="L1642">
        <f t="shared" si="231"/>
        <v>20.183977017492769</v>
      </c>
      <c r="M1642">
        <f t="shared" si="232"/>
        <v>18.551059558671163</v>
      </c>
      <c r="N1642">
        <v>113925987</v>
      </c>
      <c r="O1642">
        <f t="shared" si="233"/>
        <v>0</v>
      </c>
      <c r="P1642">
        <f t="shared" si="227"/>
        <v>0</v>
      </c>
      <c r="Q1642">
        <f t="shared" si="228"/>
        <v>0</v>
      </c>
      <c r="R1642">
        <f t="shared" si="229"/>
        <v>0</v>
      </c>
      <c r="S1642">
        <f t="shared" si="230"/>
        <v>1</v>
      </c>
    </row>
    <row r="1643" spans="1:19" ht="16">
      <c r="A1643" s="1">
        <v>2001</v>
      </c>
      <c r="B1643" t="s">
        <v>2362</v>
      </c>
      <c r="C1643" t="s">
        <v>31</v>
      </c>
      <c r="D1643" t="s">
        <v>17</v>
      </c>
      <c r="F1643">
        <f t="shared" si="225"/>
        <v>0</v>
      </c>
      <c r="G1643">
        <f t="shared" si="226"/>
        <v>0</v>
      </c>
      <c r="H1643">
        <v>591130447</v>
      </c>
      <c r="L1643">
        <f t="shared" si="231"/>
        <v>20.197547273518975</v>
      </c>
      <c r="M1643">
        <f t="shared" si="232"/>
        <v>19.110575957594985</v>
      </c>
      <c r="N1643">
        <v>199350663</v>
      </c>
      <c r="O1643">
        <f t="shared" si="233"/>
        <v>0</v>
      </c>
      <c r="P1643">
        <f t="shared" si="227"/>
        <v>0</v>
      </c>
      <c r="Q1643">
        <f t="shared" si="228"/>
        <v>1</v>
      </c>
      <c r="R1643">
        <f t="shared" si="229"/>
        <v>0</v>
      </c>
      <c r="S1643">
        <f t="shared" si="230"/>
        <v>0</v>
      </c>
    </row>
    <row r="1644" spans="1:19" ht="16">
      <c r="A1644" s="1">
        <v>2007</v>
      </c>
      <c r="B1644" t="s">
        <v>1446</v>
      </c>
      <c r="C1644" t="s">
        <v>22</v>
      </c>
      <c r="D1644" t="s">
        <v>23</v>
      </c>
      <c r="F1644">
        <f t="shared" si="225"/>
        <v>1</v>
      </c>
      <c r="G1644">
        <f t="shared" si="226"/>
        <v>81456903</v>
      </c>
      <c r="H1644">
        <v>592187212</v>
      </c>
      <c r="L1644">
        <f t="shared" si="231"/>
        <v>20.199333379342548</v>
      </c>
      <c r="M1644">
        <f t="shared" si="232"/>
        <v>18.215584640802348</v>
      </c>
      <c r="N1644">
        <v>81456903</v>
      </c>
      <c r="O1644">
        <f t="shared" si="233"/>
        <v>0</v>
      </c>
      <c r="P1644">
        <f t="shared" si="227"/>
        <v>0</v>
      </c>
      <c r="Q1644">
        <f t="shared" si="228"/>
        <v>0</v>
      </c>
      <c r="R1644">
        <f t="shared" si="229"/>
        <v>0</v>
      </c>
      <c r="S1644">
        <f t="shared" si="230"/>
        <v>1</v>
      </c>
    </row>
    <row r="1645" spans="1:19" ht="16">
      <c r="A1645" s="1">
        <v>2001</v>
      </c>
      <c r="B1645" t="s">
        <v>3638</v>
      </c>
      <c r="C1645" t="s">
        <v>16</v>
      </c>
      <c r="D1645" t="s">
        <v>17</v>
      </c>
      <c r="F1645">
        <f t="shared" si="225"/>
        <v>0</v>
      </c>
      <c r="G1645">
        <f t="shared" si="226"/>
        <v>0</v>
      </c>
      <c r="H1645">
        <v>593089313</v>
      </c>
      <c r="L1645">
        <f t="shared" si="231"/>
        <v>20.200855557762782</v>
      </c>
      <c r="M1645">
        <f t="shared" si="232"/>
        <v>18.532641583470426</v>
      </c>
      <c r="N1645">
        <v>111846906</v>
      </c>
      <c r="O1645">
        <f t="shared" si="233"/>
        <v>0</v>
      </c>
      <c r="P1645">
        <f t="shared" si="227"/>
        <v>1</v>
      </c>
      <c r="Q1645">
        <f t="shared" si="228"/>
        <v>0</v>
      </c>
      <c r="R1645">
        <f t="shared" si="229"/>
        <v>0</v>
      </c>
      <c r="S1645">
        <f t="shared" si="230"/>
        <v>0</v>
      </c>
    </row>
    <row r="1646" spans="1:19" ht="16">
      <c r="A1646" s="1">
        <v>1992</v>
      </c>
      <c r="B1646" t="s">
        <v>3124</v>
      </c>
      <c r="C1646" t="s">
        <v>16</v>
      </c>
      <c r="D1646" t="s">
        <v>17</v>
      </c>
      <c r="F1646">
        <f t="shared" si="225"/>
        <v>0</v>
      </c>
      <c r="G1646">
        <f t="shared" si="226"/>
        <v>0</v>
      </c>
      <c r="H1646">
        <v>596056107</v>
      </c>
      <c r="L1646">
        <f t="shared" si="231"/>
        <v>20.205845359860547</v>
      </c>
      <c r="M1646">
        <f t="shared" si="232"/>
        <v>17.318269598757208</v>
      </c>
      <c r="N1646">
        <v>33206945</v>
      </c>
      <c r="O1646">
        <f t="shared" si="233"/>
        <v>0</v>
      </c>
      <c r="P1646">
        <f t="shared" si="227"/>
        <v>1</v>
      </c>
      <c r="Q1646">
        <f t="shared" si="228"/>
        <v>0</v>
      </c>
      <c r="R1646">
        <f t="shared" si="229"/>
        <v>0</v>
      </c>
      <c r="S1646">
        <f t="shared" si="230"/>
        <v>0</v>
      </c>
    </row>
    <row r="1647" spans="1:19" ht="16">
      <c r="A1647" s="1">
        <v>2004</v>
      </c>
      <c r="B1647" t="s">
        <v>1988</v>
      </c>
      <c r="C1647" t="s">
        <v>16</v>
      </c>
      <c r="D1647" t="s">
        <v>17</v>
      </c>
      <c r="F1647">
        <f t="shared" si="225"/>
        <v>0</v>
      </c>
      <c r="G1647">
        <f t="shared" si="226"/>
        <v>0</v>
      </c>
      <c r="H1647">
        <v>597064223</v>
      </c>
      <c r="L1647">
        <f t="shared" si="231"/>
        <v>20.207535241785376</v>
      </c>
      <c r="M1647">
        <f t="shared" si="232"/>
        <v>19.035752495476576</v>
      </c>
      <c r="N1647">
        <v>184978932</v>
      </c>
      <c r="O1647">
        <f t="shared" si="233"/>
        <v>0</v>
      </c>
      <c r="P1647">
        <f t="shared" si="227"/>
        <v>1</v>
      </c>
      <c r="Q1647">
        <f t="shared" si="228"/>
        <v>0</v>
      </c>
      <c r="R1647">
        <f t="shared" si="229"/>
        <v>0</v>
      </c>
      <c r="S1647">
        <f t="shared" si="230"/>
        <v>0</v>
      </c>
    </row>
    <row r="1648" spans="1:19" ht="16">
      <c r="A1648" s="1">
        <v>1975</v>
      </c>
      <c r="B1648" t="s">
        <v>3523</v>
      </c>
      <c r="C1648" t="s">
        <v>64</v>
      </c>
      <c r="D1648" t="s">
        <v>17</v>
      </c>
      <c r="F1648">
        <f t="shared" si="225"/>
        <v>0</v>
      </c>
      <c r="G1648">
        <f t="shared" si="226"/>
        <v>0</v>
      </c>
      <c r="H1648">
        <v>605399166</v>
      </c>
      <c r="L1648">
        <f t="shared" si="231"/>
        <v>20.221398576949358</v>
      </c>
      <c r="M1648">
        <f t="shared" si="232"/>
        <v>15.462960761395928</v>
      </c>
      <c r="N1648">
        <v>5193720</v>
      </c>
      <c r="O1648">
        <f t="shared" si="233"/>
        <v>0</v>
      </c>
      <c r="P1648">
        <f t="shared" si="227"/>
        <v>0</v>
      </c>
      <c r="Q1648">
        <f t="shared" si="228"/>
        <v>0</v>
      </c>
      <c r="R1648">
        <f t="shared" si="229"/>
        <v>1</v>
      </c>
      <c r="S1648">
        <f t="shared" si="230"/>
        <v>0</v>
      </c>
    </row>
    <row r="1649" spans="1:19" ht="16">
      <c r="A1649" s="1">
        <v>2003</v>
      </c>
      <c r="B1649" t="s">
        <v>2008</v>
      </c>
      <c r="C1649" t="s">
        <v>22</v>
      </c>
      <c r="D1649" t="s">
        <v>23</v>
      </c>
      <c r="F1649">
        <f t="shared" si="225"/>
        <v>1</v>
      </c>
      <c r="G1649">
        <f t="shared" si="226"/>
        <v>102553043</v>
      </c>
      <c r="H1649">
        <v>612120077</v>
      </c>
      <c r="L1649">
        <f t="shared" si="231"/>
        <v>20.23243902547943</v>
      </c>
      <c r="M1649">
        <f t="shared" si="232"/>
        <v>18.445890715372503</v>
      </c>
      <c r="N1649">
        <v>102553043</v>
      </c>
      <c r="O1649">
        <f t="shared" si="233"/>
        <v>0</v>
      </c>
      <c r="P1649">
        <f t="shared" si="227"/>
        <v>0</v>
      </c>
      <c r="Q1649">
        <f t="shared" si="228"/>
        <v>0</v>
      </c>
      <c r="R1649">
        <f t="shared" si="229"/>
        <v>0</v>
      </c>
      <c r="S1649">
        <f t="shared" si="230"/>
        <v>1</v>
      </c>
    </row>
    <row r="1650" spans="1:19" ht="16">
      <c r="A1650" s="1">
        <v>1971</v>
      </c>
      <c r="B1650" t="s">
        <v>3562</v>
      </c>
      <c r="C1650" t="s">
        <v>16</v>
      </c>
      <c r="D1650" t="s">
        <v>17</v>
      </c>
      <c r="F1650">
        <f t="shared" si="225"/>
        <v>0</v>
      </c>
      <c r="G1650">
        <f t="shared" si="226"/>
        <v>0</v>
      </c>
      <c r="H1650">
        <v>616827003</v>
      </c>
      <c r="L1650">
        <f t="shared" si="231"/>
        <v>20.240099158437992</v>
      </c>
      <c r="M1650">
        <f t="shared" si="232"/>
        <v>19.536031188170092</v>
      </c>
      <c r="N1650">
        <v>305063707</v>
      </c>
      <c r="O1650">
        <f t="shared" si="233"/>
        <v>0</v>
      </c>
      <c r="P1650">
        <f t="shared" si="227"/>
        <v>1</v>
      </c>
      <c r="Q1650">
        <f t="shared" si="228"/>
        <v>0</v>
      </c>
      <c r="R1650">
        <f t="shared" si="229"/>
        <v>0</v>
      </c>
      <c r="S1650">
        <f t="shared" si="230"/>
        <v>0</v>
      </c>
    </row>
    <row r="1651" spans="1:19" ht="16">
      <c r="A1651" s="1">
        <v>2012</v>
      </c>
      <c r="B1651" t="s">
        <v>272</v>
      </c>
      <c r="C1651" t="s">
        <v>16</v>
      </c>
      <c r="D1651" t="s">
        <v>17</v>
      </c>
      <c r="F1651">
        <f t="shared" si="225"/>
        <v>0</v>
      </c>
      <c r="G1651">
        <f t="shared" si="226"/>
        <v>0</v>
      </c>
      <c r="H1651">
        <v>616887080</v>
      </c>
      <c r="L1651">
        <f t="shared" si="231"/>
        <v>20.240196550533739</v>
      </c>
      <c r="M1651">
        <f t="shared" si="232"/>
        <v>18.617534757870253</v>
      </c>
      <c r="N1651">
        <v>121756628</v>
      </c>
      <c r="O1651">
        <f t="shared" si="233"/>
        <v>0</v>
      </c>
      <c r="P1651">
        <f t="shared" si="227"/>
        <v>1</v>
      </c>
      <c r="Q1651">
        <f t="shared" si="228"/>
        <v>0</v>
      </c>
      <c r="R1651">
        <f t="shared" si="229"/>
        <v>0</v>
      </c>
      <c r="S1651">
        <f t="shared" si="230"/>
        <v>0</v>
      </c>
    </row>
    <row r="1652" spans="1:19" ht="16">
      <c r="A1652" s="1">
        <v>2000</v>
      </c>
      <c r="B1652" t="s">
        <v>2447</v>
      </c>
      <c r="C1652" t="s">
        <v>58</v>
      </c>
      <c r="D1652" t="s">
        <v>17</v>
      </c>
      <c r="F1652">
        <f t="shared" si="225"/>
        <v>0</v>
      </c>
      <c r="G1652">
        <f t="shared" si="226"/>
        <v>0</v>
      </c>
      <c r="H1652">
        <v>619204256</v>
      </c>
      <c r="L1652">
        <f t="shared" si="231"/>
        <v>20.243945753601182</v>
      </c>
      <c r="M1652">
        <f t="shared" si="232"/>
        <v>18.752496175898795</v>
      </c>
      <c r="N1652">
        <v>139349563</v>
      </c>
      <c r="O1652">
        <f t="shared" si="233"/>
        <v>1</v>
      </c>
      <c r="P1652">
        <f t="shared" si="227"/>
        <v>0</v>
      </c>
      <c r="Q1652">
        <f t="shared" si="228"/>
        <v>0</v>
      </c>
      <c r="R1652">
        <f t="shared" si="229"/>
        <v>0</v>
      </c>
      <c r="S1652">
        <f t="shared" si="230"/>
        <v>0</v>
      </c>
    </row>
    <row r="1653" spans="1:19" ht="16">
      <c r="A1653" s="1">
        <v>1989</v>
      </c>
      <c r="B1653" t="s">
        <v>3198</v>
      </c>
      <c r="C1653" t="s">
        <v>22</v>
      </c>
      <c r="D1653" t="s">
        <v>23</v>
      </c>
      <c r="F1653">
        <f t="shared" si="225"/>
        <v>1</v>
      </c>
      <c r="G1653">
        <f t="shared" si="226"/>
        <v>75183554</v>
      </c>
      <c r="H1653">
        <v>624023495</v>
      </c>
      <c r="L1653">
        <f t="shared" si="231"/>
        <v>20.251698577868464</v>
      </c>
      <c r="M1653">
        <f t="shared" si="232"/>
        <v>18.135443068193922</v>
      </c>
      <c r="N1653">
        <v>75183554</v>
      </c>
      <c r="O1653">
        <f t="shared" si="233"/>
        <v>0</v>
      </c>
      <c r="P1653">
        <f t="shared" si="227"/>
        <v>0</v>
      </c>
      <c r="Q1653">
        <f t="shared" si="228"/>
        <v>0</v>
      </c>
      <c r="R1653">
        <f t="shared" si="229"/>
        <v>0</v>
      </c>
      <c r="S1653">
        <f t="shared" si="230"/>
        <v>1</v>
      </c>
    </row>
    <row r="1654" spans="1:19" ht="16">
      <c r="A1654" s="1">
        <v>2010</v>
      </c>
      <c r="B1654" t="s">
        <v>798</v>
      </c>
      <c r="C1654" t="s">
        <v>22</v>
      </c>
      <c r="D1654" t="s">
        <v>23</v>
      </c>
      <c r="F1654">
        <f t="shared" si="225"/>
        <v>1</v>
      </c>
      <c r="G1654">
        <f t="shared" si="226"/>
        <v>277740279</v>
      </c>
      <c r="H1654">
        <v>626605502</v>
      </c>
      <c r="L1654">
        <f t="shared" si="231"/>
        <v>20.255827717165168</v>
      </c>
      <c r="M1654">
        <f t="shared" si="232"/>
        <v>19.44219698677162</v>
      </c>
      <c r="N1654">
        <v>277740279</v>
      </c>
      <c r="O1654">
        <f t="shared" si="233"/>
        <v>0</v>
      </c>
      <c r="P1654">
        <f t="shared" si="227"/>
        <v>0</v>
      </c>
      <c r="Q1654">
        <f t="shared" si="228"/>
        <v>0</v>
      </c>
      <c r="R1654">
        <f t="shared" si="229"/>
        <v>0</v>
      </c>
      <c r="S1654">
        <f t="shared" si="230"/>
        <v>1</v>
      </c>
    </row>
    <row r="1655" spans="1:19" ht="16">
      <c r="A1655" s="1">
        <v>1999</v>
      </c>
      <c r="B1655" t="s">
        <v>2608</v>
      </c>
      <c r="C1655" t="s">
        <v>31</v>
      </c>
      <c r="D1655" t="s">
        <v>17</v>
      </c>
      <c r="F1655">
        <f t="shared" si="225"/>
        <v>0</v>
      </c>
      <c r="G1655">
        <f t="shared" si="226"/>
        <v>0</v>
      </c>
      <c r="H1655">
        <v>626779240</v>
      </c>
      <c r="L1655">
        <f t="shared" si="231"/>
        <v>20.256104947285003</v>
      </c>
      <c r="M1655">
        <f t="shared" si="232"/>
        <v>19.127617381431698</v>
      </c>
      <c r="N1655">
        <v>202776994</v>
      </c>
      <c r="O1655">
        <f t="shared" si="233"/>
        <v>0</v>
      </c>
      <c r="P1655">
        <f t="shared" si="227"/>
        <v>0</v>
      </c>
      <c r="Q1655">
        <f t="shared" si="228"/>
        <v>1</v>
      </c>
      <c r="R1655">
        <f t="shared" si="229"/>
        <v>0</v>
      </c>
      <c r="S1655">
        <f t="shared" si="230"/>
        <v>0</v>
      </c>
    </row>
    <row r="1656" spans="1:19" ht="16">
      <c r="A1656" s="1">
        <v>2008</v>
      </c>
      <c r="B1656" t="s">
        <v>1196</v>
      </c>
      <c r="C1656" t="s">
        <v>31</v>
      </c>
      <c r="D1656" t="s">
        <v>17</v>
      </c>
      <c r="F1656">
        <f t="shared" si="225"/>
        <v>0</v>
      </c>
      <c r="G1656">
        <f t="shared" si="226"/>
        <v>0</v>
      </c>
      <c r="H1656">
        <v>630352749</v>
      </c>
      <c r="L1656">
        <f t="shared" si="231"/>
        <v>20.26179013970129</v>
      </c>
      <c r="M1656">
        <f t="shared" si="232"/>
        <v>19.120305271135287</v>
      </c>
      <c r="N1656">
        <v>201299674</v>
      </c>
      <c r="O1656">
        <f t="shared" si="233"/>
        <v>0</v>
      </c>
      <c r="P1656">
        <f t="shared" si="227"/>
        <v>0</v>
      </c>
      <c r="Q1656">
        <f t="shared" si="228"/>
        <v>1</v>
      </c>
      <c r="R1656">
        <f t="shared" si="229"/>
        <v>0</v>
      </c>
      <c r="S1656">
        <f t="shared" si="230"/>
        <v>0</v>
      </c>
    </row>
    <row r="1657" spans="1:19" ht="16">
      <c r="A1657" s="1">
        <v>2013</v>
      </c>
      <c r="B1657" t="s">
        <v>210</v>
      </c>
      <c r="C1657" t="s">
        <v>64</v>
      </c>
      <c r="D1657" t="s">
        <v>17</v>
      </c>
      <c r="F1657">
        <f t="shared" si="225"/>
        <v>0</v>
      </c>
      <c r="G1657">
        <f t="shared" si="226"/>
        <v>0</v>
      </c>
      <c r="H1657">
        <v>631674790</v>
      </c>
      <c r="L1657">
        <f t="shared" si="231"/>
        <v>20.263885246888311</v>
      </c>
      <c r="M1657">
        <f t="shared" si="232"/>
        <v>18.951308995014536</v>
      </c>
      <c r="N1657">
        <v>170000000</v>
      </c>
      <c r="O1657">
        <f t="shared" si="233"/>
        <v>0</v>
      </c>
      <c r="P1657">
        <f t="shared" si="227"/>
        <v>0</v>
      </c>
      <c r="Q1657">
        <f t="shared" si="228"/>
        <v>0</v>
      </c>
      <c r="R1657">
        <f t="shared" si="229"/>
        <v>1</v>
      </c>
      <c r="S1657">
        <f t="shared" si="230"/>
        <v>0</v>
      </c>
    </row>
    <row r="1658" spans="1:19" ht="16">
      <c r="A1658" s="1">
        <v>2012</v>
      </c>
      <c r="B1658" t="s">
        <v>277</v>
      </c>
      <c r="C1658" t="s">
        <v>16</v>
      </c>
      <c r="D1658" t="s">
        <v>17</v>
      </c>
      <c r="F1658">
        <f t="shared" si="225"/>
        <v>0</v>
      </c>
      <c r="G1658">
        <f t="shared" si="226"/>
        <v>0</v>
      </c>
      <c r="H1658">
        <v>633967639</v>
      </c>
      <c r="L1658">
        <f t="shared" si="231"/>
        <v>20.26750846851203</v>
      </c>
      <c r="M1658">
        <f t="shared" si="232"/>
        <v>19.200681043979881</v>
      </c>
      <c r="N1658">
        <v>218147292</v>
      </c>
      <c r="O1658">
        <f t="shared" si="233"/>
        <v>0</v>
      </c>
      <c r="P1658">
        <f t="shared" si="227"/>
        <v>1</v>
      </c>
      <c r="Q1658">
        <f t="shared" si="228"/>
        <v>0</v>
      </c>
      <c r="R1658">
        <f t="shared" si="229"/>
        <v>0</v>
      </c>
      <c r="S1658">
        <f t="shared" si="230"/>
        <v>0</v>
      </c>
    </row>
    <row r="1659" spans="1:19" ht="16">
      <c r="A1659" s="1">
        <v>2008</v>
      </c>
      <c r="B1659" t="s">
        <v>1226</v>
      </c>
      <c r="C1659" t="s">
        <v>16</v>
      </c>
      <c r="D1659" t="s">
        <v>17</v>
      </c>
      <c r="F1659">
        <f t="shared" si="225"/>
        <v>0</v>
      </c>
      <c r="G1659">
        <f t="shared" si="226"/>
        <v>0</v>
      </c>
      <c r="H1659">
        <v>640362486</v>
      </c>
      <c r="L1659">
        <f t="shared" si="231"/>
        <v>20.2775449583579</v>
      </c>
      <c r="M1659">
        <f t="shared" si="232"/>
        <v>19.332637907468417</v>
      </c>
      <c r="N1659">
        <v>248918952</v>
      </c>
      <c r="O1659">
        <f t="shared" si="233"/>
        <v>0</v>
      </c>
      <c r="P1659">
        <f t="shared" si="227"/>
        <v>1</v>
      </c>
      <c r="Q1659">
        <f t="shared" si="228"/>
        <v>0</v>
      </c>
      <c r="R1659">
        <f t="shared" si="229"/>
        <v>0</v>
      </c>
      <c r="S1659">
        <f t="shared" si="230"/>
        <v>0</v>
      </c>
    </row>
    <row r="1660" spans="1:19" ht="16">
      <c r="A1660" s="1">
        <v>1999</v>
      </c>
      <c r="B1660" t="s">
        <v>2622</v>
      </c>
      <c r="C1660" t="s">
        <v>22</v>
      </c>
      <c r="D1660" t="s">
        <v>23</v>
      </c>
      <c r="F1660">
        <f t="shared" si="225"/>
        <v>1</v>
      </c>
      <c r="G1660">
        <f t="shared" si="226"/>
        <v>90900032</v>
      </c>
      <c r="H1660">
        <v>643684004</v>
      </c>
      <c r="L1660">
        <f t="shared" si="231"/>
        <v>20.282718486628632</v>
      </c>
      <c r="M1660">
        <f t="shared" si="232"/>
        <v>18.325270911182848</v>
      </c>
      <c r="N1660">
        <v>90900032</v>
      </c>
      <c r="O1660">
        <f t="shared" si="233"/>
        <v>0</v>
      </c>
      <c r="P1660">
        <f t="shared" si="227"/>
        <v>0</v>
      </c>
      <c r="Q1660">
        <f t="shared" si="228"/>
        <v>0</v>
      </c>
      <c r="R1660">
        <f t="shared" si="229"/>
        <v>0</v>
      </c>
      <c r="S1660">
        <f t="shared" si="230"/>
        <v>1</v>
      </c>
    </row>
    <row r="1661" spans="1:19" ht="16">
      <c r="A1661" s="1">
        <v>2001</v>
      </c>
      <c r="B1661" t="s">
        <v>2370</v>
      </c>
      <c r="C1661" t="s">
        <v>16</v>
      </c>
      <c r="D1661" t="s">
        <v>17</v>
      </c>
      <c r="F1661">
        <f t="shared" si="225"/>
        <v>0</v>
      </c>
      <c r="G1661">
        <f t="shared" si="226"/>
        <v>0</v>
      </c>
      <c r="H1661">
        <v>647149877</v>
      </c>
      <c r="L1661">
        <f t="shared" si="231"/>
        <v>20.288088474788577</v>
      </c>
      <c r="M1661">
        <f t="shared" si="232"/>
        <v>18.00201333777273</v>
      </c>
      <c r="N1661">
        <v>65792298</v>
      </c>
      <c r="O1661">
        <f t="shared" si="233"/>
        <v>0</v>
      </c>
      <c r="P1661">
        <f t="shared" si="227"/>
        <v>1</v>
      </c>
      <c r="Q1661">
        <f t="shared" si="228"/>
        <v>0</v>
      </c>
      <c r="R1661">
        <f t="shared" si="229"/>
        <v>0</v>
      </c>
      <c r="S1661">
        <f t="shared" si="230"/>
        <v>0</v>
      </c>
    </row>
    <row r="1662" spans="1:19" ht="16">
      <c r="A1662" s="1">
        <v>2011</v>
      </c>
      <c r="B1662" t="s">
        <v>444</v>
      </c>
      <c r="C1662" t="s">
        <v>22</v>
      </c>
      <c r="D1662" t="s">
        <v>23</v>
      </c>
      <c r="F1662">
        <f t="shared" si="225"/>
        <v>1</v>
      </c>
      <c r="G1662">
        <f t="shared" si="226"/>
        <v>129461348</v>
      </c>
      <c r="H1662">
        <v>652320815</v>
      </c>
      <c r="L1662">
        <f t="shared" si="231"/>
        <v>20.29604704642124</v>
      </c>
      <c r="M1662">
        <f t="shared" si="232"/>
        <v>18.678892923510048</v>
      </c>
      <c r="N1662">
        <v>129461348</v>
      </c>
      <c r="O1662">
        <f t="shared" si="233"/>
        <v>0</v>
      </c>
      <c r="P1662">
        <f t="shared" si="227"/>
        <v>0</v>
      </c>
      <c r="Q1662">
        <f t="shared" si="228"/>
        <v>0</v>
      </c>
      <c r="R1662">
        <f t="shared" si="229"/>
        <v>0</v>
      </c>
      <c r="S1662">
        <f t="shared" si="230"/>
        <v>1</v>
      </c>
    </row>
    <row r="1663" spans="1:19" ht="16">
      <c r="A1663" s="1">
        <v>1979</v>
      </c>
      <c r="B1663" t="s">
        <v>3457</v>
      </c>
      <c r="C1663" t="s">
        <v>22</v>
      </c>
      <c r="D1663" t="s">
        <v>23</v>
      </c>
      <c r="F1663">
        <f t="shared" si="225"/>
        <v>1</v>
      </c>
      <c r="G1663">
        <f t="shared" si="226"/>
        <v>28886103</v>
      </c>
      <c r="H1663">
        <v>653566146</v>
      </c>
      <c r="L1663">
        <f t="shared" si="231"/>
        <v>20.297954303962968</v>
      </c>
      <c r="M1663">
        <f t="shared" si="232"/>
        <v>17.178871172378081</v>
      </c>
      <c r="N1663">
        <v>28886103</v>
      </c>
      <c r="O1663">
        <f t="shared" si="233"/>
        <v>0</v>
      </c>
      <c r="P1663">
        <f t="shared" si="227"/>
        <v>0</v>
      </c>
      <c r="Q1663">
        <f t="shared" si="228"/>
        <v>0</v>
      </c>
      <c r="R1663">
        <f t="shared" si="229"/>
        <v>0</v>
      </c>
      <c r="S1663">
        <f t="shared" si="230"/>
        <v>1</v>
      </c>
    </row>
    <row r="1664" spans="1:19" ht="16">
      <c r="A1664" s="1">
        <v>1984</v>
      </c>
      <c r="B1664" t="s">
        <v>3354</v>
      </c>
      <c r="C1664" t="s">
        <v>16</v>
      </c>
      <c r="D1664" t="s">
        <v>17</v>
      </c>
      <c r="F1664">
        <f t="shared" si="225"/>
        <v>0</v>
      </c>
      <c r="G1664">
        <f t="shared" si="226"/>
        <v>0</v>
      </c>
      <c r="H1664">
        <v>653677077</v>
      </c>
      <c r="L1664">
        <f t="shared" si="231"/>
        <v>20.298124021423828</v>
      </c>
      <c r="M1664">
        <f t="shared" si="232"/>
        <v>18.023828240657569</v>
      </c>
      <c r="N1664">
        <v>67243320</v>
      </c>
      <c r="O1664">
        <f t="shared" si="233"/>
        <v>0</v>
      </c>
      <c r="P1664">
        <f t="shared" si="227"/>
        <v>1</v>
      </c>
      <c r="Q1664">
        <f t="shared" si="228"/>
        <v>0</v>
      </c>
      <c r="R1664">
        <f t="shared" si="229"/>
        <v>0</v>
      </c>
      <c r="S1664">
        <f t="shared" si="230"/>
        <v>0</v>
      </c>
    </row>
    <row r="1665" spans="1:19" ht="16">
      <c r="A1665" s="1">
        <v>1987</v>
      </c>
      <c r="B1665" t="s">
        <v>3271</v>
      </c>
      <c r="C1665" t="s">
        <v>64</v>
      </c>
      <c r="D1665" t="s">
        <v>17</v>
      </c>
      <c r="F1665">
        <f t="shared" si="225"/>
        <v>0</v>
      </c>
      <c r="G1665">
        <f t="shared" si="226"/>
        <v>0</v>
      </c>
      <c r="H1665">
        <v>656332204</v>
      </c>
      <c r="L1665">
        <f t="shared" si="231"/>
        <v>20.302177627263418</v>
      </c>
      <c r="M1665">
        <f t="shared" si="232"/>
        <v>17.172601494699322</v>
      </c>
      <c r="N1665">
        <v>28705563</v>
      </c>
      <c r="O1665">
        <f t="shared" si="233"/>
        <v>0</v>
      </c>
      <c r="P1665">
        <f t="shared" si="227"/>
        <v>0</v>
      </c>
      <c r="Q1665">
        <f t="shared" si="228"/>
        <v>0</v>
      </c>
      <c r="R1665">
        <f t="shared" si="229"/>
        <v>1</v>
      </c>
      <c r="S1665">
        <f t="shared" si="230"/>
        <v>0</v>
      </c>
    </row>
    <row r="1666" spans="1:19" ht="16">
      <c r="A1666" s="1">
        <v>2005</v>
      </c>
      <c r="B1666" t="s">
        <v>1720</v>
      </c>
      <c r="C1666" t="s">
        <v>58</v>
      </c>
      <c r="D1666" t="s">
        <v>17</v>
      </c>
      <c r="F1666">
        <f t="shared" ref="F1666:F1729" si="234">IF(D1666="PASS",1,0)</f>
        <v>0</v>
      </c>
      <c r="G1666">
        <f t="shared" ref="G1666:G1729" si="235">F1666*N1666</f>
        <v>0</v>
      </c>
      <c r="H1666">
        <v>656785445</v>
      </c>
      <c r="L1666">
        <f t="shared" si="231"/>
        <v>20.302867955381917</v>
      </c>
      <c r="M1666">
        <f t="shared" si="232"/>
        <v>19.324728264651174</v>
      </c>
      <c r="N1666">
        <v>246957858</v>
      </c>
      <c r="O1666">
        <f t="shared" si="233"/>
        <v>1</v>
      </c>
      <c r="P1666">
        <f t="shared" ref="P1666:P1729" si="236">IF(C1666="notalk",1,0)</f>
        <v>0</v>
      </c>
      <c r="Q1666">
        <f t="shared" ref="Q1666:Q1729" si="237">IF(C1666="men",1,0)</f>
        <v>0</v>
      </c>
      <c r="R1666">
        <f t="shared" ref="R1666:R1729" si="238">IF(C1666="dubious",1,0)</f>
        <v>0</v>
      </c>
      <c r="S1666">
        <f t="shared" ref="S1666:S1729" si="239">IF(C1666="ok",1,0)</f>
        <v>0</v>
      </c>
    </row>
    <row r="1667" spans="1:19" ht="16">
      <c r="A1667" s="1">
        <v>2007</v>
      </c>
      <c r="B1667" t="s">
        <v>1380</v>
      </c>
      <c r="C1667" t="s">
        <v>22</v>
      </c>
      <c r="D1667" t="s">
        <v>23</v>
      </c>
      <c r="F1667">
        <f t="shared" si="234"/>
        <v>1</v>
      </c>
      <c r="G1667">
        <f t="shared" si="235"/>
        <v>168531522</v>
      </c>
      <c r="H1667">
        <v>657733649</v>
      </c>
      <c r="L1667">
        <f t="shared" ref="L1667:L1730" si="240">LN(H1667)</f>
        <v>20.304310618586708</v>
      </c>
      <c r="M1667">
        <f t="shared" ref="M1667:M1730" si="241">LN(N1667)</f>
        <v>18.942633364444475</v>
      </c>
      <c r="N1667">
        <v>168531522</v>
      </c>
      <c r="O1667">
        <f t="shared" ref="O1667:O1730" si="242">IF(C1667="nowomen",1,0)</f>
        <v>0</v>
      </c>
      <c r="P1667">
        <f t="shared" si="236"/>
        <v>0</v>
      </c>
      <c r="Q1667">
        <f t="shared" si="237"/>
        <v>0</v>
      </c>
      <c r="R1667">
        <f t="shared" si="238"/>
        <v>0</v>
      </c>
      <c r="S1667">
        <f t="shared" si="239"/>
        <v>1</v>
      </c>
    </row>
    <row r="1668" spans="1:19" ht="16">
      <c r="A1668" s="1">
        <v>2006</v>
      </c>
      <c r="B1668" t="s">
        <v>1545</v>
      </c>
      <c r="C1668" t="s">
        <v>22</v>
      </c>
      <c r="D1668" t="s">
        <v>23</v>
      </c>
      <c r="F1668">
        <f t="shared" si="234"/>
        <v>1</v>
      </c>
      <c r="G1668">
        <f t="shared" si="235"/>
        <v>127137598</v>
      </c>
      <c r="H1668">
        <v>663982857</v>
      </c>
      <c r="L1668">
        <f t="shared" si="240"/>
        <v>20.313766889336339</v>
      </c>
      <c r="M1668">
        <f t="shared" si="241"/>
        <v>18.660780506734685</v>
      </c>
      <c r="N1668">
        <v>127137598</v>
      </c>
      <c r="O1668">
        <f t="shared" si="242"/>
        <v>0</v>
      </c>
      <c r="P1668">
        <f t="shared" si="236"/>
        <v>0</v>
      </c>
      <c r="Q1668">
        <f t="shared" si="237"/>
        <v>0</v>
      </c>
      <c r="R1668">
        <f t="shared" si="238"/>
        <v>0</v>
      </c>
      <c r="S1668">
        <f t="shared" si="239"/>
        <v>1</v>
      </c>
    </row>
    <row r="1669" spans="1:19" ht="16">
      <c r="A1669" s="1">
        <v>2005</v>
      </c>
      <c r="B1669" t="s">
        <v>1728</v>
      </c>
      <c r="C1669" t="s">
        <v>58</v>
      </c>
      <c r="D1669" t="s">
        <v>17</v>
      </c>
      <c r="F1669">
        <f t="shared" si="234"/>
        <v>0</v>
      </c>
      <c r="G1669">
        <f t="shared" si="235"/>
        <v>0</v>
      </c>
      <c r="H1669">
        <v>663994001</v>
      </c>
      <c r="L1669">
        <f t="shared" si="240"/>
        <v>20.313783672761343</v>
      </c>
      <c r="M1669">
        <f t="shared" si="241"/>
        <v>18.309497587351682</v>
      </c>
      <c r="N1669">
        <v>89477485</v>
      </c>
      <c r="O1669">
        <f t="shared" si="242"/>
        <v>1</v>
      </c>
      <c r="P1669">
        <f t="shared" si="236"/>
        <v>0</v>
      </c>
      <c r="Q1669">
        <f t="shared" si="237"/>
        <v>0</v>
      </c>
      <c r="R1669">
        <f t="shared" si="238"/>
        <v>0</v>
      </c>
      <c r="S1669">
        <f t="shared" si="239"/>
        <v>0</v>
      </c>
    </row>
    <row r="1670" spans="1:19" ht="16">
      <c r="A1670" s="1">
        <v>2010</v>
      </c>
      <c r="B1670" t="s">
        <v>725</v>
      </c>
      <c r="C1670" t="s">
        <v>22</v>
      </c>
      <c r="D1670" t="s">
        <v>23</v>
      </c>
      <c r="F1670">
        <f t="shared" si="234"/>
        <v>1</v>
      </c>
      <c r="G1670">
        <f t="shared" si="235"/>
        <v>181599413</v>
      </c>
      <c r="H1670">
        <v>666108069</v>
      </c>
      <c r="L1670">
        <f t="shared" si="240"/>
        <v>20.316962481106764</v>
      </c>
      <c r="M1670">
        <f t="shared" si="241"/>
        <v>19.017313791747387</v>
      </c>
      <c r="N1670">
        <v>181599413</v>
      </c>
      <c r="O1670">
        <f t="shared" si="242"/>
        <v>0</v>
      </c>
      <c r="P1670">
        <f t="shared" si="236"/>
        <v>0</v>
      </c>
      <c r="Q1670">
        <f t="shared" si="237"/>
        <v>0</v>
      </c>
      <c r="R1670">
        <f t="shared" si="238"/>
        <v>0</v>
      </c>
      <c r="S1670">
        <f t="shared" si="239"/>
        <v>1</v>
      </c>
    </row>
    <row r="1671" spans="1:19" ht="16">
      <c r="A1671" s="1">
        <v>1991</v>
      </c>
      <c r="B1671" t="s">
        <v>3150</v>
      </c>
      <c r="C1671" t="s">
        <v>64</v>
      </c>
      <c r="D1671" t="s">
        <v>17</v>
      </c>
      <c r="F1671">
        <f t="shared" si="234"/>
        <v>0</v>
      </c>
      <c r="G1671">
        <f t="shared" si="235"/>
        <v>0</v>
      </c>
      <c r="H1671">
        <v>668083163</v>
      </c>
      <c r="L1671">
        <f t="shared" si="240"/>
        <v>20.319923219260978</v>
      </c>
      <c r="M1671">
        <f t="shared" si="241"/>
        <v>18.264518251787081</v>
      </c>
      <c r="N1671">
        <v>85542018</v>
      </c>
      <c r="O1671">
        <f t="shared" si="242"/>
        <v>0</v>
      </c>
      <c r="P1671">
        <f t="shared" si="236"/>
        <v>0</v>
      </c>
      <c r="Q1671">
        <f t="shared" si="237"/>
        <v>0</v>
      </c>
      <c r="R1671">
        <f t="shared" si="238"/>
        <v>1</v>
      </c>
      <c r="S1671">
        <f t="shared" si="239"/>
        <v>0</v>
      </c>
    </row>
    <row r="1672" spans="1:19" ht="16">
      <c r="A1672" s="1">
        <v>1979</v>
      </c>
      <c r="B1672" t="s">
        <v>3463</v>
      </c>
      <c r="C1672" t="s">
        <v>16</v>
      </c>
      <c r="D1672" t="s">
        <v>17</v>
      </c>
      <c r="F1672">
        <f t="shared" si="234"/>
        <v>0</v>
      </c>
      <c r="G1672">
        <f t="shared" si="235"/>
        <v>0</v>
      </c>
      <c r="H1672">
        <v>674971936</v>
      </c>
      <c r="L1672">
        <f t="shared" si="240"/>
        <v>20.33018167167619</v>
      </c>
      <c r="M1672">
        <f t="shared" si="241"/>
        <v>18.415633789476413</v>
      </c>
      <c r="N1672">
        <v>99496576</v>
      </c>
      <c r="O1672">
        <f t="shared" si="242"/>
        <v>0</v>
      </c>
      <c r="P1672">
        <f t="shared" si="236"/>
        <v>1</v>
      </c>
      <c r="Q1672">
        <f t="shared" si="237"/>
        <v>0</v>
      </c>
      <c r="R1672">
        <f t="shared" si="238"/>
        <v>0</v>
      </c>
      <c r="S1672">
        <f t="shared" si="239"/>
        <v>0</v>
      </c>
    </row>
    <row r="1673" spans="1:19" ht="16">
      <c r="A1673" s="1">
        <v>2008</v>
      </c>
      <c r="B1673" t="s">
        <v>1183</v>
      </c>
      <c r="C1673" t="s">
        <v>58</v>
      </c>
      <c r="D1673" t="s">
        <v>17</v>
      </c>
      <c r="F1673">
        <f t="shared" si="234"/>
        <v>0</v>
      </c>
      <c r="G1673">
        <f t="shared" si="235"/>
        <v>0</v>
      </c>
      <c r="H1673">
        <v>675702695</v>
      </c>
      <c r="L1673">
        <f t="shared" si="240"/>
        <v>20.331263736970865</v>
      </c>
      <c r="M1673">
        <f t="shared" si="241"/>
        <v>18.905193892909303</v>
      </c>
      <c r="N1673">
        <v>162338447</v>
      </c>
      <c r="O1673">
        <f t="shared" si="242"/>
        <v>1</v>
      </c>
      <c r="P1673">
        <f t="shared" si="236"/>
        <v>0</v>
      </c>
      <c r="Q1673">
        <f t="shared" si="237"/>
        <v>0</v>
      </c>
      <c r="R1673">
        <f t="shared" si="238"/>
        <v>0</v>
      </c>
      <c r="S1673">
        <f t="shared" si="239"/>
        <v>0</v>
      </c>
    </row>
    <row r="1674" spans="1:19" ht="16">
      <c r="A1674" s="1">
        <v>1996</v>
      </c>
      <c r="B1674" t="s">
        <v>2897</v>
      </c>
      <c r="C1674" t="s">
        <v>16</v>
      </c>
      <c r="D1674" t="s">
        <v>17</v>
      </c>
      <c r="F1674">
        <f t="shared" si="234"/>
        <v>0</v>
      </c>
      <c r="G1674">
        <f t="shared" si="235"/>
        <v>0</v>
      </c>
      <c r="H1674">
        <v>679757008</v>
      </c>
      <c r="L1674">
        <f t="shared" si="240"/>
        <v>20.337245951096385</v>
      </c>
      <c r="M1674">
        <f t="shared" si="241"/>
        <v>18.593063019332106</v>
      </c>
      <c r="N1674">
        <v>118813194</v>
      </c>
      <c r="O1674">
        <f t="shared" si="242"/>
        <v>0</v>
      </c>
      <c r="P1674">
        <f t="shared" si="236"/>
        <v>1</v>
      </c>
      <c r="Q1674">
        <f t="shared" si="237"/>
        <v>0</v>
      </c>
      <c r="R1674">
        <f t="shared" si="238"/>
        <v>0</v>
      </c>
      <c r="S1674">
        <f t="shared" si="239"/>
        <v>0</v>
      </c>
    </row>
    <row r="1675" spans="1:19" ht="16">
      <c r="A1675" s="1">
        <v>2008</v>
      </c>
      <c r="B1675" t="s">
        <v>1202</v>
      </c>
      <c r="C1675" t="s">
        <v>16</v>
      </c>
      <c r="D1675" t="s">
        <v>17</v>
      </c>
      <c r="F1675">
        <f t="shared" si="234"/>
        <v>0</v>
      </c>
      <c r="G1675">
        <f t="shared" si="235"/>
        <v>0</v>
      </c>
      <c r="H1675">
        <v>683889160</v>
      </c>
      <c r="L1675">
        <f t="shared" si="240"/>
        <v>20.343306415672199</v>
      </c>
      <c r="M1675">
        <f t="shared" si="241"/>
        <v>18.762093044056346</v>
      </c>
      <c r="N1675">
        <v>140693320</v>
      </c>
      <c r="O1675">
        <f t="shared" si="242"/>
        <v>0</v>
      </c>
      <c r="P1675">
        <f t="shared" si="236"/>
        <v>1</v>
      </c>
      <c r="Q1675">
        <f t="shared" si="237"/>
        <v>0</v>
      </c>
      <c r="R1675">
        <f t="shared" si="238"/>
        <v>0</v>
      </c>
      <c r="S1675">
        <f t="shared" si="239"/>
        <v>0</v>
      </c>
    </row>
    <row r="1676" spans="1:19" ht="16">
      <c r="A1676" s="1">
        <v>2004</v>
      </c>
      <c r="B1676" t="s">
        <v>1964</v>
      </c>
      <c r="C1676" t="s">
        <v>22</v>
      </c>
      <c r="D1676" t="s">
        <v>23</v>
      </c>
      <c r="F1676">
        <f t="shared" si="234"/>
        <v>1</v>
      </c>
      <c r="G1676">
        <f t="shared" si="235"/>
        <v>154149110</v>
      </c>
      <c r="H1676">
        <v>686049183</v>
      </c>
      <c r="L1676">
        <f t="shared" si="240"/>
        <v>20.346459878455448</v>
      </c>
      <c r="M1676">
        <f t="shared" si="241"/>
        <v>18.853430938682621</v>
      </c>
      <c r="N1676">
        <v>154149110</v>
      </c>
      <c r="O1676">
        <f t="shared" si="242"/>
        <v>0</v>
      </c>
      <c r="P1676">
        <f t="shared" si="236"/>
        <v>0</v>
      </c>
      <c r="Q1676">
        <f t="shared" si="237"/>
        <v>0</v>
      </c>
      <c r="R1676">
        <f t="shared" si="238"/>
        <v>0</v>
      </c>
      <c r="S1676">
        <f t="shared" si="239"/>
        <v>1</v>
      </c>
    </row>
    <row r="1677" spans="1:19" ht="16">
      <c r="A1677" s="1">
        <v>2013</v>
      </c>
      <c r="B1677" t="s">
        <v>112</v>
      </c>
      <c r="C1677" t="s">
        <v>22</v>
      </c>
      <c r="D1677" t="s">
        <v>23</v>
      </c>
      <c r="F1677">
        <f t="shared" si="234"/>
        <v>1</v>
      </c>
      <c r="G1677">
        <f t="shared" si="235"/>
        <v>225000000</v>
      </c>
      <c r="H1677">
        <v>687999518</v>
      </c>
      <c r="L1677">
        <f t="shared" si="240"/>
        <v>20.349298695315976</v>
      </c>
      <c r="M1677">
        <f t="shared" si="241"/>
        <v>19.231610960168695</v>
      </c>
      <c r="N1677">
        <v>225000000</v>
      </c>
      <c r="O1677">
        <f t="shared" si="242"/>
        <v>0</v>
      </c>
      <c r="P1677">
        <f t="shared" si="236"/>
        <v>0</v>
      </c>
      <c r="Q1677">
        <f t="shared" si="237"/>
        <v>0</v>
      </c>
      <c r="R1677">
        <f t="shared" si="238"/>
        <v>0</v>
      </c>
      <c r="S1677">
        <f t="shared" si="239"/>
        <v>1</v>
      </c>
    </row>
    <row r="1678" spans="1:19" ht="16">
      <c r="A1678" s="1">
        <v>2011</v>
      </c>
      <c r="B1678" t="s">
        <v>494</v>
      </c>
      <c r="C1678" t="s">
        <v>22</v>
      </c>
      <c r="D1678" t="s">
        <v>23</v>
      </c>
      <c r="F1678">
        <f t="shared" si="234"/>
        <v>1</v>
      </c>
      <c r="G1678">
        <f t="shared" si="235"/>
        <v>155353618</v>
      </c>
      <c r="H1678">
        <v>688566122</v>
      </c>
      <c r="L1678">
        <f t="shared" si="240"/>
        <v>20.350121909284905</v>
      </c>
      <c r="M1678">
        <f t="shared" si="241"/>
        <v>18.861214482878776</v>
      </c>
      <c r="N1678">
        <v>155353618</v>
      </c>
      <c r="O1678">
        <f t="shared" si="242"/>
        <v>0</v>
      </c>
      <c r="P1678">
        <f t="shared" si="236"/>
        <v>0</v>
      </c>
      <c r="Q1678">
        <f t="shared" si="237"/>
        <v>0</v>
      </c>
      <c r="R1678">
        <f t="shared" si="238"/>
        <v>0</v>
      </c>
      <c r="S1678">
        <f t="shared" si="239"/>
        <v>1</v>
      </c>
    </row>
    <row r="1679" spans="1:19" ht="16">
      <c r="A1679" s="1">
        <v>2006</v>
      </c>
      <c r="B1679" t="s">
        <v>1487</v>
      </c>
      <c r="C1679" t="s">
        <v>16</v>
      </c>
      <c r="D1679" t="s">
        <v>17</v>
      </c>
      <c r="F1679">
        <f t="shared" si="234"/>
        <v>0</v>
      </c>
      <c r="G1679">
        <f t="shared" si="235"/>
        <v>0</v>
      </c>
      <c r="H1679">
        <v>689276488</v>
      </c>
      <c r="L1679">
        <f t="shared" si="240"/>
        <v>20.35115303730749</v>
      </c>
      <c r="M1679">
        <f t="shared" si="241"/>
        <v>18.585272952221612</v>
      </c>
      <c r="N1679">
        <v>117891227</v>
      </c>
      <c r="O1679">
        <f t="shared" si="242"/>
        <v>0</v>
      </c>
      <c r="P1679">
        <f t="shared" si="236"/>
        <v>1</v>
      </c>
      <c r="Q1679">
        <f t="shared" si="237"/>
        <v>0</v>
      </c>
      <c r="R1679">
        <f t="shared" si="238"/>
        <v>0</v>
      </c>
      <c r="S1679">
        <f t="shared" si="239"/>
        <v>0</v>
      </c>
    </row>
    <row r="1680" spans="1:19" ht="16">
      <c r="A1680" s="1">
        <v>1988</v>
      </c>
      <c r="B1680" t="s">
        <v>3262</v>
      </c>
      <c r="C1680" t="s">
        <v>16</v>
      </c>
      <c r="D1680" t="s">
        <v>17</v>
      </c>
      <c r="F1680">
        <f t="shared" si="234"/>
        <v>0</v>
      </c>
      <c r="G1680">
        <f t="shared" si="235"/>
        <v>0</v>
      </c>
      <c r="H1680">
        <v>692330924</v>
      </c>
      <c r="L1680">
        <f t="shared" si="240"/>
        <v>20.355574613146963</v>
      </c>
      <c r="M1680">
        <f t="shared" si="241"/>
        <v>18.741860146143146</v>
      </c>
      <c r="N1680">
        <v>137875291</v>
      </c>
      <c r="O1680">
        <f t="shared" si="242"/>
        <v>0</v>
      </c>
      <c r="P1680">
        <f t="shared" si="236"/>
        <v>1</v>
      </c>
      <c r="Q1680">
        <f t="shared" si="237"/>
        <v>0</v>
      </c>
      <c r="R1680">
        <f t="shared" si="238"/>
        <v>0</v>
      </c>
      <c r="S1680">
        <f t="shared" si="239"/>
        <v>0</v>
      </c>
    </row>
    <row r="1681" spans="1:19" ht="16">
      <c r="A1681" s="1">
        <v>1998</v>
      </c>
      <c r="B1681" t="s">
        <v>2713</v>
      </c>
      <c r="C1681" t="s">
        <v>58</v>
      </c>
      <c r="D1681" t="s">
        <v>17</v>
      </c>
      <c r="F1681">
        <f t="shared" si="234"/>
        <v>0</v>
      </c>
      <c r="G1681">
        <f t="shared" si="235"/>
        <v>0</v>
      </c>
      <c r="H1681">
        <v>693179313</v>
      </c>
      <c r="L1681">
        <f t="shared" si="240"/>
        <v>20.356799272602199</v>
      </c>
      <c r="M1681">
        <f t="shared" si="241"/>
        <v>18.346965310130006</v>
      </c>
      <c r="N1681">
        <v>92893600</v>
      </c>
      <c r="O1681">
        <f t="shared" si="242"/>
        <v>1</v>
      </c>
      <c r="P1681">
        <f t="shared" si="236"/>
        <v>0</v>
      </c>
      <c r="Q1681">
        <f t="shared" si="237"/>
        <v>0</v>
      </c>
      <c r="R1681">
        <f t="shared" si="238"/>
        <v>0</v>
      </c>
      <c r="S1681">
        <f t="shared" si="239"/>
        <v>0</v>
      </c>
    </row>
    <row r="1682" spans="1:19" ht="16">
      <c r="A1682" s="1">
        <v>2012</v>
      </c>
      <c r="B1682" t="s">
        <v>350</v>
      </c>
      <c r="C1682" t="s">
        <v>22</v>
      </c>
      <c r="D1682" t="s">
        <v>23</v>
      </c>
      <c r="F1682">
        <f t="shared" si="234"/>
        <v>1</v>
      </c>
      <c r="G1682">
        <f t="shared" si="235"/>
        <v>81171085</v>
      </c>
      <c r="H1682">
        <v>694530947</v>
      </c>
      <c r="L1682">
        <f t="shared" si="240"/>
        <v>20.35874727928109</v>
      </c>
      <c r="M1682">
        <f t="shared" si="241"/>
        <v>18.212069645655536</v>
      </c>
      <c r="N1682">
        <v>81171085</v>
      </c>
      <c r="O1682">
        <f t="shared" si="242"/>
        <v>0</v>
      </c>
      <c r="P1682">
        <f t="shared" si="236"/>
        <v>0</v>
      </c>
      <c r="Q1682">
        <f t="shared" si="237"/>
        <v>0</v>
      </c>
      <c r="R1682">
        <f t="shared" si="238"/>
        <v>0</v>
      </c>
      <c r="S1682">
        <f t="shared" si="239"/>
        <v>1</v>
      </c>
    </row>
    <row r="1683" spans="1:19" ht="16">
      <c r="A1683" s="1">
        <v>1986</v>
      </c>
      <c r="B1683" t="s">
        <v>3299</v>
      </c>
      <c r="C1683" t="s">
        <v>64</v>
      </c>
      <c r="D1683" t="s">
        <v>17</v>
      </c>
      <c r="F1683">
        <f t="shared" si="234"/>
        <v>0</v>
      </c>
      <c r="G1683">
        <f t="shared" si="235"/>
        <v>0</v>
      </c>
      <c r="H1683">
        <v>696594829</v>
      </c>
      <c r="L1683">
        <f t="shared" si="240"/>
        <v>20.361714492670231</v>
      </c>
      <c r="M1683">
        <f t="shared" si="241"/>
        <v>16.178138833183276</v>
      </c>
      <c r="N1683">
        <v>10618824</v>
      </c>
      <c r="O1683">
        <f t="shared" si="242"/>
        <v>0</v>
      </c>
      <c r="P1683">
        <f t="shared" si="236"/>
        <v>0</v>
      </c>
      <c r="Q1683">
        <f t="shared" si="237"/>
        <v>0</v>
      </c>
      <c r="R1683">
        <f t="shared" si="238"/>
        <v>1</v>
      </c>
      <c r="S1683">
        <f t="shared" si="239"/>
        <v>0</v>
      </c>
    </row>
    <row r="1684" spans="1:19" ht="16">
      <c r="A1684" s="1">
        <v>2007</v>
      </c>
      <c r="B1684" t="s">
        <v>1407</v>
      </c>
      <c r="C1684" t="s">
        <v>58</v>
      </c>
      <c r="D1684" t="s">
        <v>17</v>
      </c>
      <c r="F1684">
        <f t="shared" si="234"/>
        <v>0</v>
      </c>
      <c r="G1684">
        <f t="shared" si="235"/>
        <v>0</v>
      </c>
      <c r="H1684">
        <v>703955827</v>
      </c>
      <c r="L1684">
        <f t="shared" si="240"/>
        <v>20.372226166415086</v>
      </c>
      <c r="M1684">
        <f t="shared" si="241"/>
        <v>18.942633364444475</v>
      </c>
      <c r="N1684">
        <v>168531522</v>
      </c>
      <c r="O1684">
        <f t="shared" si="242"/>
        <v>1</v>
      </c>
      <c r="P1684">
        <f t="shared" si="236"/>
        <v>0</v>
      </c>
      <c r="Q1684">
        <f t="shared" si="237"/>
        <v>0</v>
      </c>
      <c r="R1684">
        <f t="shared" si="238"/>
        <v>0</v>
      </c>
      <c r="S1684">
        <f t="shared" si="239"/>
        <v>0</v>
      </c>
    </row>
    <row r="1685" spans="1:19" ht="16">
      <c r="A1685" s="1">
        <v>2013</v>
      </c>
      <c r="B1685" t="s">
        <v>87</v>
      </c>
      <c r="C1685" t="s">
        <v>58</v>
      </c>
      <c r="D1685" t="s">
        <v>17</v>
      </c>
      <c r="F1685">
        <f t="shared" si="234"/>
        <v>0</v>
      </c>
      <c r="G1685">
        <f t="shared" si="235"/>
        <v>0</v>
      </c>
      <c r="H1685">
        <v>708714796</v>
      </c>
      <c r="L1685">
        <f t="shared" si="240"/>
        <v>20.378963741225878</v>
      </c>
      <c r="M1685">
        <f t="shared" si="241"/>
        <v>18.515990923756689</v>
      </c>
      <c r="N1685">
        <v>110000000</v>
      </c>
      <c r="O1685">
        <f t="shared" si="242"/>
        <v>1</v>
      </c>
      <c r="P1685">
        <f t="shared" si="236"/>
        <v>0</v>
      </c>
      <c r="Q1685">
        <f t="shared" si="237"/>
        <v>0</v>
      </c>
      <c r="R1685">
        <f t="shared" si="238"/>
        <v>0</v>
      </c>
      <c r="S1685">
        <f t="shared" si="239"/>
        <v>0</v>
      </c>
    </row>
    <row r="1686" spans="1:19" ht="16">
      <c r="A1686" s="1">
        <v>1984</v>
      </c>
      <c r="B1686" t="s">
        <v>3345</v>
      </c>
      <c r="C1686" t="s">
        <v>58</v>
      </c>
      <c r="D1686" t="s">
        <v>17</v>
      </c>
      <c r="F1686">
        <f t="shared" si="234"/>
        <v>0</v>
      </c>
      <c r="G1686">
        <f t="shared" si="235"/>
        <v>0</v>
      </c>
      <c r="H1686">
        <v>708968739</v>
      </c>
      <c r="L1686">
        <f t="shared" si="240"/>
        <v>20.379321991845913</v>
      </c>
      <c r="M1686">
        <f t="shared" si="241"/>
        <v>17.330681060097621</v>
      </c>
      <c r="N1686">
        <v>33621660</v>
      </c>
      <c r="O1686">
        <f t="shared" si="242"/>
        <v>1</v>
      </c>
      <c r="P1686">
        <f t="shared" si="236"/>
        <v>0</v>
      </c>
      <c r="Q1686">
        <f t="shared" si="237"/>
        <v>0</v>
      </c>
      <c r="R1686">
        <f t="shared" si="238"/>
        <v>0</v>
      </c>
      <c r="S1686">
        <f t="shared" si="239"/>
        <v>0</v>
      </c>
    </row>
    <row r="1687" spans="1:19" ht="16">
      <c r="A1687" s="1">
        <v>1993</v>
      </c>
      <c r="B1687" t="s">
        <v>3083</v>
      </c>
      <c r="C1687" t="s">
        <v>22</v>
      </c>
      <c r="D1687" t="s">
        <v>23</v>
      </c>
      <c r="F1687">
        <f t="shared" si="234"/>
        <v>1</v>
      </c>
      <c r="G1687">
        <f t="shared" si="235"/>
        <v>40311473</v>
      </c>
      <c r="H1687">
        <v>711555544</v>
      </c>
      <c r="L1687">
        <f t="shared" si="240"/>
        <v>20.382964038504809</v>
      </c>
      <c r="M1687">
        <f t="shared" si="241"/>
        <v>17.512146676226756</v>
      </c>
      <c r="N1687">
        <v>40311473</v>
      </c>
      <c r="O1687">
        <f t="shared" si="242"/>
        <v>0</v>
      </c>
      <c r="P1687">
        <f t="shared" si="236"/>
        <v>0</v>
      </c>
      <c r="Q1687">
        <f t="shared" si="237"/>
        <v>0</v>
      </c>
      <c r="R1687">
        <f t="shared" si="238"/>
        <v>0</v>
      </c>
      <c r="S1687">
        <f t="shared" si="239"/>
        <v>1</v>
      </c>
    </row>
    <row r="1688" spans="1:19" ht="16">
      <c r="A1688" s="1">
        <v>1999</v>
      </c>
      <c r="B1688" t="s">
        <v>2634</v>
      </c>
      <c r="C1688" t="s">
        <v>16</v>
      </c>
      <c r="D1688" t="s">
        <v>17</v>
      </c>
      <c r="F1688">
        <f t="shared" si="234"/>
        <v>0</v>
      </c>
      <c r="G1688">
        <f t="shared" si="235"/>
        <v>0</v>
      </c>
      <c r="H1688">
        <v>715115132</v>
      </c>
      <c r="L1688">
        <f t="shared" si="240"/>
        <v>20.387954111471569</v>
      </c>
      <c r="M1688">
        <f t="shared" si="241"/>
        <v>18.650693313450994</v>
      </c>
      <c r="N1688">
        <v>125861583</v>
      </c>
      <c r="O1688">
        <f t="shared" si="242"/>
        <v>0</v>
      </c>
      <c r="P1688">
        <f t="shared" si="236"/>
        <v>1</v>
      </c>
      <c r="Q1688">
        <f t="shared" si="237"/>
        <v>0</v>
      </c>
      <c r="R1688">
        <f t="shared" si="238"/>
        <v>0</v>
      </c>
      <c r="S1688">
        <f t="shared" si="239"/>
        <v>0</v>
      </c>
    </row>
    <row r="1689" spans="1:19" ht="16">
      <c r="A1689" s="1">
        <v>2011</v>
      </c>
      <c r="B1689" t="s">
        <v>514</v>
      </c>
      <c r="C1689" t="s">
        <v>16</v>
      </c>
      <c r="D1689" t="s">
        <v>17</v>
      </c>
      <c r="F1689">
        <f t="shared" si="234"/>
        <v>0</v>
      </c>
      <c r="G1689">
        <f t="shared" si="235"/>
        <v>0</v>
      </c>
      <c r="H1689">
        <v>719508092</v>
      </c>
      <c r="L1689">
        <f t="shared" si="240"/>
        <v>20.394078330927549</v>
      </c>
      <c r="M1689">
        <f t="shared" si="241"/>
        <v>18.827312930759167</v>
      </c>
      <c r="N1689">
        <v>150175164</v>
      </c>
      <c r="O1689">
        <f t="shared" si="242"/>
        <v>0</v>
      </c>
      <c r="P1689">
        <f t="shared" si="236"/>
        <v>1</v>
      </c>
      <c r="Q1689">
        <f t="shared" si="237"/>
        <v>0</v>
      </c>
      <c r="R1689">
        <f t="shared" si="238"/>
        <v>0</v>
      </c>
      <c r="S1689">
        <f t="shared" si="239"/>
        <v>0</v>
      </c>
    </row>
    <row r="1690" spans="1:19" ht="16">
      <c r="A1690" s="1">
        <v>2005</v>
      </c>
      <c r="B1690" t="s">
        <v>1826</v>
      </c>
      <c r="C1690" t="s">
        <v>16</v>
      </c>
      <c r="D1690" t="s">
        <v>17</v>
      </c>
      <c r="F1690">
        <f t="shared" si="234"/>
        <v>0</v>
      </c>
      <c r="G1690">
        <f t="shared" si="235"/>
        <v>0</v>
      </c>
      <c r="H1690">
        <v>723976090</v>
      </c>
      <c r="L1690">
        <f t="shared" si="240"/>
        <v>20.400268924942779</v>
      </c>
      <c r="M1690">
        <f t="shared" si="241"/>
        <v>18.874811392591742</v>
      </c>
      <c r="N1690">
        <v>157480373</v>
      </c>
      <c r="O1690">
        <f t="shared" si="242"/>
        <v>0</v>
      </c>
      <c r="P1690">
        <f t="shared" si="236"/>
        <v>1</v>
      </c>
      <c r="Q1690">
        <f t="shared" si="237"/>
        <v>0</v>
      </c>
      <c r="R1690">
        <f t="shared" si="238"/>
        <v>0</v>
      </c>
      <c r="S1690">
        <f t="shared" si="239"/>
        <v>0</v>
      </c>
    </row>
    <row r="1691" spans="1:19" ht="16">
      <c r="A1691" s="1">
        <v>1973</v>
      </c>
      <c r="B1691" t="s">
        <v>3540</v>
      </c>
      <c r="C1691" t="s">
        <v>31</v>
      </c>
      <c r="D1691" t="s">
        <v>17</v>
      </c>
      <c r="F1691">
        <f t="shared" si="234"/>
        <v>0</v>
      </c>
      <c r="G1691">
        <f t="shared" si="235"/>
        <v>0</v>
      </c>
      <c r="H1691">
        <v>734145189</v>
      </c>
      <c r="L1691">
        <f t="shared" si="240"/>
        <v>20.414217372195036</v>
      </c>
      <c r="M1691">
        <f t="shared" si="241"/>
        <v>15.22026007031465</v>
      </c>
      <c r="N1691">
        <v>4074506</v>
      </c>
      <c r="O1691">
        <f t="shared" si="242"/>
        <v>0</v>
      </c>
      <c r="P1691">
        <f t="shared" si="236"/>
        <v>0</v>
      </c>
      <c r="Q1691">
        <f t="shared" si="237"/>
        <v>1</v>
      </c>
      <c r="R1691">
        <f t="shared" si="238"/>
        <v>0</v>
      </c>
      <c r="S1691">
        <f t="shared" si="239"/>
        <v>0</v>
      </c>
    </row>
    <row r="1692" spans="1:19" ht="16">
      <c r="A1692" s="1">
        <v>2011</v>
      </c>
      <c r="B1692" t="s">
        <v>608</v>
      </c>
      <c r="C1692" t="s">
        <v>22</v>
      </c>
      <c r="D1692" t="s">
        <v>23</v>
      </c>
      <c r="F1692">
        <f t="shared" si="234"/>
        <v>1</v>
      </c>
      <c r="G1692">
        <f t="shared" si="235"/>
        <v>132050575</v>
      </c>
      <c r="H1692">
        <v>735276926</v>
      </c>
      <c r="L1692">
        <f t="shared" si="240"/>
        <v>20.415757756285117</v>
      </c>
      <c r="M1692">
        <f t="shared" si="241"/>
        <v>18.698695551109143</v>
      </c>
      <c r="N1692">
        <v>132050575</v>
      </c>
      <c r="O1692">
        <f t="shared" si="242"/>
        <v>0</v>
      </c>
      <c r="P1692">
        <f t="shared" si="236"/>
        <v>0</v>
      </c>
      <c r="Q1692">
        <f t="shared" si="237"/>
        <v>0</v>
      </c>
      <c r="R1692">
        <f t="shared" si="238"/>
        <v>0</v>
      </c>
      <c r="S1692">
        <f t="shared" si="239"/>
        <v>1</v>
      </c>
    </row>
    <row r="1693" spans="1:19" ht="16">
      <c r="A1693" s="1">
        <v>1996</v>
      </c>
      <c r="B1693" t="s">
        <v>2938</v>
      </c>
      <c r="C1693" t="s">
        <v>22</v>
      </c>
      <c r="D1693" t="s">
        <v>23</v>
      </c>
      <c r="F1693">
        <f t="shared" si="234"/>
        <v>1</v>
      </c>
      <c r="G1693">
        <f t="shared" si="235"/>
        <v>130694514</v>
      </c>
      <c r="H1693">
        <v>736493287</v>
      </c>
      <c r="L1693">
        <f t="shared" si="240"/>
        <v>20.417410679093578</v>
      </c>
      <c r="M1693">
        <f t="shared" si="241"/>
        <v>18.688373203727291</v>
      </c>
      <c r="N1693">
        <v>130694514</v>
      </c>
      <c r="O1693">
        <f t="shared" si="242"/>
        <v>0</v>
      </c>
      <c r="P1693">
        <f t="shared" si="236"/>
        <v>0</v>
      </c>
      <c r="Q1693">
        <f t="shared" si="237"/>
        <v>0</v>
      </c>
      <c r="R1693">
        <f t="shared" si="238"/>
        <v>0</v>
      </c>
      <c r="S1693">
        <f t="shared" si="239"/>
        <v>1</v>
      </c>
    </row>
    <row r="1694" spans="1:19" ht="16">
      <c r="A1694" s="1">
        <v>2001</v>
      </c>
      <c r="B1694" t="s">
        <v>2351</v>
      </c>
      <c r="C1694" t="s">
        <v>16</v>
      </c>
      <c r="D1694" t="s">
        <v>17</v>
      </c>
      <c r="F1694">
        <f t="shared" si="234"/>
        <v>0</v>
      </c>
      <c r="G1694">
        <f t="shared" si="235"/>
        <v>0</v>
      </c>
      <c r="H1694">
        <v>736554932</v>
      </c>
      <c r="L1694">
        <f t="shared" si="240"/>
        <v>20.417494376285894</v>
      </c>
      <c r="M1694">
        <f t="shared" si="241"/>
        <v>18.834922458064472</v>
      </c>
      <c r="N1694">
        <v>151322285</v>
      </c>
      <c r="O1694">
        <f t="shared" si="242"/>
        <v>0</v>
      </c>
      <c r="P1694">
        <f t="shared" si="236"/>
        <v>1</v>
      </c>
      <c r="Q1694">
        <f t="shared" si="237"/>
        <v>0</v>
      </c>
      <c r="R1694">
        <f t="shared" si="238"/>
        <v>0</v>
      </c>
      <c r="S1694">
        <f t="shared" si="239"/>
        <v>0</v>
      </c>
    </row>
    <row r="1695" spans="1:19" ht="16">
      <c r="A1695" s="1">
        <v>1984</v>
      </c>
      <c r="B1695" t="s">
        <v>3358</v>
      </c>
      <c r="C1695" t="s">
        <v>58</v>
      </c>
      <c r="D1695" t="s">
        <v>17</v>
      </c>
      <c r="F1695">
        <f t="shared" si="234"/>
        <v>0</v>
      </c>
      <c r="G1695">
        <f t="shared" si="235"/>
        <v>0</v>
      </c>
      <c r="H1695">
        <v>746580777</v>
      </c>
      <c r="L1695">
        <f t="shared" si="240"/>
        <v>20.431014376725127</v>
      </c>
      <c r="M1695">
        <f t="shared" si="241"/>
        <v>17.954835369170617</v>
      </c>
      <c r="N1695">
        <v>62760432</v>
      </c>
      <c r="O1695">
        <f t="shared" si="242"/>
        <v>1</v>
      </c>
      <c r="P1695">
        <f t="shared" si="236"/>
        <v>0</v>
      </c>
      <c r="Q1695">
        <f t="shared" si="237"/>
        <v>0</v>
      </c>
      <c r="R1695">
        <f t="shared" si="238"/>
        <v>0</v>
      </c>
      <c r="S1695">
        <f t="shared" si="239"/>
        <v>0</v>
      </c>
    </row>
    <row r="1696" spans="1:19" ht="16">
      <c r="A1696" s="1">
        <v>2010</v>
      </c>
      <c r="B1696" t="s">
        <v>852</v>
      </c>
      <c r="C1696" t="s">
        <v>22</v>
      </c>
      <c r="D1696" t="s">
        <v>23</v>
      </c>
      <c r="F1696">
        <f t="shared" si="234"/>
        <v>1</v>
      </c>
      <c r="G1696">
        <f t="shared" si="235"/>
        <v>72639765</v>
      </c>
      <c r="H1696">
        <v>747325041</v>
      </c>
      <c r="L1696">
        <f t="shared" si="240"/>
        <v>20.432010776970188</v>
      </c>
      <c r="M1696">
        <f t="shared" si="241"/>
        <v>18.101023057119921</v>
      </c>
      <c r="N1696">
        <v>72639765</v>
      </c>
      <c r="O1696">
        <f t="shared" si="242"/>
        <v>0</v>
      </c>
      <c r="P1696">
        <f t="shared" si="236"/>
        <v>0</v>
      </c>
      <c r="Q1696">
        <f t="shared" si="237"/>
        <v>0</v>
      </c>
      <c r="R1696">
        <f t="shared" si="238"/>
        <v>0</v>
      </c>
      <c r="S1696">
        <f t="shared" si="239"/>
        <v>1</v>
      </c>
    </row>
    <row r="1697" spans="1:19" ht="16">
      <c r="A1697" s="1">
        <v>2006</v>
      </c>
      <c r="B1697" t="s">
        <v>1513</v>
      </c>
      <c r="C1697" t="s">
        <v>16</v>
      </c>
      <c r="D1697" t="s">
        <v>17</v>
      </c>
      <c r="F1697">
        <f t="shared" si="234"/>
        <v>0</v>
      </c>
      <c r="G1697">
        <f t="shared" si="235"/>
        <v>0</v>
      </c>
      <c r="H1697">
        <v>753462808</v>
      </c>
      <c r="L1697">
        <f t="shared" si="240"/>
        <v>20.440190215821257</v>
      </c>
      <c r="M1697">
        <f t="shared" si="241"/>
        <v>18.277788255527312</v>
      </c>
      <c r="N1697">
        <v>86684726</v>
      </c>
      <c r="O1697">
        <f t="shared" si="242"/>
        <v>0</v>
      </c>
      <c r="P1697">
        <f t="shared" si="236"/>
        <v>1</v>
      </c>
      <c r="Q1697">
        <f t="shared" si="237"/>
        <v>0</v>
      </c>
      <c r="R1697">
        <f t="shared" si="238"/>
        <v>0</v>
      </c>
      <c r="S1697">
        <f t="shared" si="239"/>
        <v>0</v>
      </c>
    </row>
    <row r="1698" spans="1:19" ht="16">
      <c r="A1698" s="1">
        <v>1986</v>
      </c>
      <c r="B1698" t="s">
        <v>3316</v>
      </c>
      <c r="C1698" t="s">
        <v>31</v>
      </c>
      <c r="D1698" t="s">
        <v>17</v>
      </c>
      <c r="F1698">
        <f t="shared" si="234"/>
        <v>0</v>
      </c>
      <c r="G1698">
        <f t="shared" si="235"/>
        <v>0</v>
      </c>
      <c r="H1698">
        <v>757760530</v>
      </c>
      <c r="L1698">
        <f t="shared" si="240"/>
        <v>20.445877970209459</v>
      </c>
      <c r="M1698">
        <f t="shared" si="241"/>
        <v>17.276751090460589</v>
      </c>
      <c r="N1698">
        <v>31856471</v>
      </c>
      <c r="O1698">
        <f t="shared" si="242"/>
        <v>0</v>
      </c>
      <c r="P1698">
        <f t="shared" si="236"/>
        <v>0</v>
      </c>
      <c r="Q1698">
        <f t="shared" si="237"/>
        <v>1</v>
      </c>
      <c r="R1698">
        <f t="shared" si="238"/>
        <v>0</v>
      </c>
      <c r="S1698">
        <f t="shared" si="239"/>
        <v>0</v>
      </c>
    </row>
    <row r="1699" spans="1:19" ht="16">
      <c r="A1699" s="1">
        <v>2012</v>
      </c>
      <c r="B1699" t="s">
        <v>3639</v>
      </c>
      <c r="C1699" t="s">
        <v>31</v>
      </c>
      <c r="D1699" t="s">
        <v>17</v>
      </c>
      <c r="F1699">
        <f t="shared" si="234"/>
        <v>0</v>
      </c>
      <c r="G1699">
        <f t="shared" si="235"/>
        <v>0</v>
      </c>
      <c r="H1699">
        <v>757855127</v>
      </c>
      <c r="L1699">
        <f t="shared" si="240"/>
        <v>20.446002800010056</v>
      </c>
      <c r="M1699">
        <f t="shared" si="241"/>
        <v>18.806776756375939</v>
      </c>
      <c r="N1699">
        <v>147122592</v>
      </c>
      <c r="O1699">
        <f t="shared" si="242"/>
        <v>0</v>
      </c>
      <c r="P1699">
        <f t="shared" si="236"/>
        <v>0</v>
      </c>
      <c r="Q1699">
        <f t="shared" si="237"/>
        <v>1</v>
      </c>
      <c r="R1699">
        <f t="shared" si="238"/>
        <v>0</v>
      </c>
      <c r="S1699">
        <f t="shared" si="239"/>
        <v>0</v>
      </c>
    </row>
    <row r="1700" spans="1:19" ht="16">
      <c r="A1700" s="1">
        <v>2012</v>
      </c>
      <c r="B1700" t="s">
        <v>334</v>
      </c>
      <c r="C1700" t="s">
        <v>31</v>
      </c>
      <c r="D1700" t="s">
        <v>17</v>
      </c>
      <c r="F1700">
        <f t="shared" si="234"/>
        <v>0</v>
      </c>
      <c r="G1700">
        <f t="shared" si="235"/>
        <v>0</v>
      </c>
      <c r="H1700">
        <v>768984693</v>
      </c>
      <c r="L1700">
        <f t="shared" si="240"/>
        <v>20.460581622200287</v>
      </c>
      <c r="M1700">
        <f t="shared" si="241"/>
        <v>19.223670558453986</v>
      </c>
      <c r="N1700">
        <v>223220484</v>
      </c>
      <c r="O1700">
        <f t="shared" si="242"/>
        <v>0</v>
      </c>
      <c r="P1700">
        <f t="shared" si="236"/>
        <v>0</v>
      </c>
      <c r="Q1700">
        <f t="shared" si="237"/>
        <v>1</v>
      </c>
      <c r="R1700">
        <f t="shared" si="238"/>
        <v>0</v>
      </c>
      <c r="S1700">
        <f t="shared" si="239"/>
        <v>0</v>
      </c>
    </row>
    <row r="1701" spans="1:19" ht="16">
      <c r="A1701" s="1">
        <v>1990</v>
      </c>
      <c r="B1701" t="s">
        <v>3191</v>
      </c>
      <c r="C1701" t="s">
        <v>22</v>
      </c>
      <c r="D1701" t="s">
        <v>23</v>
      </c>
      <c r="F1701">
        <f t="shared" si="234"/>
        <v>1</v>
      </c>
      <c r="G1701">
        <f t="shared" si="235"/>
        <v>24961656</v>
      </c>
      <c r="H1701">
        <v>771396947</v>
      </c>
      <c r="L1701">
        <f t="shared" si="240"/>
        <v>20.463713645991394</v>
      </c>
      <c r="M1701">
        <f t="shared" si="241"/>
        <v>17.032851445418537</v>
      </c>
      <c r="N1701">
        <v>24961656</v>
      </c>
      <c r="O1701">
        <f t="shared" si="242"/>
        <v>0</v>
      </c>
      <c r="P1701">
        <f t="shared" si="236"/>
        <v>0</v>
      </c>
      <c r="Q1701">
        <f t="shared" si="237"/>
        <v>0</v>
      </c>
      <c r="R1701">
        <f t="shared" si="238"/>
        <v>0</v>
      </c>
      <c r="S1701">
        <f t="shared" si="239"/>
        <v>1</v>
      </c>
    </row>
    <row r="1702" spans="1:19" ht="16">
      <c r="A1702" s="1">
        <v>1991</v>
      </c>
      <c r="B1702" t="s">
        <v>3141</v>
      </c>
      <c r="C1702" t="s">
        <v>22</v>
      </c>
      <c r="D1702" t="s">
        <v>23</v>
      </c>
      <c r="F1702">
        <f t="shared" si="234"/>
        <v>1</v>
      </c>
      <c r="G1702">
        <f t="shared" si="235"/>
        <v>34216807</v>
      </c>
      <c r="H1702">
        <v>772310338</v>
      </c>
      <c r="L1702">
        <f t="shared" si="240"/>
        <v>20.4648970194398</v>
      </c>
      <c r="M1702">
        <f t="shared" si="241"/>
        <v>17.348227514067844</v>
      </c>
      <c r="N1702">
        <v>34216807</v>
      </c>
      <c r="O1702">
        <f t="shared" si="242"/>
        <v>0</v>
      </c>
      <c r="P1702">
        <f t="shared" si="236"/>
        <v>0</v>
      </c>
      <c r="Q1702">
        <f t="shared" si="237"/>
        <v>0</v>
      </c>
      <c r="R1702">
        <f t="shared" si="238"/>
        <v>0</v>
      </c>
      <c r="S1702">
        <f t="shared" si="239"/>
        <v>1</v>
      </c>
    </row>
    <row r="1703" spans="1:19" ht="16">
      <c r="A1703" s="1">
        <v>1989</v>
      </c>
      <c r="B1703" t="s">
        <v>3201</v>
      </c>
      <c r="C1703" t="s">
        <v>16</v>
      </c>
      <c r="D1703" t="s">
        <v>17</v>
      </c>
      <c r="F1703">
        <f t="shared" si="234"/>
        <v>0</v>
      </c>
      <c r="G1703">
        <f t="shared" si="235"/>
        <v>0</v>
      </c>
      <c r="H1703">
        <v>773166847</v>
      </c>
      <c r="L1703">
        <f t="shared" si="240"/>
        <v>20.466005426727857</v>
      </c>
      <c r="M1703">
        <f t="shared" si="241"/>
        <v>18.00191166416873</v>
      </c>
      <c r="N1703">
        <v>65785609</v>
      </c>
      <c r="O1703">
        <f t="shared" si="242"/>
        <v>0</v>
      </c>
      <c r="P1703">
        <f t="shared" si="236"/>
        <v>1</v>
      </c>
      <c r="Q1703">
        <f t="shared" si="237"/>
        <v>0</v>
      </c>
      <c r="R1703">
        <f t="shared" si="238"/>
        <v>0</v>
      </c>
      <c r="S1703">
        <f t="shared" si="239"/>
        <v>0</v>
      </c>
    </row>
    <row r="1704" spans="1:19" ht="16">
      <c r="A1704" s="1">
        <v>2004</v>
      </c>
      <c r="B1704" t="s">
        <v>1968</v>
      </c>
      <c r="C1704" t="s">
        <v>22</v>
      </c>
      <c r="D1704" t="s">
        <v>23</v>
      </c>
      <c r="F1704">
        <f t="shared" si="234"/>
        <v>1</v>
      </c>
      <c r="G1704">
        <f t="shared" si="235"/>
        <v>113453745</v>
      </c>
      <c r="H1704">
        <v>779510522</v>
      </c>
      <c r="L1704">
        <f t="shared" si="240"/>
        <v>20.474176744767412</v>
      </c>
      <c r="M1704">
        <f t="shared" si="241"/>
        <v>18.546905778781927</v>
      </c>
      <c r="N1704">
        <v>113453745</v>
      </c>
      <c r="O1704">
        <f t="shared" si="242"/>
        <v>0</v>
      </c>
      <c r="P1704">
        <f t="shared" si="236"/>
        <v>0</v>
      </c>
      <c r="Q1704">
        <f t="shared" si="237"/>
        <v>0</v>
      </c>
      <c r="R1704">
        <f t="shared" si="238"/>
        <v>0</v>
      </c>
      <c r="S1704">
        <f t="shared" si="239"/>
        <v>1</v>
      </c>
    </row>
    <row r="1705" spans="1:19" ht="16">
      <c r="A1705" s="1">
        <v>2013</v>
      </c>
      <c r="B1705" t="s">
        <v>77</v>
      </c>
      <c r="C1705" t="s">
        <v>22</v>
      </c>
      <c r="D1705" t="s">
        <v>23</v>
      </c>
      <c r="F1705">
        <f t="shared" si="234"/>
        <v>1</v>
      </c>
      <c r="G1705">
        <f t="shared" si="235"/>
        <v>160000000</v>
      </c>
      <c r="H1705">
        <v>788128122</v>
      </c>
      <c r="L1705">
        <f t="shared" si="240"/>
        <v>20.485171225976167</v>
      </c>
      <c r="M1705">
        <f t="shared" si="241"/>
        <v>18.890684373198102</v>
      </c>
      <c r="N1705">
        <v>160000000</v>
      </c>
      <c r="O1705">
        <f t="shared" si="242"/>
        <v>0</v>
      </c>
      <c r="P1705">
        <f t="shared" si="236"/>
        <v>0</v>
      </c>
      <c r="Q1705">
        <f t="shared" si="237"/>
        <v>0</v>
      </c>
      <c r="R1705">
        <f t="shared" si="238"/>
        <v>0</v>
      </c>
      <c r="S1705">
        <f t="shared" si="239"/>
        <v>1</v>
      </c>
    </row>
    <row r="1706" spans="1:19" ht="16">
      <c r="A1706" s="1">
        <v>1998</v>
      </c>
      <c r="B1706" t="s">
        <v>2648</v>
      </c>
      <c r="C1706" t="s">
        <v>16</v>
      </c>
      <c r="D1706" t="s">
        <v>17</v>
      </c>
      <c r="F1706">
        <f t="shared" si="234"/>
        <v>0</v>
      </c>
      <c r="G1706">
        <f t="shared" si="235"/>
        <v>0</v>
      </c>
      <c r="H1706">
        <v>792596781</v>
      </c>
      <c r="L1706">
        <f t="shared" si="240"/>
        <v>20.490825177395177</v>
      </c>
      <c r="M1706">
        <f t="shared" si="241"/>
        <v>19.114220467457248</v>
      </c>
      <c r="N1706">
        <v>200078524</v>
      </c>
      <c r="O1706">
        <f t="shared" si="242"/>
        <v>0</v>
      </c>
      <c r="P1706">
        <f t="shared" si="236"/>
        <v>1</v>
      </c>
      <c r="Q1706">
        <f t="shared" si="237"/>
        <v>0</v>
      </c>
      <c r="R1706">
        <f t="shared" si="238"/>
        <v>0</v>
      </c>
      <c r="S1706">
        <f t="shared" si="239"/>
        <v>0</v>
      </c>
    </row>
    <row r="1707" spans="1:19" ht="16">
      <c r="A1707" s="1">
        <v>2009</v>
      </c>
      <c r="B1707" t="s">
        <v>1096</v>
      </c>
      <c r="C1707" t="s">
        <v>16</v>
      </c>
      <c r="D1707" t="s">
        <v>17</v>
      </c>
      <c r="F1707">
        <f t="shared" si="234"/>
        <v>0</v>
      </c>
      <c r="G1707">
        <f t="shared" si="235"/>
        <v>0</v>
      </c>
      <c r="H1707">
        <v>794258938</v>
      </c>
      <c r="L1707">
        <f t="shared" si="240"/>
        <v>20.492920084434274</v>
      </c>
      <c r="M1707">
        <f t="shared" si="241"/>
        <v>19.06255057210295</v>
      </c>
      <c r="N1707">
        <v>190003029</v>
      </c>
      <c r="O1707">
        <f t="shared" si="242"/>
        <v>0</v>
      </c>
      <c r="P1707">
        <f t="shared" si="236"/>
        <v>1</v>
      </c>
      <c r="Q1707">
        <f t="shared" si="237"/>
        <v>0</v>
      </c>
      <c r="R1707">
        <f t="shared" si="238"/>
        <v>0</v>
      </c>
      <c r="S1707">
        <f t="shared" si="239"/>
        <v>0</v>
      </c>
    </row>
    <row r="1708" spans="1:19" ht="16">
      <c r="A1708" s="1">
        <v>2007</v>
      </c>
      <c r="B1708" t="s">
        <v>1454</v>
      </c>
      <c r="C1708" t="s">
        <v>16</v>
      </c>
      <c r="D1708" t="s">
        <v>17</v>
      </c>
      <c r="F1708">
        <f t="shared" si="234"/>
        <v>0</v>
      </c>
      <c r="G1708">
        <f t="shared" si="235"/>
        <v>0</v>
      </c>
      <c r="H1708">
        <v>795775055</v>
      </c>
      <c r="L1708">
        <f t="shared" si="240"/>
        <v>20.494827109650281</v>
      </c>
      <c r="M1708">
        <f t="shared" si="241"/>
        <v>18.949277910228187</v>
      </c>
      <c r="N1708">
        <v>169655066</v>
      </c>
      <c r="O1708">
        <f t="shared" si="242"/>
        <v>0</v>
      </c>
      <c r="P1708">
        <f t="shared" si="236"/>
        <v>1</v>
      </c>
      <c r="Q1708">
        <f t="shared" si="237"/>
        <v>0</v>
      </c>
      <c r="R1708">
        <f t="shared" si="238"/>
        <v>0</v>
      </c>
      <c r="S1708">
        <f t="shared" si="239"/>
        <v>0</v>
      </c>
    </row>
    <row r="1709" spans="1:19" ht="16">
      <c r="A1709" s="1">
        <v>2003</v>
      </c>
      <c r="B1709" t="s">
        <v>2070</v>
      </c>
      <c r="C1709" t="s">
        <v>31</v>
      </c>
      <c r="D1709" t="s">
        <v>17</v>
      </c>
      <c r="F1709">
        <f t="shared" si="234"/>
        <v>0</v>
      </c>
      <c r="G1709">
        <f t="shared" si="235"/>
        <v>0</v>
      </c>
      <c r="H1709">
        <v>803907108</v>
      </c>
      <c r="L1709">
        <f t="shared" si="240"/>
        <v>20.504994283154858</v>
      </c>
      <c r="M1709">
        <f t="shared" si="241"/>
        <v>18.879755305413163</v>
      </c>
      <c r="N1709">
        <v>158260870</v>
      </c>
      <c r="O1709">
        <f t="shared" si="242"/>
        <v>0</v>
      </c>
      <c r="P1709">
        <f t="shared" si="236"/>
        <v>0</v>
      </c>
      <c r="Q1709">
        <f t="shared" si="237"/>
        <v>1</v>
      </c>
      <c r="R1709">
        <f t="shared" si="238"/>
        <v>0</v>
      </c>
      <c r="S1709">
        <f t="shared" si="239"/>
        <v>0</v>
      </c>
    </row>
    <row r="1710" spans="1:19" ht="16">
      <c r="A1710" s="1">
        <v>1984</v>
      </c>
      <c r="B1710" t="s">
        <v>820</v>
      </c>
      <c r="C1710" t="s">
        <v>22</v>
      </c>
      <c r="D1710" t="s">
        <v>23</v>
      </c>
      <c r="F1710">
        <f t="shared" si="234"/>
        <v>1</v>
      </c>
      <c r="G1710">
        <f t="shared" si="235"/>
        <v>89657760</v>
      </c>
      <c r="H1710">
        <v>804883755</v>
      </c>
      <c r="L1710">
        <f t="shared" si="240"/>
        <v>20.506208421228909</v>
      </c>
      <c r="M1710">
        <f t="shared" si="241"/>
        <v>18.311510313109348</v>
      </c>
      <c r="N1710">
        <v>89657760</v>
      </c>
      <c r="O1710">
        <f t="shared" si="242"/>
        <v>0</v>
      </c>
      <c r="P1710">
        <f t="shared" si="236"/>
        <v>0</v>
      </c>
      <c r="Q1710">
        <f t="shared" si="237"/>
        <v>0</v>
      </c>
      <c r="R1710">
        <f t="shared" si="238"/>
        <v>0</v>
      </c>
      <c r="S1710">
        <f t="shared" si="239"/>
        <v>1</v>
      </c>
    </row>
    <row r="1711" spans="1:19" ht="16">
      <c r="A1711" s="1">
        <v>2010</v>
      </c>
      <c r="B1711" t="s">
        <v>784</v>
      </c>
      <c r="C1711" t="s">
        <v>16</v>
      </c>
      <c r="D1711" t="s">
        <v>17</v>
      </c>
      <c r="F1711">
        <f t="shared" si="234"/>
        <v>0</v>
      </c>
      <c r="G1711">
        <f t="shared" si="235"/>
        <v>0</v>
      </c>
      <c r="H1711">
        <v>807844640</v>
      </c>
      <c r="L1711">
        <f t="shared" si="240"/>
        <v>20.509880320770012</v>
      </c>
      <c r="M1711">
        <f t="shared" si="241"/>
        <v>18.98746082976578</v>
      </c>
      <c r="N1711">
        <v>176258254</v>
      </c>
      <c r="O1711">
        <f t="shared" si="242"/>
        <v>0</v>
      </c>
      <c r="P1711">
        <f t="shared" si="236"/>
        <v>1</v>
      </c>
      <c r="Q1711">
        <f t="shared" si="237"/>
        <v>0</v>
      </c>
      <c r="R1711">
        <f t="shared" si="238"/>
        <v>0</v>
      </c>
      <c r="S1711">
        <f t="shared" si="239"/>
        <v>0</v>
      </c>
    </row>
    <row r="1712" spans="1:19" ht="16">
      <c r="A1712" s="1">
        <v>1988</v>
      </c>
      <c r="B1712" t="s">
        <v>3250</v>
      </c>
      <c r="C1712" t="s">
        <v>16</v>
      </c>
      <c r="D1712" t="s">
        <v>17</v>
      </c>
      <c r="F1712">
        <f t="shared" si="234"/>
        <v>0</v>
      </c>
      <c r="G1712">
        <f t="shared" si="235"/>
        <v>0</v>
      </c>
      <c r="H1712">
        <v>813070285</v>
      </c>
      <c r="L1712">
        <f t="shared" si="240"/>
        <v>20.516328115189889</v>
      </c>
      <c r="M1712">
        <f t="shared" si="241"/>
        <v>17.712240721709058</v>
      </c>
      <c r="N1712">
        <v>49241175</v>
      </c>
      <c r="O1712">
        <f t="shared" si="242"/>
        <v>0</v>
      </c>
      <c r="P1712">
        <f t="shared" si="236"/>
        <v>1</v>
      </c>
      <c r="Q1712">
        <f t="shared" si="237"/>
        <v>0</v>
      </c>
      <c r="R1712">
        <f t="shared" si="238"/>
        <v>0</v>
      </c>
      <c r="S1712">
        <f t="shared" si="239"/>
        <v>0</v>
      </c>
    </row>
    <row r="1713" spans="1:19" ht="16">
      <c r="A1713" s="1">
        <v>1985</v>
      </c>
      <c r="B1713" t="s">
        <v>3318</v>
      </c>
      <c r="C1713" t="s">
        <v>16</v>
      </c>
      <c r="D1713" t="s">
        <v>17</v>
      </c>
      <c r="F1713">
        <f t="shared" si="234"/>
        <v>0</v>
      </c>
      <c r="G1713">
        <f t="shared" si="235"/>
        <v>0</v>
      </c>
      <c r="H1713">
        <v>831110482</v>
      </c>
      <c r="L1713">
        <f t="shared" si="240"/>
        <v>20.538273294644419</v>
      </c>
      <c r="M1713">
        <f t="shared" si="241"/>
        <v>17.532395642753603</v>
      </c>
      <c r="N1713">
        <v>41136059</v>
      </c>
      <c r="O1713">
        <f t="shared" si="242"/>
        <v>0</v>
      </c>
      <c r="P1713">
        <f t="shared" si="236"/>
        <v>1</v>
      </c>
      <c r="Q1713">
        <f t="shared" si="237"/>
        <v>0</v>
      </c>
      <c r="R1713">
        <f t="shared" si="238"/>
        <v>0</v>
      </c>
      <c r="S1713">
        <f t="shared" si="239"/>
        <v>0</v>
      </c>
    </row>
    <row r="1714" spans="1:19" ht="16">
      <c r="A1714" s="1">
        <v>1992</v>
      </c>
      <c r="B1714" t="s">
        <v>3106</v>
      </c>
      <c r="C1714" t="s">
        <v>58</v>
      </c>
      <c r="D1714" t="s">
        <v>17</v>
      </c>
      <c r="F1714">
        <f t="shared" si="234"/>
        <v>0</v>
      </c>
      <c r="G1714">
        <f t="shared" si="235"/>
        <v>0</v>
      </c>
      <c r="H1714">
        <v>836898388</v>
      </c>
      <c r="L1714">
        <f t="shared" si="240"/>
        <v>20.545213220845195</v>
      </c>
      <c r="M1714">
        <f t="shared" si="241"/>
        <v>17.65474183537842</v>
      </c>
      <c r="N1714">
        <v>46489723</v>
      </c>
      <c r="O1714">
        <f t="shared" si="242"/>
        <v>1</v>
      </c>
      <c r="P1714">
        <f t="shared" si="236"/>
        <v>0</v>
      </c>
      <c r="Q1714">
        <f t="shared" si="237"/>
        <v>0</v>
      </c>
      <c r="R1714">
        <f t="shared" si="238"/>
        <v>0</v>
      </c>
      <c r="S1714">
        <f t="shared" si="239"/>
        <v>0</v>
      </c>
    </row>
    <row r="1715" spans="1:19" ht="16">
      <c r="A1715" s="1">
        <v>1973</v>
      </c>
      <c r="B1715" t="s">
        <v>3550</v>
      </c>
      <c r="C1715" t="s">
        <v>16</v>
      </c>
      <c r="D1715" t="s">
        <v>17</v>
      </c>
      <c r="F1715">
        <f t="shared" si="234"/>
        <v>0</v>
      </c>
      <c r="G1715">
        <f t="shared" si="235"/>
        <v>0</v>
      </c>
      <c r="H1715">
        <v>837011132</v>
      </c>
      <c r="L1715">
        <f t="shared" si="240"/>
        <v>20.545347928245832</v>
      </c>
      <c r="M1715">
        <f t="shared" si="241"/>
        <v>17.177323036994792</v>
      </c>
      <c r="N1715">
        <v>28841418</v>
      </c>
      <c r="O1715">
        <f t="shared" si="242"/>
        <v>0</v>
      </c>
      <c r="P1715">
        <f t="shared" si="236"/>
        <v>1</v>
      </c>
      <c r="Q1715">
        <f t="shared" si="237"/>
        <v>0</v>
      </c>
      <c r="R1715">
        <f t="shared" si="238"/>
        <v>0</v>
      </c>
      <c r="S1715">
        <f t="shared" si="239"/>
        <v>0</v>
      </c>
    </row>
    <row r="1716" spans="1:19" ht="16">
      <c r="A1716" s="1">
        <v>2012</v>
      </c>
      <c r="B1716" t="s">
        <v>362</v>
      </c>
      <c r="C1716" t="s">
        <v>64</v>
      </c>
      <c r="D1716" t="s">
        <v>17</v>
      </c>
      <c r="F1716">
        <f t="shared" si="234"/>
        <v>0</v>
      </c>
      <c r="G1716">
        <f t="shared" si="235"/>
        <v>0</v>
      </c>
      <c r="H1716">
        <v>844848985</v>
      </c>
      <c r="L1716">
        <f t="shared" si="240"/>
        <v>20.554668453373512</v>
      </c>
      <c r="M1716">
        <f t="shared" si="241"/>
        <v>18.744167410395587</v>
      </c>
      <c r="N1716">
        <v>138193773</v>
      </c>
      <c r="O1716">
        <f t="shared" si="242"/>
        <v>0</v>
      </c>
      <c r="P1716">
        <f t="shared" si="236"/>
        <v>0</v>
      </c>
      <c r="Q1716">
        <f t="shared" si="237"/>
        <v>0</v>
      </c>
      <c r="R1716">
        <f t="shared" si="238"/>
        <v>1</v>
      </c>
      <c r="S1716">
        <f t="shared" si="239"/>
        <v>0</v>
      </c>
    </row>
    <row r="1717" spans="1:19" ht="16">
      <c r="A1717" s="1">
        <v>1990</v>
      </c>
      <c r="B1717" t="s">
        <v>3185</v>
      </c>
      <c r="C1717" t="s">
        <v>31</v>
      </c>
      <c r="D1717" t="s">
        <v>17</v>
      </c>
      <c r="F1717">
        <f t="shared" si="234"/>
        <v>0</v>
      </c>
      <c r="G1717">
        <f t="shared" si="235"/>
        <v>0</v>
      </c>
      <c r="H1717">
        <v>849917050</v>
      </c>
      <c r="L1717">
        <f t="shared" si="240"/>
        <v>20.5606493144513</v>
      </c>
      <c r="M1717">
        <f t="shared" si="241"/>
        <v>17.101844300880913</v>
      </c>
      <c r="N1717">
        <v>26744631</v>
      </c>
      <c r="O1717">
        <f t="shared" si="242"/>
        <v>0</v>
      </c>
      <c r="P1717">
        <f t="shared" si="236"/>
        <v>0</v>
      </c>
      <c r="Q1717">
        <f t="shared" si="237"/>
        <v>1</v>
      </c>
      <c r="R1717">
        <f t="shared" si="238"/>
        <v>0</v>
      </c>
      <c r="S1717">
        <f t="shared" si="239"/>
        <v>0</v>
      </c>
    </row>
    <row r="1718" spans="1:19" ht="16">
      <c r="A1718" s="1">
        <v>2002</v>
      </c>
      <c r="B1718" t="s">
        <v>2237</v>
      </c>
      <c r="C1718" t="s">
        <v>64</v>
      </c>
      <c r="D1718" t="s">
        <v>17</v>
      </c>
      <c r="F1718">
        <f t="shared" si="234"/>
        <v>0</v>
      </c>
      <c r="G1718">
        <f t="shared" si="235"/>
        <v>0</v>
      </c>
      <c r="H1718">
        <v>850538512</v>
      </c>
      <c r="L1718">
        <f t="shared" si="240"/>
        <v>20.561380250374068</v>
      </c>
      <c r="M1718">
        <f t="shared" si="241"/>
        <v>18.819091763711718</v>
      </c>
      <c r="N1718">
        <v>148945610</v>
      </c>
      <c r="O1718">
        <f t="shared" si="242"/>
        <v>0</v>
      </c>
      <c r="P1718">
        <f t="shared" si="236"/>
        <v>0</v>
      </c>
      <c r="Q1718">
        <f t="shared" si="237"/>
        <v>0</v>
      </c>
      <c r="R1718">
        <f t="shared" si="238"/>
        <v>1</v>
      </c>
      <c r="S1718">
        <f t="shared" si="239"/>
        <v>0</v>
      </c>
    </row>
    <row r="1719" spans="1:19" ht="16">
      <c r="A1719" s="1">
        <v>2008</v>
      </c>
      <c r="B1719" t="s">
        <v>1192</v>
      </c>
      <c r="C1719" t="s">
        <v>16</v>
      </c>
      <c r="D1719" t="s">
        <v>17</v>
      </c>
      <c r="F1719">
        <f t="shared" si="234"/>
        <v>0</v>
      </c>
      <c r="G1719">
        <f t="shared" si="235"/>
        <v>0</v>
      </c>
      <c r="H1719">
        <v>851257517</v>
      </c>
      <c r="L1719">
        <f t="shared" si="240"/>
        <v>20.562225245932325</v>
      </c>
      <c r="M1719">
        <f t="shared" si="241"/>
        <v>19.114914424057854</v>
      </c>
      <c r="N1719">
        <v>200217418</v>
      </c>
      <c r="O1719">
        <f t="shared" si="242"/>
        <v>0</v>
      </c>
      <c r="P1719">
        <f t="shared" si="236"/>
        <v>1</v>
      </c>
      <c r="Q1719">
        <f t="shared" si="237"/>
        <v>0</v>
      </c>
      <c r="R1719">
        <f t="shared" si="238"/>
        <v>0</v>
      </c>
      <c r="S1719">
        <f t="shared" si="239"/>
        <v>0</v>
      </c>
    </row>
    <row r="1720" spans="1:19" ht="16">
      <c r="A1720" s="1">
        <v>1997</v>
      </c>
      <c r="B1720" t="s">
        <v>2824</v>
      </c>
      <c r="C1720" t="s">
        <v>16</v>
      </c>
      <c r="D1720" t="s">
        <v>17</v>
      </c>
      <c r="F1720">
        <f t="shared" si="234"/>
        <v>0</v>
      </c>
      <c r="G1720">
        <f t="shared" si="235"/>
        <v>0</v>
      </c>
      <c r="H1720">
        <v>853024040</v>
      </c>
      <c r="L1720">
        <f t="shared" si="240"/>
        <v>20.564298287942762</v>
      </c>
      <c r="M1720">
        <f t="shared" si="241"/>
        <v>18.687737297775744</v>
      </c>
      <c r="N1720">
        <v>130611431</v>
      </c>
      <c r="O1720">
        <f t="shared" si="242"/>
        <v>0</v>
      </c>
      <c r="P1720">
        <f t="shared" si="236"/>
        <v>1</v>
      </c>
      <c r="Q1720">
        <f t="shared" si="237"/>
        <v>0</v>
      </c>
      <c r="R1720">
        <f t="shared" si="238"/>
        <v>0</v>
      </c>
      <c r="S1720">
        <f t="shared" si="239"/>
        <v>0</v>
      </c>
    </row>
    <row r="1721" spans="1:19" ht="16">
      <c r="A1721" s="1">
        <v>2009</v>
      </c>
      <c r="B1721">
        <v>2012</v>
      </c>
      <c r="C1721" t="s">
        <v>16</v>
      </c>
      <c r="D1721" t="s">
        <v>17</v>
      </c>
      <c r="F1721">
        <f t="shared" si="234"/>
        <v>0</v>
      </c>
      <c r="G1721">
        <f t="shared" si="235"/>
        <v>0</v>
      </c>
      <c r="H1721">
        <v>856000062</v>
      </c>
      <c r="L1721">
        <f t="shared" si="240"/>
        <v>20.56778100653592</v>
      </c>
      <c r="M1721">
        <f t="shared" si="241"/>
        <v>19.196081965385357</v>
      </c>
      <c r="N1721">
        <v>217146319</v>
      </c>
      <c r="O1721">
        <f t="shared" si="242"/>
        <v>0</v>
      </c>
      <c r="P1721">
        <f t="shared" si="236"/>
        <v>1</v>
      </c>
      <c r="Q1721">
        <f t="shared" si="237"/>
        <v>0</v>
      </c>
      <c r="R1721">
        <f t="shared" si="238"/>
        <v>0</v>
      </c>
      <c r="S1721">
        <f t="shared" si="239"/>
        <v>0</v>
      </c>
    </row>
    <row r="1722" spans="1:19" ht="16">
      <c r="A1722" s="1">
        <v>2013</v>
      </c>
      <c r="B1722" t="s">
        <v>183</v>
      </c>
      <c r="C1722" t="s">
        <v>22</v>
      </c>
      <c r="D1722" t="s">
        <v>23</v>
      </c>
      <c r="F1722">
        <f t="shared" si="234"/>
        <v>1</v>
      </c>
      <c r="G1722">
        <f t="shared" si="235"/>
        <v>130000000</v>
      </c>
      <c r="H1722">
        <v>857088260</v>
      </c>
      <c r="L1722">
        <f t="shared" si="240"/>
        <v>20.569051458423768</v>
      </c>
      <c r="M1722">
        <f t="shared" si="241"/>
        <v>18.683045008419857</v>
      </c>
      <c r="N1722">
        <v>130000000</v>
      </c>
      <c r="O1722">
        <f t="shared" si="242"/>
        <v>0</v>
      </c>
      <c r="P1722">
        <f t="shared" si="236"/>
        <v>0</v>
      </c>
      <c r="Q1722">
        <f t="shared" si="237"/>
        <v>0</v>
      </c>
      <c r="R1722">
        <f t="shared" si="238"/>
        <v>0</v>
      </c>
      <c r="S1722">
        <f t="shared" si="239"/>
        <v>1</v>
      </c>
    </row>
    <row r="1723" spans="1:19" ht="16">
      <c r="A1723" s="1">
        <v>1991</v>
      </c>
      <c r="B1723" t="s">
        <v>3158</v>
      </c>
      <c r="C1723" t="s">
        <v>64</v>
      </c>
      <c r="D1723" t="s">
        <v>17</v>
      </c>
      <c r="F1723">
        <f t="shared" si="234"/>
        <v>0</v>
      </c>
      <c r="G1723">
        <f t="shared" si="235"/>
        <v>0</v>
      </c>
      <c r="H1723">
        <v>884189932</v>
      </c>
      <c r="L1723">
        <f t="shared" si="240"/>
        <v>20.600182452727463</v>
      </c>
      <c r="M1723">
        <f t="shared" si="241"/>
        <v>18.957665438192105</v>
      </c>
      <c r="N1723">
        <v>171084037</v>
      </c>
      <c r="O1723">
        <f t="shared" si="242"/>
        <v>0</v>
      </c>
      <c r="P1723">
        <f t="shared" si="236"/>
        <v>0</v>
      </c>
      <c r="Q1723">
        <f t="shared" si="237"/>
        <v>0</v>
      </c>
      <c r="R1723">
        <f t="shared" si="238"/>
        <v>1</v>
      </c>
      <c r="S1723">
        <f t="shared" si="239"/>
        <v>0</v>
      </c>
    </row>
    <row r="1724" spans="1:19" ht="16">
      <c r="A1724" s="1">
        <v>2006</v>
      </c>
      <c r="B1724" t="s">
        <v>1591</v>
      </c>
      <c r="C1724" t="s">
        <v>16</v>
      </c>
      <c r="D1724" t="s">
        <v>17</v>
      </c>
      <c r="F1724">
        <f t="shared" si="234"/>
        <v>0</v>
      </c>
      <c r="G1724">
        <f t="shared" si="235"/>
        <v>0</v>
      </c>
      <c r="H1724">
        <v>887444081</v>
      </c>
      <c r="L1724">
        <f t="shared" si="240"/>
        <v>20.603856070004856</v>
      </c>
      <c r="M1724">
        <f t="shared" si="241"/>
        <v>18.788613876986094</v>
      </c>
      <c r="N1724">
        <v>144474543</v>
      </c>
      <c r="O1724">
        <f t="shared" si="242"/>
        <v>0</v>
      </c>
      <c r="P1724">
        <f t="shared" si="236"/>
        <v>1</v>
      </c>
      <c r="Q1724">
        <f t="shared" si="237"/>
        <v>0</v>
      </c>
      <c r="R1724">
        <f t="shared" si="238"/>
        <v>0</v>
      </c>
      <c r="S1724">
        <f t="shared" si="239"/>
        <v>0</v>
      </c>
    </row>
    <row r="1725" spans="1:19" ht="16">
      <c r="A1725" s="1">
        <v>2010</v>
      </c>
      <c r="B1725" t="s">
        <v>721</v>
      </c>
      <c r="C1725" t="s">
        <v>64</v>
      </c>
      <c r="D1725" t="s">
        <v>17</v>
      </c>
      <c r="F1725">
        <f t="shared" si="234"/>
        <v>0</v>
      </c>
      <c r="G1725">
        <f t="shared" si="235"/>
        <v>0</v>
      </c>
      <c r="H1725">
        <v>889393184</v>
      </c>
      <c r="L1725">
        <f t="shared" si="240"/>
        <v>20.60604997241807</v>
      </c>
      <c r="M1725">
        <f t="shared" si="241"/>
        <v>18.956689172340102</v>
      </c>
      <c r="N1725">
        <v>170917095</v>
      </c>
      <c r="O1725">
        <f t="shared" si="242"/>
        <v>0</v>
      </c>
      <c r="P1725">
        <f t="shared" si="236"/>
        <v>0</v>
      </c>
      <c r="Q1725">
        <f t="shared" si="237"/>
        <v>0</v>
      </c>
      <c r="R1725">
        <f t="shared" si="238"/>
        <v>1</v>
      </c>
      <c r="S1725">
        <f t="shared" si="239"/>
        <v>0</v>
      </c>
    </row>
    <row r="1726" spans="1:19" ht="16">
      <c r="A1726" s="1">
        <v>1989</v>
      </c>
      <c r="B1726" t="s">
        <v>3209</v>
      </c>
      <c r="C1726" t="s">
        <v>58</v>
      </c>
      <c r="D1726" t="s">
        <v>17</v>
      </c>
      <c r="F1726">
        <f t="shared" si="234"/>
        <v>0</v>
      </c>
      <c r="G1726">
        <f t="shared" si="235"/>
        <v>0</v>
      </c>
      <c r="H1726">
        <v>891248035</v>
      </c>
      <c r="L1726">
        <f t="shared" si="240"/>
        <v>20.608133324921766</v>
      </c>
      <c r="M1726">
        <f t="shared" si="241"/>
        <v>18.317764616120691</v>
      </c>
      <c r="N1726">
        <v>90220264</v>
      </c>
      <c r="O1726">
        <f t="shared" si="242"/>
        <v>1</v>
      </c>
      <c r="P1726">
        <f t="shared" si="236"/>
        <v>0</v>
      </c>
      <c r="Q1726">
        <f t="shared" si="237"/>
        <v>0</v>
      </c>
      <c r="R1726">
        <f t="shared" si="238"/>
        <v>0</v>
      </c>
      <c r="S1726">
        <f t="shared" si="239"/>
        <v>0</v>
      </c>
    </row>
    <row r="1727" spans="1:19" ht="16">
      <c r="A1727" s="1">
        <v>2005</v>
      </c>
      <c r="B1727" t="s">
        <v>1788</v>
      </c>
      <c r="C1727" t="s">
        <v>22</v>
      </c>
      <c r="D1727" t="s">
        <v>23</v>
      </c>
      <c r="F1727">
        <f t="shared" si="234"/>
        <v>1</v>
      </c>
      <c r="G1727">
        <f t="shared" si="235"/>
        <v>214745963</v>
      </c>
      <c r="H1727">
        <v>893351507</v>
      </c>
      <c r="L1727">
        <f t="shared" si="240"/>
        <v>20.610490686250852</v>
      </c>
      <c r="M1727">
        <f t="shared" si="241"/>
        <v>19.184966320048915</v>
      </c>
      <c r="N1727">
        <v>214745963</v>
      </c>
      <c r="O1727">
        <f t="shared" si="242"/>
        <v>0</v>
      </c>
      <c r="P1727">
        <f t="shared" si="236"/>
        <v>0</v>
      </c>
      <c r="Q1727">
        <f t="shared" si="237"/>
        <v>0</v>
      </c>
      <c r="R1727">
        <f t="shared" si="238"/>
        <v>0</v>
      </c>
      <c r="S1727">
        <f t="shared" si="239"/>
        <v>1</v>
      </c>
    </row>
    <row r="1728" spans="1:19" ht="16">
      <c r="A1728" s="1">
        <v>2007</v>
      </c>
      <c r="B1728" t="s">
        <v>1415</v>
      </c>
      <c r="C1728" t="s">
        <v>22</v>
      </c>
      <c r="D1728" t="s">
        <v>23</v>
      </c>
      <c r="F1728">
        <f t="shared" si="234"/>
        <v>1</v>
      </c>
      <c r="G1728">
        <f t="shared" si="235"/>
        <v>179766957</v>
      </c>
      <c r="H1728">
        <v>907071412</v>
      </c>
      <c r="L1728">
        <f t="shared" si="240"/>
        <v>20.625731739268893</v>
      </c>
      <c r="M1728">
        <f t="shared" si="241"/>
        <v>19.007171886694596</v>
      </c>
      <c r="N1728">
        <v>179766957</v>
      </c>
      <c r="O1728">
        <f t="shared" si="242"/>
        <v>0</v>
      </c>
      <c r="P1728">
        <f t="shared" si="236"/>
        <v>0</v>
      </c>
      <c r="Q1728">
        <f t="shared" si="237"/>
        <v>0</v>
      </c>
      <c r="R1728">
        <f t="shared" si="238"/>
        <v>0</v>
      </c>
      <c r="S1728">
        <f t="shared" si="239"/>
        <v>1</v>
      </c>
    </row>
    <row r="1729" spans="1:19" ht="16">
      <c r="A1729" s="1">
        <v>2009</v>
      </c>
      <c r="B1729" t="s">
        <v>1094</v>
      </c>
      <c r="C1729" t="s">
        <v>22</v>
      </c>
      <c r="D1729" t="s">
        <v>23</v>
      </c>
      <c r="F1729">
        <f t="shared" si="234"/>
        <v>1</v>
      </c>
      <c r="G1729">
        <f t="shared" si="235"/>
        <v>228003635</v>
      </c>
      <c r="H1729">
        <v>908235868</v>
      </c>
      <c r="L1729">
        <f t="shared" si="240"/>
        <v>20.627014669351912</v>
      </c>
      <c r="M1729">
        <f t="shared" si="241"/>
        <v>19.244872129774084</v>
      </c>
      <c r="N1729">
        <v>228003635</v>
      </c>
      <c r="O1729">
        <f t="shared" si="242"/>
        <v>0</v>
      </c>
      <c r="P1729">
        <f t="shared" si="236"/>
        <v>0</v>
      </c>
      <c r="Q1729">
        <f t="shared" si="237"/>
        <v>0</v>
      </c>
      <c r="R1729">
        <f t="shared" si="238"/>
        <v>0</v>
      </c>
      <c r="S1729">
        <f t="shared" si="239"/>
        <v>1</v>
      </c>
    </row>
    <row r="1730" spans="1:19" ht="16">
      <c r="A1730" s="1">
        <v>1976</v>
      </c>
      <c r="B1730" t="s">
        <v>3508</v>
      </c>
      <c r="C1730" t="s">
        <v>16</v>
      </c>
      <c r="D1730" t="s">
        <v>17</v>
      </c>
      <c r="F1730">
        <f t="shared" ref="F1730:F1784" si="243">IF(D1730="PASS",1,0)</f>
        <v>0</v>
      </c>
      <c r="G1730">
        <f t="shared" ref="G1730:G1793" si="244">F1730*N1730</f>
        <v>0</v>
      </c>
      <c r="H1730">
        <v>920661128</v>
      </c>
      <c r="L1730">
        <f t="shared" si="240"/>
        <v>20.64060258731682</v>
      </c>
      <c r="M1730">
        <f t="shared" si="241"/>
        <v>15.224502127545072</v>
      </c>
      <c r="N1730">
        <v>4091827</v>
      </c>
      <c r="O1730">
        <f t="shared" si="242"/>
        <v>0</v>
      </c>
      <c r="P1730">
        <f t="shared" ref="P1730:P1784" si="245">IF(C1730="notalk",1,0)</f>
        <v>1</v>
      </c>
      <c r="Q1730">
        <f t="shared" ref="Q1730:Q1784" si="246">IF(C1730="men",1,0)</f>
        <v>0</v>
      </c>
      <c r="R1730">
        <f t="shared" ref="R1730:R1784" si="247">IF(C1730="dubious",1,0)</f>
        <v>0</v>
      </c>
      <c r="S1730">
        <f t="shared" ref="S1730:S1784" si="248">IF(C1730="ok",1,0)</f>
        <v>0</v>
      </c>
    </row>
    <row r="1731" spans="1:19" ht="16">
      <c r="A1731" s="1">
        <v>1990</v>
      </c>
      <c r="B1731" t="s">
        <v>3181</v>
      </c>
      <c r="C1731" t="s">
        <v>31</v>
      </c>
      <c r="D1731" t="s">
        <v>17</v>
      </c>
      <c r="F1731">
        <f t="shared" si="243"/>
        <v>0</v>
      </c>
      <c r="G1731">
        <f t="shared" si="244"/>
        <v>0</v>
      </c>
      <c r="H1731">
        <v>922868068</v>
      </c>
      <c r="L1731">
        <f t="shared" ref="L1731:L1784" si="249">LN(H1731)</f>
        <v>20.642996844005626</v>
      </c>
      <c r="M1731">
        <f t="shared" ref="M1731:M1784" si="250">LN(N1731)</f>
        <v>17.484836558235749</v>
      </c>
      <c r="N1731">
        <v>39225459</v>
      </c>
      <c r="O1731">
        <f t="shared" ref="O1731:O1784" si="251">IF(C1731="nowomen",1,0)</f>
        <v>0</v>
      </c>
      <c r="P1731">
        <f t="shared" si="245"/>
        <v>0</v>
      </c>
      <c r="Q1731">
        <f t="shared" si="246"/>
        <v>1</v>
      </c>
      <c r="R1731">
        <f t="shared" si="247"/>
        <v>0</v>
      </c>
      <c r="S1731">
        <f t="shared" si="248"/>
        <v>0</v>
      </c>
    </row>
    <row r="1732" spans="1:19" ht="16">
      <c r="A1732" s="1">
        <v>2003</v>
      </c>
      <c r="B1732" t="s">
        <v>2104</v>
      </c>
      <c r="C1732" t="s">
        <v>22</v>
      </c>
      <c r="D1732" t="s">
        <v>23</v>
      </c>
      <c r="F1732">
        <f t="shared" si="243"/>
        <v>1</v>
      </c>
      <c r="G1732">
        <f t="shared" si="244"/>
        <v>160793043</v>
      </c>
      <c r="H1732">
        <v>935102616</v>
      </c>
      <c r="L1732">
        <f t="shared" si="249"/>
        <v>20.656166830963521</v>
      </c>
      <c r="M1732">
        <f t="shared" si="250"/>
        <v>18.895628648847811</v>
      </c>
      <c r="N1732">
        <v>160793043</v>
      </c>
      <c r="O1732">
        <f t="shared" si="251"/>
        <v>0</v>
      </c>
      <c r="P1732">
        <f t="shared" si="245"/>
        <v>0</v>
      </c>
      <c r="Q1732">
        <f t="shared" si="246"/>
        <v>0</v>
      </c>
      <c r="R1732">
        <f t="shared" si="247"/>
        <v>0</v>
      </c>
      <c r="S1732">
        <f t="shared" si="248"/>
        <v>1</v>
      </c>
    </row>
    <row r="1733" spans="1:19" ht="16">
      <c r="A1733" s="1">
        <v>2013</v>
      </c>
      <c r="B1733" t="s">
        <v>179</v>
      </c>
      <c r="C1733" t="s">
        <v>16</v>
      </c>
      <c r="D1733" t="s">
        <v>17</v>
      </c>
      <c r="F1733">
        <f t="shared" si="243"/>
        <v>0</v>
      </c>
      <c r="G1733">
        <f t="shared" si="244"/>
        <v>0</v>
      </c>
      <c r="H1733">
        <v>937397516</v>
      </c>
      <c r="L1733">
        <f t="shared" si="249"/>
        <v>20.658617993566715</v>
      </c>
      <c r="M1733">
        <f t="shared" si="250"/>
        <v>19.33697147582652</v>
      </c>
      <c r="N1733">
        <v>250000000</v>
      </c>
      <c r="O1733">
        <f t="shared" si="251"/>
        <v>0</v>
      </c>
      <c r="P1733">
        <f t="shared" si="245"/>
        <v>1</v>
      </c>
      <c r="Q1733">
        <f t="shared" si="246"/>
        <v>0</v>
      </c>
      <c r="R1733">
        <f t="shared" si="247"/>
        <v>0</v>
      </c>
      <c r="S1733">
        <f t="shared" si="248"/>
        <v>0</v>
      </c>
    </row>
    <row r="1734" spans="1:19" ht="16">
      <c r="A1734" s="1">
        <v>1999</v>
      </c>
      <c r="B1734" t="s">
        <v>2626</v>
      </c>
      <c r="C1734" t="s">
        <v>64</v>
      </c>
      <c r="D1734" t="s">
        <v>17</v>
      </c>
      <c r="F1734">
        <f t="shared" si="243"/>
        <v>0</v>
      </c>
      <c r="G1734">
        <f t="shared" si="244"/>
        <v>0</v>
      </c>
      <c r="H1734">
        <v>940894052</v>
      </c>
      <c r="L1734">
        <f t="shared" si="249"/>
        <v>20.662341100350041</v>
      </c>
      <c r="M1734">
        <f t="shared" si="250"/>
        <v>17.839763091275739</v>
      </c>
      <c r="N1734">
        <v>55938481</v>
      </c>
      <c r="O1734">
        <f t="shared" si="251"/>
        <v>0</v>
      </c>
      <c r="P1734">
        <f t="shared" si="245"/>
        <v>0</v>
      </c>
      <c r="Q1734">
        <f t="shared" si="246"/>
        <v>0</v>
      </c>
      <c r="R1734">
        <f t="shared" si="247"/>
        <v>1</v>
      </c>
      <c r="S1734">
        <f t="shared" si="248"/>
        <v>0</v>
      </c>
    </row>
    <row r="1735" spans="1:19" ht="16">
      <c r="A1735" s="1">
        <v>2009</v>
      </c>
      <c r="B1735" t="s">
        <v>981</v>
      </c>
      <c r="C1735" t="s">
        <v>16</v>
      </c>
      <c r="D1735" t="s">
        <v>17</v>
      </c>
      <c r="F1735">
        <f t="shared" si="243"/>
        <v>0</v>
      </c>
      <c r="G1735">
        <f t="shared" si="244"/>
        <v>0</v>
      </c>
      <c r="H1735">
        <v>963009937</v>
      </c>
      <c r="L1735">
        <f t="shared" si="249"/>
        <v>20.685574288504593</v>
      </c>
      <c r="M1735">
        <f t="shared" si="250"/>
        <v>18.397574273772776</v>
      </c>
      <c r="N1735">
        <v>97715844</v>
      </c>
      <c r="O1735">
        <f t="shared" si="251"/>
        <v>0</v>
      </c>
      <c r="P1735">
        <f t="shared" si="245"/>
        <v>1</v>
      </c>
      <c r="Q1735">
        <f t="shared" si="246"/>
        <v>0</v>
      </c>
      <c r="R1735">
        <f t="shared" si="247"/>
        <v>0</v>
      </c>
      <c r="S1735">
        <f t="shared" si="248"/>
        <v>0</v>
      </c>
    </row>
    <row r="1736" spans="1:19" ht="16">
      <c r="A1736" s="1">
        <v>2004</v>
      </c>
      <c r="B1736" t="s">
        <v>1952</v>
      </c>
      <c r="C1736" t="s">
        <v>16</v>
      </c>
      <c r="D1736" t="s">
        <v>17</v>
      </c>
      <c r="F1736">
        <f t="shared" si="243"/>
        <v>0</v>
      </c>
      <c r="G1736">
        <f t="shared" si="244"/>
        <v>0</v>
      </c>
      <c r="H1736">
        <v>966459425</v>
      </c>
      <c r="L1736">
        <f t="shared" si="249"/>
        <v>20.689149874355319</v>
      </c>
      <c r="M1736">
        <f t="shared" si="250"/>
        <v>19.323434563873839</v>
      </c>
      <c r="N1736">
        <v>246638575</v>
      </c>
      <c r="O1736">
        <f t="shared" si="251"/>
        <v>0</v>
      </c>
      <c r="P1736">
        <f t="shared" si="245"/>
        <v>1</v>
      </c>
      <c r="Q1736">
        <f t="shared" si="246"/>
        <v>0</v>
      </c>
      <c r="R1736">
        <f t="shared" si="247"/>
        <v>0</v>
      </c>
      <c r="S1736">
        <f t="shared" si="248"/>
        <v>0</v>
      </c>
    </row>
    <row r="1737" spans="1:19" ht="16">
      <c r="A1737" s="1">
        <v>2013</v>
      </c>
      <c r="B1737" t="s">
        <v>60</v>
      </c>
      <c r="C1737" t="s">
        <v>22</v>
      </c>
      <c r="D1737" t="s">
        <v>23</v>
      </c>
      <c r="F1737">
        <f t="shared" si="243"/>
        <v>1</v>
      </c>
      <c r="G1737">
        <f t="shared" si="244"/>
        <v>76000000</v>
      </c>
      <c r="H1737">
        <v>970766005</v>
      </c>
      <c r="L1737">
        <f t="shared" si="249"/>
        <v>20.693596013692261</v>
      </c>
      <c r="M1737">
        <f t="shared" si="250"/>
        <v>18.146243898250606</v>
      </c>
      <c r="N1737">
        <v>76000000</v>
      </c>
      <c r="O1737">
        <f t="shared" si="251"/>
        <v>0</v>
      </c>
      <c r="P1737">
        <f t="shared" si="245"/>
        <v>0</v>
      </c>
      <c r="Q1737">
        <f t="shared" si="246"/>
        <v>0</v>
      </c>
      <c r="R1737">
        <f t="shared" si="247"/>
        <v>0</v>
      </c>
      <c r="S1737">
        <f t="shared" si="248"/>
        <v>1</v>
      </c>
    </row>
    <row r="1738" spans="1:19" ht="16">
      <c r="A1738" s="1">
        <v>2004</v>
      </c>
      <c r="B1738" t="s">
        <v>1893</v>
      </c>
      <c r="C1738" t="s">
        <v>22</v>
      </c>
      <c r="D1738" t="s">
        <v>23</v>
      </c>
      <c r="F1738">
        <f t="shared" si="243"/>
        <v>1</v>
      </c>
      <c r="G1738">
        <f t="shared" si="244"/>
        <v>160315074</v>
      </c>
      <c r="H1738">
        <v>982470644</v>
      </c>
      <c r="L1738">
        <f t="shared" si="249"/>
        <v>20.705581022380901</v>
      </c>
      <c r="M1738">
        <f t="shared" si="250"/>
        <v>18.892651649340817</v>
      </c>
      <c r="N1738">
        <v>160315074</v>
      </c>
      <c r="O1738">
        <f t="shared" si="251"/>
        <v>0</v>
      </c>
      <c r="P1738">
        <f t="shared" si="245"/>
        <v>0</v>
      </c>
      <c r="Q1738">
        <f t="shared" si="246"/>
        <v>0</v>
      </c>
      <c r="R1738">
        <f t="shared" si="247"/>
        <v>0</v>
      </c>
      <c r="S1738">
        <f t="shared" si="248"/>
        <v>1</v>
      </c>
    </row>
    <row r="1739" spans="1:19" ht="16">
      <c r="A1739" s="1">
        <v>1981</v>
      </c>
      <c r="B1739" t="s">
        <v>3425</v>
      </c>
      <c r="C1739" t="s">
        <v>58</v>
      </c>
      <c r="D1739" t="s">
        <v>17</v>
      </c>
      <c r="F1739">
        <f t="shared" si="243"/>
        <v>0</v>
      </c>
      <c r="G1739">
        <f t="shared" si="244"/>
        <v>0</v>
      </c>
      <c r="H1739">
        <v>998945973</v>
      </c>
      <c r="L1739">
        <f t="shared" si="249"/>
        <v>20.722211254069311</v>
      </c>
      <c r="M1739">
        <f t="shared" si="250"/>
        <v>17.751986615583174</v>
      </c>
      <c r="N1739">
        <v>51237724</v>
      </c>
      <c r="O1739">
        <f t="shared" si="251"/>
        <v>1</v>
      </c>
      <c r="P1739">
        <f t="shared" si="245"/>
        <v>0</v>
      </c>
      <c r="Q1739">
        <f t="shared" si="246"/>
        <v>0</v>
      </c>
      <c r="R1739">
        <f t="shared" si="247"/>
        <v>0</v>
      </c>
      <c r="S1739">
        <f t="shared" si="248"/>
        <v>0</v>
      </c>
    </row>
    <row r="1740" spans="1:19" ht="16">
      <c r="A1740" s="1">
        <v>2013</v>
      </c>
      <c r="B1740" t="s">
        <v>79</v>
      </c>
      <c r="C1740" t="s">
        <v>22</v>
      </c>
      <c r="D1740" t="s">
        <v>23</v>
      </c>
      <c r="F1740">
        <f t="shared" si="243"/>
        <v>1</v>
      </c>
      <c r="G1740">
        <f t="shared" si="244"/>
        <v>150000000</v>
      </c>
      <c r="H1740">
        <v>1004550114</v>
      </c>
      <c r="L1740">
        <f t="shared" si="249"/>
        <v>20.727805630472087</v>
      </c>
      <c r="M1740">
        <f t="shared" si="250"/>
        <v>18.826145852060531</v>
      </c>
      <c r="N1740">
        <v>150000000</v>
      </c>
      <c r="O1740">
        <f t="shared" si="251"/>
        <v>0</v>
      </c>
      <c r="P1740">
        <f t="shared" si="245"/>
        <v>0</v>
      </c>
      <c r="Q1740">
        <f t="shared" si="246"/>
        <v>0</v>
      </c>
      <c r="R1740">
        <f t="shared" si="247"/>
        <v>0</v>
      </c>
      <c r="S1740">
        <f t="shared" si="248"/>
        <v>1</v>
      </c>
    </row>
    <row r="1741" spans="1:19" ht="16">
      <c r="A1741" s="1">
        <v>2005</v>
      </c>
      <c r="B1741" t="s">
        <v>1772</v>
      </c>
      <c r="C1741" t="s">
        <v>16</v>
      </c>
      <c r="D1741" t="s">
        <v>17</v>
      </c>
      <c r="F1741">
        <f t="shared" si="243"/>
        <v>0</v>
      </c>
      <c r="G1741">
        <f t="shared" si="244"/>
        <v>0</v>
      </c>
      <c r="H1741">
        <v>1012883787</v>
      </c>
      <c r="L1741">
        <f t="shared" si="249"/>
        <v>20.736067334012976</v>
      </c>
      <c r="M1741">
        <f t="shared" si="250"/>
        <v>18.736941599749056</v>
      </c>
      <c r="N1741">
        <v>137198810</v>
      </c>
      <c r="O1741">
        <f t="shared" si="251"/>
        <v>0</v>
      </c>
      <c r="P1741">
        <f t="shared" si="245"/>
        <v>1</v>
      </c>
      <c r="Q1741">
        <f t="shared" si="246"/>
        <v>0</v>
      </c>
      <c r="R1741">
        <f t="shared" si="247"/>
        <v>0</v>
      </c>
      <c r="S1741">
        <f t="shared" si="248"/>
        <v>0</v>
      </c>
    </row>
    <row r="1742" spans="1:19" ht="16">
      <c r="A1742" s="1">
        <v>2009</v>
      </c>
      <c r="B1742" t="s">
        <v>972</v>
      </c>
      <c r="C1742" t="s">
        <v>22</v>
      </c>
      <c r="D1742" t="s">
        <v>23</v>
      </c>
      <c r="F1742">
        <f t="shared" si="243"/>
        <v>1</v>
      </c>
      <c r="G1742">
        <f t="shared" si="244"/>
        <v>271432899</v>
      </c>
      <c r="H1742">
        <v>1014525504</v>
      </c>
      <c r="L1742">
        <f t="shared" si="249"/>
        <v>20.737686856391726</v>
      </c>
      <c r="M1742">
        <f t="shared" si="250"/>
        <v>19.419225517620603</v>
      </c>
      <c r="N1742">
        <v>271432899</v>
      </c>
      <c r="O1742">
        <f t="shared" si="251"/>
        <v>0</v>
      </c>
      <c r="P1742">
        <f t="shared" si="245"/>
        <v>0</v>
      </c>
      <c r="Q1742">
        <f t="shared" si="246"/>
        <v>0</v>
      </c>
      <c r="R1742">
        <f t="shared" si="247"/>
        <v>0</v>
      </c>
      <c r="S1742">
        <f t="shared" si="248"/>
        <v>1</v>
      </c>
    </row>
    <row r="1743" spans="1:19" ht="16">
      <c r="A1743" s="1">
        <v>2010</v>
      </c>
      <c r="B1743" t="s">
        <v>713</v>
      </c>
      <c r="C1743" t="s">
        <v>22</v>
      </c>
      <c r="D1743" t="s">
        <v>23</v>
      </c>
      <c r="F1743">
        <f t="shared" si="243"/>
        <v>1</v>
      </c>
      <c r="G1743">
        <f t="shared" si="244"/>
        <v>133528980</v>
      </c>
      <c r="H1743">
        <v>1021656625</v>
      </c>
      <c r="L1743">
        <f t="shared" si="249"/>
        <v>20.744691288906917</v>
      </c>
      <c r="M1743">
        <f t="shared" si="250"/>
        <v>18.709829090898104</v>
      </c>
      <c r="N1743">
        <v>133528980</v>
      </c>
      <c r="O1743">
        <f t="shared" si="251"/>
        <v>0</v>
      </c>
      <c r="P1743">
        <f t="shared" si="245"/>
        <v>0</v>
      </c>
      <c r="Q1743">
        <f t="shared" si="246"/>
        <v>0</v>
      </c>
      <c r="R1743">
        <f t="shared" si="247"/>
        <v>0</v>
      </c>
      <c r="S1743">
        <f t="shared" si="248"/>
        <v>1</v>
      </c>
    </row>
    <row r="1744" spans="1:19" ht="16">
      <c r="A1744" s="1">
        <v>2012</v>
      </c>
      <c r="B1744" t="s">
        <v>348</v>
      </c>
      <c r="C1744" t="s">
        <v>58</v>
      </c>
      <c r="D1744" t="s">
        <v>17</v>
      </c>
      <c r="F1744">
        <f t="shared" si="243"/>
        <v>0</v>
      </c>
      <c r="G1744">
        <f t="shared" si="244"/>
        <v>0</v>
      </c>
      <c r="H1744">
        <v>1029557373</v>
      </c>
      <c r="L1744">
        <f t="shared" si="249"/>
        <v>20.752394811873973</v>
      </c>
      <c r="M1744">
        <f t="shared" si="250"/>
        <v>19.351503930322259</v>
      </c>
      <c r="N1744">
        <v>253659641</v>
      </c>
      <c r="O1744">
        <f t="shared" si="251"/>
        <v>1</v>
      </c>
      <c r="P1744">
        <f t="shared" si="245"/>
        <v>0</v>
      </c>
      <c r="Q1744">
        <f t="shared" si="246"/>
        <v>0</v>
      </c>
      <c r="R1744">
        <f t="shared" si="247"/>
        <v>0</v>
      </c>
      <c r="S1744">
        <f t="shared" si="248"/>
        <v>0</v>
      </c>
    </row>
    <row r="1745" spans="1:19" ht="16">
      <c r="A1745" s="1">
        <v>2007</v>
      </c>
      <c r="B1745" t="s">
        <v>1370</v>
      </c>
      <c r="C1745" t="s">
        <v>22</v>
      </c>
      <c r="D1745" t="s">
        <v>23</v>
      </c>
      <c r="F1745">
        <f t="shared" si="243"/>
        <v>1</v>
      </c>
      <c r="G1745">
        <f t="shared" si="244"/>
        <v>168531522</v>
      </c>
      <c r="H1745">
        <v>1059438513</v>
      </c>
      <c r="L1745">
        <f t="shared" si="249"/>
        <v>20.781004900010299</v>
      </c>
      <c r="M1745">
        <f t="shared" si="250"/>
        <v>18.942633364444475</v>
      </c>
      <c r="N1745">
        <v>168531522</v>
      </c>
      <c r="O1745">
        <f t="shared" si="251"/>
        <v>0</v>
      </c>
      <c r="P1745">
        <f t="shared" si="245"/>
        <v>0</v>
      </c>
      <c r="Q1745">
        <f t="shared" si="246"/>
        <v>0</v>
      </c>
      <c r="R1745">
        <f t="shared" si="247"/>
        <v>0</v>
      </c>
      <c r="S1745">
        <f t="shared" si="248"/>
        <v>1</v>
      </c>
    </row>
    <row r="1746" spans="1:19" ht="16">
      <c r="A1746" s="1">
        <v>2002</v>
      </c>
      <c r="B1746" t="s">
        <v>2227</v>
      </c>
      <c r="C1746" t="s">
        <v>16</v>
      </c>
      <c r="D1746" t="s">
        <v>17</v>
      </c>
      <c r="F1746">
        <f t="shared" si="243"/>
        <v>0</v>
      </c>
      <c r="G1746">
        <f t="shared" si="244"/>
        <v>0</v>
      </c>
      <c r="H1746">
        <v>1064074398</v>
      </c>
      <c r="L1746">
        <f t="shared" si="249"/>
        <v>20.7853711483537</v>
      </c>
      <c r="M1746">
        <f t="shared" si="250"/>
        <v>19.008633567271634</v>
      </c>
      <c r="N1746">
        <v>180029911</v>
      </c>
      <c r="O1746">
        <f t="shared" si="251"/>
        <v>0</v>
      </c>
      <c r="P1746">
        <f t="shared" si="245"/>
        <v>1</v>
      </c>
      <c r="Q1746">
        <f t="shared" si="246"/>
        <v>0</v>
      </c>
      <c r="R1746">
        <f t="shared" si="247"/>
        <v>0</v>
      </c>
      <c r="S1746">
        <f t="shared" si="248"/>
        <v>0</v>
      </c>
    </row>
    <row r="1747" spans="1:19" ht="16">
      <c r="A1747" s="1">
        <v>1994</v>
      </c>
      <c r="B1747" t="s">
        <v>3028</v>
      </c>
      <c r="C1747" t="s">
        <v>16</v>
      </c>
      <c r="D1747" t="s">
        <v>17</v>
      </c>
      <c r="F1747">
        <f t="shared" si="243"/>
        <v>0</v>
      </c>
      <c r="G1747">
        <f t="shared" si="244"/>
        <v>0</v>
      </c>
      <c r="H1747">
        <v>1067789822</v>
      </c>
      <c r="L1747">
        <f t="shared" si="249"/>
        <v>20.788856762237415</v>
      </c>
      <c r="M1747">
        <f t="shared" si="250"/>
        <v>18.274979113503463</v>
      </c>
      <c r="N1747">
        <v>86441558</v>
      </c>
      <c r="O1747">
        <f t="shared" si="251"/>
        <v>0</v>
      </c>
      <c r="P1747">
        <f t="shared" si="245"/>
        <v>1</v>
      </c>
      <c r="Q1747">
        <f t="shared" si="246"/>
        <v>0</v>
      </c>
      <c r="R1747">
        <f t="shared" si="247"/>
        <v>0</v>
      </c>
      <c r="S1747">
        <f t="shared" si="248"/>
        <v>0</v>
      </c>
    </row>
    <row r="1748" spans="1:19" ht="16">
      <c r="A1748" s="1">
        <v>2005</v>
      </c>
      <c r="B1748" t="s">
        <v>1699</v>
      </c>
      <c r="C1748" t="s">
        <v>16</v>
      </c>
      <c r="D1748" t="s">
        <v>17</v>
      </c>
      <c r="F1748">
        <f t="shared" si="243"/>
        <v>0</v>
      </c>
      <c r="G1748">
        <f t="shared" si="244"/>
        <v>0</v>
      </c>
      <c r="H1748">
        <v>1070044630</v>
      </c>
      <c r="L1748">
        <f t="shared" si="249"/>
        <v>20.790966194830752</v>
      </c>
      <c r="M1748">
        <f t="shared" si="250"/>
        <v>19.00264476232363</v>
      </c>
      <c r="N1748">
        <v>178954969</v>
      </c>
      <c r="O1748">
        <f t="shared" si="251"/>
        <v>0</v>
      </c>
      <c r="P1748">
        <f t="shared" si="245"/>
        <v>1</v>
      </c>
      <c r="Q1748">
        <f t="shared" si="246"/>
        <v>0</v>
      </c>
      <c r="R1748">
        <f t="shared" si="247"/>
        <v>0</v>
      </c>
      <c r="S1748">
        <f t="shared" si="248"/>
        <v>0</v>
      </c>
    </row>
    <row r="1749" spans="1:19" ht="16">
      <c r="A1749" s="1">
        <v>1978</v>
      </c>
      <c r="B1749" t="s">
        <v>3480</v>
      </c>
      <c r="C1749" t="s">
        <v>16</v>
      </c>
      <c r="D1749" t="s">
        <v>17</v>
      </c>
      <c r="F1749">
        <f t="shared" si="243"/>
        <v>0</v>
      </c>
      <c r="G1749">
        <f t="shared" si="244"/>
        <v>0</v>
      </c>
      <c r="H1749">
        <v>1071925937</v>
      </c>
      <c r="L1749">
        <f t="shared" si="249"/>
        <v>20.792722808588891</v>
      </c>
      <c r="M1749">
        <f t="shared" si="250"/>
        <v>19.095607073448242</v>
      </c>
      <c r="N1749">
        <v>196388829</v>
      </c>
      <c r="O1749">
        <f t="shared" si="251"/>
        <v>0</v>
      </c>
      <c r="P1749">
        <f t="shared" si="245"/>
        <v>1</v>
      </c>
      <c r="Q1749">
        <f t="shared" si="246"/>
        <v>0</v>
      </c>
      <c r="R1749">
        <f t="shared" si="247"/>
        <v>0</v>
      </c>
      <c r="S1749">
        <f t="shared" si="248"/>
        <v>0</v>
      </c>
    </row>
    <row r="1750" spans="1:19" ht="16">
      <c r="A1750" s="1">
        <v>2010</v>
      </c>
      <c r="B1750" t="s">
        <v>79</v>
      </c>
      <c r="C1750" t="s">
        <v>16</v>
      </c>
      <c r="D1750" t="s">
        <v>17</v>
      </c>
      <c r="F1750">
        <f t="shared" si="243"/>
        <v>0</v>
      </c>
      <c r="G1750">
        <f t="shared" si="244"/>
        <v>0</v>
      </c>
      <c r="H1750">
        <v>1073092418</v>
      </c>
      <c r="L1750">
        <f t="shared" si="249"/>
        <v>20.793810427361258</v>
      </c>
      <c r="M1750">
        <f t="shared" si="250"/>
        <v>18.892150647692056</v>
      </c>
      <c r="N1750">
        <v>160234776</v>
      </c>
      <c r="O1750">
        <f t="shared" si="251"/>
        <v>0</v>
      </c>
      <c r="P1750">
        <f t="shared" si="245"/>
        <v>1</v>
      </c>
      <c r="Q1750">
        <f t="shared" si="246"/>
        <v>0</v>
      </c>
      <c r="R1750">
        <f t="shared" si="247"/>
        <v>0</v>
      </c>
      <c r="S1750">
        <f t="shared" si="248"/>
        <v>0</v>
      </c>
    </row>
    <row r="1751" spans="1:19" ht="16">
      <c r="A1751" s="1">
        <v>2007</v>
      </c>
      <c r="B1751" t="s">
        <v>3640</v>
      </c>
      <c r="C1751" t="s">
        <v>22</v>
      </c>
      <c r="D1751" t="s">
        <v>23</v>
      </c>
      <c r="F1751">
        <f t="shared" si="243"/>
        <v>1</v>
      </c>
      <c r="G1751">
        <f t="shared" si="244"/>
        <v>337063045</v>
      </c>
      <c r="H1751">
        <v>1079721346</v>
      </c>
      <c r="L1751">
        <f t="shared" si="249"/>
        <v>20.799968831828505</v>
      </c>
      <c r="M1751">
        <f t="shared" si="250"/>
        <v>19.635780547971223</v>
      </c>
      <c r="N1751">
        <v>337063045</v>
      </c>
      <c r="O1751">
        <f t="shared" si="251"/>
        <v>0</v>
      </c>
      <c r="P1751">
        <f t="shared" si="245"/>
        <v>0</v>
      </c>
      <c r="Q1751">
        <f t="shared" si="246"/>
        <v>0</v>
      </c>
      <c r="R1751">
        <f t="shared" si="247"/>
        <v>0</v>
      </c>
      <c r="S1751">
        <f t="shared" si="248"/>
        <v>1</v>
      </c>
    </row>
    <row r="1752" spans="1:19" ht="16">
      <c r="A1752" s="1">
        <v>2011</v>
      </c>
      <c r="B1752" t="s">
        <v>530</v>
      </c>
      <c r="C1752" t="s">
        <v>16</v>
      </c>
      <c r="D1752" t="s">
        <v>17</v>
      </c>
      <c r="F1752">
        <f t="shared" si="243"/>
        <v>0</v>
      </c>
      <c r="G1752">
        <f t="shared" si="244"/>
        <v>0</v>
      </c>
      <c r="H1752">
        <v>1080913060</v>
      </c>
      <c r="L1752">
        <f t="shared" si="249"/>
        <v>20.801071946837261</v>
      </c>
      <c r="M1752">
        <f t="shared" si="250"/>
        <v>19.37204010793215</v>
      </c>
      <c r="N1752">
        <v>258922697</v>
      </c>
      <c r="O1752">
        <f t="shared" si="251"/>
        <v>0</v>
      </c>
      <c r="P1752">
        <f t="shared" si="245"/>
        <v>1</v>
      </c>
      <c r="Q1752">
        <f t="shared" si="246"/>
        <v>0</v>
      </c>
      <c r="R1752">
        <f t="shared" si="247"/>
        <v>0</v>
      </c>
      <c r="S1752">
        <f t="shared" si="248"/>
        <v>0</v>
      </c>
    </row>
    <row r="1753" spans="1:19" ht="16">
      <c r="A1753" s="1">
        <v>2008</v>
      </c>
      <c r="B1753" t="s">
        <v>1262</v>
      </c>
      <c r="C1753" t="s">
        <v>64</v>
      </c>
      <c r="D1753" t="s">
        <v>17</v>
      </c>
      <c r="F1753">
        <f t="shared" si="243"/>
        <v>0</v>
      </c>
      <c r="G1753">
        <f t="shared" si="244"/>
        <v>0</v>
      </c>
      <c r="H1753">
        <v>1085385502</v>
      </c>
      <c r="L1753">
        <f t="shared" si="249"/>
        <v>20.805201062216732</v>
      </c>
      <c r="M1753">
        <f t="shared" si="250"/>
        <v>19.114914424057854</v>
      </c>
      <c r="N1753">
        <v>200217418</v>
      </c>
      <c r="O1753">
        <f t="shared" si="251"/>
        <v>0</v>
      </c>
      <c r="P1753">
        <f t="shared" si="245"/>
        <v>0</v>
      </c>
      <c r="Q1753">
        <f t="shared" si="246"/>
        <v>0</v>
      </c>
      <c r="R1753">
        <f t="shared" si="247"/>
        <v>1</v>
      </c>
      <c r="S1753">
        <f t="shared" si="248"/>
        <v>0</v>
      </c>
    </row>
    <row r="1754" spans="1:19" ht="16">
      <c r="A1754" s="1">
        <v>2010</v>
      </c>
      <c r="B1754" t="s">
        <v>637</v>
      </c>
      <c r="C1754" t="s">
        <v>22</v>
      </c>
      <c r="D1754" t="s">
        <v>23</v>
      </c>
      <c r="F1754">
        <f t="shared" si="243"/>
        <v>1</v>
      </c>
      <c r="G1754">
        <f t="shared" si="244"/>
        <v>213646368</v>
      </c>
      <c r="H1754">
        <v>1094287202</v>
      </c>
      <c r="L1754">
        <f t="shared" si="249"/>
        <v>20.813369031172698</v>
      </c>
      <c r="M1754">
        <f t="shared" si="250"/>
        <v>19.179832720143839</v>
      </c>
      <c r="N1754">
        <v>213646368</v>
      </c>
      <c r="O1754">
        <f t="shared" si="251"/>
        <v>0</v>
      </c>
      <c r="P1754">
        <f t="shared" si="245"/>
        <v>0</v>
      </c>
      <c r="Q1754">
        <f t="shared" si="246"/>
        <v>0</v>
      </c>
      <c r="R1754">
        <f t="shared" si="247"/>
        <v>0</v>
      </c>
      <c r="S1754">
        <f t="shared" si="248"/>
        <v>1</v>
      </c>
    </row>
    <row r="1755" spans="1:19" ht="16">
      <c r="A1755" s="1">
        <v>2012</v>
      </c>
      <c r="B1755" t="s">
        <v>338</v>
      </c>
      <c r="C1755" t="s">
        <v>16</v>
      </c>
      <c r="D1755" t="s">
        <v>17</v>
      </c>
      <c r="F1755">
        <f t="shared" si="243"/>
        <v>0</v>
      </c>
      <c r="G1755">
        <f t="shared" si="244"/>
        <v>0</v>
      </c>
      <c r="H1755">
        <v>1095143990</v>
      </c>
      <c r="L1755">
        <f t="shared" si="249"/>
        <v>20.814151689286703</v>
      </c>
      <c r="M1755">
        <f t="shared" si="250"/>
        <v>19.446814113352094</v>
      </c>
      <c r="N1755">
        <v>279025606</v>
      </c>
      <c r="O1755">
        <f t="shared" si="251"/>
        <v>0</v>
      </c>
      <c r="P1755">
        <f t="shared" si="245"/>
        <v>1</v>
      </c>
      <c r="Q1755">
        <f t="shared" si="246"/>
        <v>0</v>
      </c>
      <c r="R1755">
        <f t="shared" si="247"/>
        <v>0</v>
      </c>
      <c r="S1755">
        <f t="shared" si="248"/>
        <v>0</v>
      </c>
    </row>
    <row r="1756" spans="1:19" ht="16">
      <c r="A1756" s="1">
        <v>2012</v>
      </c>
      <c r="B1756" t="s">
        <v>319</v>
      </c>
      <c r="C1756" t="s">
        <v>64</v>
      </c>
      <c r="D1756" t="s">
        <v>17</v>
      </c>
      <c r="F1756">
        <f t="shared" si="243"/>
        <v>0</v>
      </c>
      <c r="G1756">
        <f t="shared" si="244"/>
        <v>0</v>
      </c>
      <c r="H1756">
        <v>1124923772</v>
      </c>
      <c r="L1756">
        <f t="shared" si="249"/>
        <v>20.840981112084879</v>
      </c>
      <c r="M1756">
        <f t="shared" si="250"/>
        <v>19.128360379993623</v>
      </c>
      <c r="N1756">
        <v>202927713</v>
      </c>
      <c r="O1756">
        <f t="shared" si="251"/>
        <v>0</v>
      </c>
      <c r="P1756">
        <f t="shared" si="245"/>
        <v>0</v>
      </c>
      <c r="Q1756">
        <f t="shared" si="246"/>
        <v>0</v>
      </c>
      <c r="R1756">
        <f t="shared" si="247"/>
        <v>1</v>
      </c>
      <c r="S1756">
        <f t="shared" si="248"/>
        <v>0</v>
      </c>
    </row>
    <row r="1757" spans="1:19" ht="16">
      <c r="A1757" s="1">
        <v>2010</v>
      </c>
      <c r="B1757" t="s">
        <v>858</v>
      </c>
      <c r="C1757" t="s">
        <v>64</v>
      </c>
      <c r="D1757" t="s">
        <v>17</v>
      </c>
      <c r="F1757">
        <f t="shared" si="243"/>
        <v>0</v>
      </c>
      <c r="G1757">
        <f t="shared" si="244"/>
        <v>0</v>
      </c>
      <c r="H1757">
        <v>1136341723</v>
      </c>
      <c r="L1757">
        <f t="shared" si="249"/>
        <v>20.851079924510362</v>
      </c>
      <c r="M1757">
        <f t="shared" si="250"/>
        <v>19.179832720143839</v>
      </c>
      <c r="N1757">
        <v>213646368</v>
      </c>
      <c r="O1757">
        <f t="shared" si="251"/>
        <v>0</v>
      </c>
      <c r="P1757">
        <f t="shared" si="245"/>
        <v>0</v>
      </c>
      <c r="Q1757">
        <f t="shared" si="246"/>
        <v>0</v>
      </c>
      <c r="R1757">
        <f t="shared" si="247"/>
        <v>1</v>
      </c>
      <c r="S1757">
        <f t="shared" si="248"/>
        <v>0</v>
      </c>
    </row>
    <row r="1758" spans="1:19" ht="16">
      <c r="A1758" s="1">
        <v>2002</v>
      </c>
      <c r="B1758" t="s">
        <v>2177</v>
      </c>
      <c r="C1758" t="s">
        <v>22</v>
      </c>
      <c r="D1758" t="s">
        <v>23</v>
      </c>
      <c r="F1758">
        <f t="shared" si="243"/>
        <v>1</v>
      </c>
      <c r="G1758">
        <f t="shared" si="244"/>
        <v>129517922</v>
      </c>
      <c r="H1758">
        <v>1138436153</v>
      </c>
      <c r="L1758">
        <f t="shared" si="249"/>
        <v>20.852921361965798</v>
      </c>
      <c r="M1758">
        <f t="shared" si="250"/>
        <v>18.67932982335072</v>
      </c>
      <c r="N1758">
        <v>129517922</v>
      </c>
      <c r="O1758">
        <f t="shared" si="251"/>
        <v>0</v>
      </c>
      <c r="P1758">
        <f t="shared" si="245"/>
        <v>0</v>
      </c>
      <c r="Q1758">
        <f t="shared" si="246"/>
        <v>0</v>
      </c>
      <c r="R1758">
        <f t="shared" si="247"/>
        <v>0</v>
      </c>
      <c r="S1758">
        <f t="shared" si="248"/>
        <v>1</v>
      </c>
    </row>
    <row r="1759" spans="1:19" ht="16">
      <c r="A1759" s="1">
        <v>1997</v>
      </c>
      <c r="B1759" t="s">
        <v>2849</v>
      </c>
      <c r="C1759" t="s">
        <v>64</v>
      </c>
      <c r="D1759" t="s">
        <v>17</v>
      </c>
      <c r="F1759">
        <f t="shared" si="243"/>
        <v>0</v>
      </c>
      <c r="G1759">
        <f t="shared" si="244"/>
        <v>0</v>
      </c>
      <c r="H1759">
        <v>1141669701</v>
      </c>
      <c r="L1759">
        <f t="shared" si="249"/>
        <v>20.855757677799176</v>
      </c>
      <c r="M1759">
        <f t="shared" si="250"/>
        <v>18.50541573945053</v>
      </c>
      <c r="N1759">
        <v>108842859</v>
      </c>
      <c r="O1759">
        <f t="shared" si="251"/>
        <v>0</v>
      </c>
      <c r="P1759">
        <f t="shared" si="245"/>
        <v>0</v>
      </c>
      <c r="Q1759">
        <f t="shared" si="246"/>
        <v>0</v>
      </c>
      <c r="R1759">
        <f t="shared" si="247"/>
        <v>1</v>
      </c>
      <c r="S1759">
        <f t="shared" si="248"/>
        <v>0</v>
      </c>
    </row>
    <row r="1760" spans="1:19" ht="16">
      <c r="A1760" s="1">
        <v>2003</v>
      </c>
      <c r="B1760" t="s">
        <v>2025</v>
      </c>
      <c r="C1760" t="s">
        <v>16</v>
      </c>
      <c r="D1760" t="s">
        <v>17</v>
      </c>
      <c r="F1760">
        <f t="shared" si="243"/>
        <v>0</v>
      </c>
      <c r="G1760">
        <f t="shared" si="244"/>
        <v>0</v>
      </c>
      <c r="H1760">
        <v>1147664217</v>
      </c>
      <c r="L1760">
        <f t="shared" si="249"/>
        <v>20.860994598156662</v>
      </c>
      <c r="M1760">
        <f t="shared" si="250"/>
        <v>18.594736348364265</v>
      </c>
      <c r="N1760">
        <v>119012174</v>
      </c>
      <c r="O1760">
        <f t="shared" si="251"/>
        <v>0</v>
      </c>
      <c r="P1760">
        <f t="shared" si="245"/>
        <v>1</v>
      </c>
      <c r="Q1760">
        <f t="shared" si="246"/>
        <v>0</v>
      </c>
      <c r="R1760">
        <f t="shared" si="247"/>
        <v>0</v>
      </c>
      <c r="S1760">
        <f t="shared" si="248"/>
        <v>0</v>
      </c>
    </row>
    <row r="1761" spans="1:19" ht="16">
      <c r="A1761" s="1">
        <v>2004</v>
      </c>
      <c r="B1761" t="s">
        <v>1944</v>
      </c>
      <c r="C1761" t="s">
        <v>22</v>
      </c>
      <c r="D1761" t="s">
        <v>23</v>
      </c>
      <c r="F1761">
        <f t="shared" si="243"/>
        <v>1</v>
      </c>
      <c r="G1761">
        <f t="shared" si="244"/>
        <v>86323501</v>
      </c>
      <c r="H1761">
        <v>1155511754</v>
      </c>
      <c r="L1761">
        <f t="shared" si="249"/>
        <v>20.867809159846789</v>
      </c>
      <c r="M1761">
        <f t="shared" si="250"/>
        <v>18.27361243647908</v>
      </c>
      <c r="N1761">
        <v>86323501</v>
      </c>
      <c r="O1761">
        <f t="shared" si="251"/>
        <v>0</v>
      </c>
      <c r="P1761">
        <f t="shared" si="245"/>
        <v>0</v>
      </c>
      <c r="Q1761">
        <f t="shared" si="246"/>
        <v>0</v>
      </c>
      <c r="R1761">
        <f t="shared" si="247"/>
        <v>0</v>
      </c>
      <c r="S1761">
        <f t="shared" si="248"/>
        <v>1</v>
      </c>
    </row>
    <row r="1762" spans="1:19" ht="16">
      <c r="A1762" s="1">
        <v>2011</v>
      </c>
      <c r="B1762" t="s">
        <v>616</v>
      </c>
      <c r="C1762" t="s">
        <v>22</v>
      </c>
      <c r="D1762" t="s">
        <v>23</v>
      </c>
      <c r="F1762">
        <f t="shared" si="243"/>
        <v>1</v>
      </c>
      <c r="G1762">
        <f t="shared" si="244"/>
        <v>201959703</v>
      </c>
      <c r="H1762">
        <v>1163903170</v>
      </c>
      <c r="L1762">
        <f t="shared" si="249"/>
        <v>20.87504499551018</v>
      </c>
      <c r="M1762">
        <f t="shared" si="250"/>
        <v>19.123578745365673</v>
      </c>
      <c r="N1762">
        <v>201959703</v>
      </c>
      <c r="O1762">
        <f t="shared" si="251"/>
        <v>0</v>
      </c>
      <c r="P1762">
        <f t="shared" si="245"/>
        <v>0</v>
      </c>
      <c r="Q1762">
        <f t="shared" si="246"/>
        <v>0</v>
      </c>
      <c r="R1762">
        <f t="shared" si="247"/>
        <v>0</v>
      </c>
      <c r="S1762">
        <f t="shared" si="248"/>
        <v>1</v>
      </c>
    </row>
    <row r="1763" spans="1:19" ht="16">
      <c r="A1763" s="1">
        <v>2001</v>
      </c>
      <c r="B1763" t="s">
        <v>2384</v>
      </c>
      <c r="C1763" t="s">
        <v>16</v>
      </c>
      <c r="D1763" t="s">
        <v>17</v>
      </c>
      <c r="F1763">
        <f t="shared" si="243"/>
        <v>0</v>
      </c>
      <c r="G1763">
        <f t="shared" si="244"/>
        <v>0</v>
      </c>
      <c r="H1763">
        <v>1167441808</v>
      </c>
      <c r="L1763">
        <f t="shared" si="249"/>
        <v>20.878080703010291</v>
      </c>
      <c r="M1763">
        <f t="shared" si="250"/>
        <v>18.781338210111535</v>
      </c>
      <c r="N1763">
        <v>143427209</v>
      </c>
      <c r="O1763">
        <f t="shared" si="251"/>
        <v>0</v>
      </c>
      <c r="P1763">
        <f t="shared" si="245"/>
        <v>1</v>
      </c>
      <c r="Q1763">
        <f t="shared" si="246"/>
        <v>0</v>
      </c>
      <c r="R1763">
        <f t="shared" si="247"/>
        <v>0</v>
      </c>
      <c r="S1763">
        <f t="shared" si="248"/>
        <v>0</v>
      </c>
    </row>
    <row r="1764" spans="1:19" ht="16">
      <c r="A1764" s="1">
        <v>2002</v>
      </c>
      <c r="B1764" t="s">
        <v>2253</v>
      </c>
      <c r="C1764" t="s">
        <v>16</v>
      </c>
      <c r="D1764" t="s">
        <v>17</v>
      </c>
      <c r="F1764">
        <f t="shared" si="243"/>
        <v>0</v>
      </c>
      <c r="G1764">
        <f t="shared" si="244"/>
        <v>0</v>
      </c>
      <c r="H1764">
        <v>1200694576</v>
      </c>
      <c r="L1764">
        <f t="shared" si="249"/>
        <v>20.906166039625873</v>
      </c>
      <c r="M1764">
        <f t="shared" si="250"/>
        <v>18.61745441404727</v>
      </c>
      <c r="N1764">
        <v>121746846</v>
      </c>
      <c r="O1764">
        <f t="shared" si="251"/>
        <v>0</v>
      </c>
      <c r="P1764">
        <f t="shared" si="245"/>
        <v>1</v>
      </c>
      <c r="Q1764">
        <f t="shared" si="246"/>
        <v>0</v>
      </c>
      <c r="R1764">
        <f t="shared" si="247"/>
        <v>0</v>
      </c>
      <c r="S1764">
        <f t="shared" si="248"/>
        <v>0</v>
      </c>
    </row>
    <row r="1765" spans="1:19" ht="16">
      <c r="A1765" s="1">
        <v>2013</v>
      </c>
      <c r="B1765" t="s">
        <v>99</v>
      </c>
      <c r="C1765" t="s">
        <v>64</v>
      </c>
      <c r="D1765" t="s">
        <v>17</v>
      </c>
      <c r="F1765">
        <f t="shared" si="243"/>
        <v>0</v>
      </c>
      <c r="G1765">
        <f t="shared" si="244"/>
        <v>0</v>
      </c>
      <c r="H1765">
        <v>1212692272</v>
      </c>
      <c r="L1765">
        <f t="shared" si="249"/>
        <v>20.916108743049612</v>
      </c>
      <c r="M1765">
        <f t="shared" si="250"/>
        <v>19.113827924512311</v>
      </c>
      <c r="N1765">
        <v>200000000</v>
      </c>
      <c r="O1765">
        <f t="shared" si="251"/>
        <v>0</v>
      </c>
      <c r="P1765">
        <f t="shared" si="245"/>
        <v>0</v>
      </c>
      <c r="Q1765">
        <f t="shared" si="246"/>
        <v>0</v>
      </c>
      <c r="R1765">
        <f t="shared" si="247"/>
        <v>1</v>
      </c>
      <c r="S1765">
        <f t="shared" si="248"/>
        <v>0</v>
      </c>
    </row>
    <row r="1766" spans="1:19" ht="16">
      <c r="A1766" s="1">
        <v>1996</v>
      </c>
      <c r="B1766" t="s">
        <v>2887</v>
      </c>
      <c r="C1766" t="s">
        <v>22</v>
      </c>
      <c r="D1766" t="s">
        <v>23</v>
      </c>
      <c r="F1766">
        <f t="shared" si="243"/>
        <v>1</v>
      </c>
      <c r="G1766">
        <f t="shared" si="244"/>
        <v>111387369</v>
      </c>
      <c r="H1766">
        <v>1213975115</v>
      </c>
      <c r="L1766">
        <f t="shared" si="249"/>
        <v>20.917166031021068</v>
      </c>
      <c r="M1766">
        <f t="shared" si="250"/>
        <v>18.528524494827906</v>
      </c>
      <c r="N1766">
        <v>111387369</v>
      </c>
      <c r="O1766">
        <f t="shared" si="251"/>
        <v>0</v>
      </c>
      <c r="P1766">
        <f t="shared" si="245"/>
        <v>0</v>
      </c>
      <c r="Q1766">
        <f t="shared" si="246"/>
        <v>0</v>
      </c>
      <c r="R1766">
        <f t="shared" si="247"/>
        <v>0</v>
      </c>
      <c r="S1766">
        <f t="shared" si="248"/>
        <v>1</v>
      </c>
    </row>
    <row r="1767" spans="1:19" ht="16">
      <c r="A1767" s="1">
        <v>2006</v>
      </c>
      <c r="B1767" t="s">
        <v>3641</v>
      </c>
      <c r="C1767" t="s">
        <v>31</v>
      </c>
      <c r="D1767" t="s">
        <v>17</v>
      </c>
      <c r="F1767">
        <f t="shared" si="243"/>
        <v>0</v>
      </c>
      <c r="G1767">
        <f t="shared" si="244"/>
        <v>0</v>
      </c>
      <c r="H1767">
        <v>1225855881</v>
      </c>
      <c r="L1767">
        <f t="shared" si="249"/>
        <v>20.926905115348344</v>
      </c>
      <c r="M1767">
        <f t="shared" si="250"/>
        <v>19.376400544195423</v>
      </c>
      <c r="N1767">
        <v>260054178</v>
      </c>
      <c r="O1767">
        <f t="shared" si="251"/>
        <v>0</v>
      </c>
      <c r="P1767">
        <f t="shared" si="245"/>
        <v>0</v>
      </c>
      <c r="Q1767">
        <f t="shared" si="246"/>
        <v>1</v>
      </c>
      <c r="R1767">
        <f t="shared" si="247"/>
        <v>0</v>
      </c>
      <c r="S1767">
        <f t="shared" si="248"/>
        <v>0</v>
      </c>
    </row>
    <row r="1768" spans="1:19" ht="16">
      <c r="A1768" s="1">
        <v>2001</v>
      </c>
      <c r="B1768" t="s">
        <v>3642</v>
      </c>
      <c r="C1768" t="s">
        <v>22</v>
      </c>
      <c r="D1768" t="s">
        <v>23</v>
      </c>
      <c r="F1768">
        <f t="shared" si="243"/>
        <v>1</v>
      </c>
      <c r="G1768">
        <f t="shared" si="244"/>
        <v>164480745</v>
      </c>
      <c r="H1768">
        <v>1282627914</v>
      </c>
      <c r="L1768">
        <f t="shared" si="249"/>
        <v>20.972176868047391</v>
      </c>
      <c r="M1768">
        <f t="shared" si="250"/>
        <v>18.918304069646886</v>
      </c>
      <c r="N1768">
        <v>164480745</v>
      </c>
      <c r="O1768">
        <f t="shared" si="251"/>
        <v>0</v>
      </c>
      <c r="P1768">
        <f t="shared" si="245"/>
        <v>0</v>
      </c>
      <c r="Q1768">
        <f t="shared" si="246"/>
        <v>0</v>
      </c>
      <c r="R1768">
        <f t="shared" si="247"/>
        <v>0</v>
      </c>
      <c r="S1768">
        <f t="shared" si="248"/>
        <v>1</v>
      </c>
    </row>
    <row r="1769" spans="1:19" ht="16">
      <c r="A1769" s="1">
        <v>1977</v>
      </c>
      <c r="B1769" t="s">
        <v>3490</v>
      </c>
      <c r="C1769" t="s">
        <v>16</v>
      </c>
      <c r="D1769" t="s">
        <v>17</v>
      </c>
      <c r="F1769">
        <f t="shared" si="243"/>
        <v>0</v>
      </c>
      <c r="G1769">
        <f t="shared" si="244"/>
        <v>0</v>
      </c>
      <c r="H1769">
        <v>1297830510</v>
      </c>
      <c r="L1769">
        <f t="shared" si="249"/>
        <v>20.983959868890267</v>
      </c>
      <c r="M1769">
        <f t="shared" si="250"/>
        <v>18.157534211593116</v>
      </c>
      <c r="N1769">
        <v>76862926</v>
      </c>
      <c r="O1769">
        <f t="shared" si="251"/>
        <v>0</v>
      </c>
      <c r="P1769">
        <f t="shared" si="245"/>
        <v>1</v>
      </c>
      <c r="Q1769">
        <f t="shared" si="246"/>
        <v>0</v>
      </c>
      <c r="R1769">
        <f t="shared" si="247"/>
        <v>0</v>
      </c>
      <c r="S1769">
        <f t="shared" si="248"/>
        <v>0</v>
      </c>
    </row>
    <row r="1770" spans="1:19" ht="16">
      <c r="A1770" s="1">
        <v>1983</v>
      </c>
      <c r="B1770" t="s">
        <v>3374</v>
      </c>
      <c r="C1770" t="s">
        <v>58</v>
      </c>
      <c r="D1770" t="s">
        <v>17</v>
      </c>
      <c r="F1770">
        <f t="shared" si="243"/>
        <v>0</v>
      </c>
      <c r="G1770">
        <f t="shared" si="244"/>
        <v>0</v>
      </c>
      <c r="H1770">
        <v>1339748672</v>
      </c>
      <c r="L1770">
        <f t="shared" si="249"/>
        <v>21.015747875109035</v>
      </c>
      <c r="M1770">
        <f t="shared" si="250"/>
        <v>18.146625943683006</v>
      </c>
      <c r="N1770">
        <v>76029041</v>
      </c>
      <c r="O1770">
        <f t="shared" si="251"/>
        <v>1</v>
      </c>
      <c r="P1770">
        <f t="shared" si="245"/>
        <v>0</v>
      </c>
      <c r="Q1770">
        <f t="shared" si="246"/>
        <v>0</v>
      </c>
      <c r="R1770">
        <f t="shared" si="247"/>
        <v>0</v>
      </c>
      <c r="S1770">
        <f t="shared" si="248"/>
        <v>0</v>
      </c>
    </row>
    <row r="1771" spans="1:19" ht="16">
      <c r="A1771" s="1">
        <v>2011</v>
      </c>
      <c r="B1771" t="s">
        <v>458</v>
      </c>
      <c r="C1771" t="s">
        <v>16</v>
      </c>
      <c r="D1771" t="s">
        <v>17</v>
      </c>
      <c r="F1771">
        <f t="shared" si="243"/>
        <v>0</v>
      </c>
      <c r="G1771">
        <f t="shared" si="244"/>
        <v>0</v>
      </c>
      <c r="H1771">
        <v>1375512553</v>
      </c>
      <c r="L1771">
        <f t="shared" si="249"/>
        <v>21.042092264423211</v>
      </c>
      <c r="M1771">
        <f t="shared" si="250"/>
        <v>18.678892923510048</v>
      </c>
      <c r="N1771">
        <v>129461348</v>
      </c>
      <c r="O1771">
        <f t="shared" si="251"/>
        <v>0</v>
      </c>
      <c r="P1771">
        <f t="shared" si="245"/>
        <v>1</v>
      </c>
      <c r="Q1771">
        <f t="shared" si="246"/>
        <v>0</v>
      </c>
      <c r="R1771">
        <f t="shared" si="247"/>
        <v>0</v>
      </c>
      <c r="S1771">
        <f t="shared" si="248"/>
        <v>0</v>
      </c>
    </row>
    <row r="1772" spans="1:19" ht="16">
      <c r="A1772" s="1">
        <v>1978</v>
      </c>
      <c r="B1772" t="s">
        <v>3475</v>
      </c>
      <c r="C1772" t="s">
        <v>22</v>
      </c>
      <c r="D1772" t="s">
        <v>23</v>
      </c>
      <c r="F1772">
        <f t="shared" si="243"/>
        <v>1</v>
      </c>
      <c r="G1772">
        <f t="shared" si="244"/>
        <v>21424236</v>
      </c>
      <c r="H1772">
        <v>1383697739</v>
      </c>
      <c r="L1772">
        <f t="shared" si="249"/>
        <v>21.048025273613561</v>
      </c>
      <c r="M1772">
        <f t="shared" si="250"/>
        <v>16.880033362535766</v>
      </c>
      <c r="N1772">
        <v>21424236</v>
      </c>
      <c r="O1772">
        <f t="shared" si="251"/>
        <v>0</v>
      </c>
      <c r="P1772">
        <f t="shared" si="245"/>
        <v>0</v>
      </c>
      <c r="Q1772">
        <f t="shared" si="246"/>
        <v>0</v>
      </c>
      <c r="R1772">
        <f t="shared" si="247"/>
        <v>0</v>
      </c>
      <c r="S1772">
        <f t="shared" si="248"/>
        <v>1</v>
      </c>
    </row>
    <row r="1773" spans="1:19" ht="16">
      <c r="A1773" s="1">
        <v>1999</v>
      </c>
      <c r="B1773" t="s">
        <v>2604</v>
      </c>
      <c r="C1773" t="s">
        <v>22</v>
      </c>
      <c r="D1773" t="s">
        <v>23</v>
      </c>
      <c r="F1773">
        <f t="shared" si="243"/>
        <v>1</v>
      </c>
      <c r="G1773">
        <f t="shared" si="244"/>
        <v>160823133</v>
      </c>
      <c r="H1773">
        <v>1408313741</v>
      </c>
      <c r="L1773">
        <f t="shared" si="249"/>
        <v>21.065658897274695</v>
      </c>
      <c r="M1773">
        <f t="shared" si="250"/>
        <v>18.895815766302302</v>
      </c>
      <c r="N1773">
        <v>160823133</v>
      </c>
      <c r="O1773">
        <f t="shared" si="251"/>
        <v>0</v>
      </c>
      <c r="P1773">
        <f t="shared" si="245"/>
        <v>0</v>
      </c>
      <c r="Q1773">
        <f t="shared" si="246"/>
        <v>0</v>
      </c>
      <c r="R1773">
        <f t="shared" si="247"/>
        <v>0</v>
      </c>
      <c r="S1773">
        <f t="shared" si="248"/>
        <v>1</v>
      </c>
    </row>
    <row r="1774" spans="1:19" ht="16">
      <c r="A1774" s="1">
        <v>2003</v>
      </c>
      <c r="B1774" t="s">
        <v>2102</v>
      </c>
      <c r="C1774" t="s">
        <v>16</v>
      </c>
      <c r="D1774" t="s">
        <v>17</v>
      </c>
      <c r="F1774">
        <f t="shared" si="243"/>
        <v>0</v>
      </c>
      <c r="G1774">
        <f t="shared" si="244"/>
        <v>0</v>
      </c>
      <c r="H1774">
        <v>1445122625</v>
      </c>
      <c r="L1774">
        <f t="shared" si="249"/>
        <v>21.091460016501962</v>
      </c>
      <c r="M1774">
        <f t="shared" si="250"/>
        <v>18.594736348364265</v>
      </c>
      <c r="N1774">
        <v>119012174</v>
      </c>
      <c r="O1774">
        <f t="shared" si="251"/>
        <v>0</v>
      </c>
      <c r="P1774">
        <f t="shared" si="245"/>
        <v>1</v>
      </c>
      <c r="Q1774">
        <f t="shared" si="246"/>
        <v>0</v>
      </c>
      <c r="R1774">
        <f t="shared" si="247"/>
        <v>0</v>
      </c>
      <c r="S1774">
        <f t="shared" si="248"/>
        <v>0</v>
      </c>
    </row>
    <row r="1775" spans="1:19" ht="16">
      <c r="A1775" s="1">
        <v>1972</v>
      </c>
      <c r="B1775" t="s">
        <v>3557</v>
      </c>
      <c r="C1775" t="s">
        <v>16</v>
      </c>
      <c r="D1775" t="s">
        <v>17</v>
      </c>
      <c r="F1775">
        <f t="shared" si="243"/>
        <v>0</v>
      </c>
      <c r="G1775">
        <f t="shared" si="244"/>
        <v>0</v>
      </c>
      <c r="H1775">
        <v>1496119403</v>
      </c>
      <c r="L1775">
        <f t="shared" si="249"/>
        <v>21.126140528153233</v>
      </c>
      <c r="M1775">
        <f t="shared" si="250"/>
        <v>17.479199760060876</v>
      </c>
      <c r="N1775">
        <v>39004975</v>
      </c>
      <c r="O1775">
        <f t="shared" si="251"/>
        <v>0</v>
      </c>
      <c r="P1775">
        <f t="shared" si="245"/>
        <v>1</v>
      </c>
      <c r="Q1775">
        <f t="shared" si="246"/>
        <v>0</v>
      </c>
      <c r="R1775">
        <f t="shared" si="247"/>
        <v>0</v>
      </c>
      <c r="S1775">
        <f t="shared" si="248"/>
        <v>0</v>
      </c>
    </row>
    <row r="1776" spans="1:19" ht="16">
      <c r="A1776" s="1">
        <v>1994</v>
      </c>
      <c r="B1776" t="s">
        <v>3051</v>
      </c>
      <c r="C1776" t="s">
        <v>16</v>
      </c>
      <c r="D1776" t="s">
        <v>17</v>
      </c>
      <c r="F1776">
        <f t="shared" si="243"/>
        <v>0</v>
      </c>
      <c r="G1776">
        <f t="shared" si="244"/>
        <v>0</v>
      </c>
      <c r="H1776">
        <v>1497608078</v>
      </c>
      <c r="L1776">
        <f t="shared" si="249"/>
        <v>21.127135057636728</v>
      </c>
      <c r="M1776">
        <f t="shared" si="250"/>
        <v>18.640884065022878</v>
      </c>
      <c r="N1776">
        <v>124633011</v>
      </c>
      <c r="O1776">
        <f t="shared" si="251"/>
        <v>0</v>
      </c>
      <c r="P1776">
        <f t="shared" si="245"/>
        <v>1</v>
      </c>
      <c r="Q1776">
        <f t="shared" si="246"/>
        <v>0</v>
      </c>
      <c r="R1776">
        <f t="shared" si="247"/>
        <v>0</v>
      </c>
      <c r="S1776">
        <f t="shared" si="248"/>
        <v>0</v>
      </c>
    </row>
    <row r="1777" spans="1:19" ht="16">
      <c r="A1777" s="1">
        <v>1980</v>
      </c>
      <c r="B1777" t="s">
        <v>3448</v>
      </c>
      <c r="C1777" t="s">
        <v>58</v>
      </c>
      <c r="D1777" t="s">
        <v>17</v>
      </c>
      <c r="F1777">
        <f t="shared" si="243"/>
        <v>0</v>
      </c>
      <c r="G1777">
        <f t="shared" si="244"/>
        <v>0</v>
      </c>
      <c r="H1777">
        <v>1510514303</v>
      </c>
      <c r="L1777">
        <f t="shared" si="249"/>
        <v>21.135716027796153</v>
      </c>
      <c r="M1777">
        <f t="shared" si="250"/>
        <v>17.990492435661032</v>
      </c>
      <c r="N1777">
        <v>65038661</v>
      </c>
      <c r="O1777">
        <f t="shared" si="251"/>
        <v>1</v>
      </c>
      <c r="P1777">
        <f t="shared" si="245"/>
        <v>0</v>
      </c>
      <c r="Q1777">
        <f t="shared" si="246"/>
        <v>0</v>
      </c>
      <c r="R1777">
        <f t="shared" si="247"/>
        <v>0</v>
      </c>
      <c r="S1777">
        <f t="shared" si="248"/>
        <v>0</v>
      </c>
    </row>
    <row r="1778" spans="1:19" ht="16">
      <c r="A1778" s="1">
        <v>1993</v>
      </c>
      <c r="B1778" t="s">
        <v>3081</v>
      </c>
      <c r="C1778" t="s">
        <v>22</v>
      </c>
      <c r="D1778" t="s">
        <v>23</v>
      </c>
      <c r="F1778">
        <f t="shared" si="243"/>
        <v>1</v>
      </c>
      <c r="G1778">
        <f t="shared" si="244"/>
        <v>101584911</v>
      </c>
      <c r="H1778">
        <v>1669905770</v>
      </c>
      <c r="L1778">
        <f t="shared" si="249"/>
        <v>21.236033036633415</v>
      </c>
      <c r="M1778">
        <f t="shared" si="250"/>
        <v>18.436405568299865</v>
      </c>
      <c r="N1778">
        <v>101584911</v>
      </c>
      <c r="O1778">
        <f t="shared" si="251"/>
        <v>0</v>
      </c>
      <c r="P1778">
        <f t="shared" si="245"/>
        <v>0</v>
      </c>
      <c r="Q1778">
        <f t="shared" si="246"/>
        <v>0</v>
      </c>
      <c r="R1778">
        <f t="shared" si="247"/>
        <v>0</v>
      </c>
      <c r="S1778">
        <f t="shared" si="248"/>
        <v>1</v>
      </c>
    </row>
    <row r="1779" spans="1:19" ht="16">
      <c r="A1779" s="1">
        <v>1982</v>
      </c>
      <c r="B1779" t="s">
        <v>3392</v>
      </c>
      <c r="C1779" t="s">
        <v>64</v>
      </c>
      <c r="D1779" t="s">
        <v>17</v>
      </c>
      <c r="F1779">
        <f t="shared" si="243"/>
        <v>0</v>
      </c>
      <c r="G1779">
        <f t="shared" si="244"/>
        <v>0</v>
      </c>
      <c r="H1779">
        <v>1913637848</v>
      </c>
      <c r="L1779">
        <f t="shared" si="249"/>
        <v>21.372271899953091</v>
      </c>
      <c r="M1779">
        <f t="shared" si="250"/>
        <v>17.047867660667613</v>
      </c>
      <c r="N1779">
        <v>25339314</v>
      </c>
      <c r="O1779">
        <f t="shared" si="251"/>
        <v>0</v>
      </c>
      <c r="P1779">
        <f t="shared" si="245"/>
        <v>0</v>
      </c>
      <c r="Q1779">
        <f t="shared" si="246"/>
        <v>0</v>
      </c>
      <c r="R1779">
        <f t="shared" si="247"/>
        <v>1</v>
      </c>
      <c r="S1779">
        <f t="shared" si="248"/>
        <v>0</v>
      </c>
    </row>
    <row r="1780" spans="1:19" ht="16">
      <c r="A1780" s="1">
        <v>1975</v>
      </c>
      <c r="B1780" t="s">
        <v>3518</v>
      </c>
      <c r="C1780" t="s">
        <v>16</v>
      </c>
      <c r="D1780" t="s">
        <v>17</v>
      </c>
      <c r="F1780">
        <f t="shared" si="243"/>
        <v>0</v>
      </c>
      <c r="G1780">
        <f t="shared" si="244"/>
        <v>0</v>
      </c>
      <c r="H1780">
        <v>2037236823</v>
      </c>
      <c r="L1780">
        <f t="shared" si="249"/>
        <v>21.434860228110796</v>
      </c>
      <c r="M1780">
        <f t="shared" si="250"/>
        <v>17.765545931406059</v>
      </c>
      <c r="N1780">
        <v>51937204</v>
      </c>
      <c r="O1780">
        <f t="shared" si="251"/>
        <v>0</v>
      </c>
      <c r="P1780">
        <f t="shared" si="245"/>
        <v>1</v>
      </c>
      <c r="Q1780">
        <f t="shared" si="246"/>
        <v>0</v>
      </c>
      <c r="R1780">
        <f t="shared" si="247"/>
        <v>0</v>
      </c>
      <c r="S1780">
        <f t="shared" si="248"/>
        <v>0</v>
      </c>
    </row>
    <row r="1781" spans="1:19" ht="16">
      <c r="A1781" s="1">
        <v>1973</v>
      </c>
      <c r="B1781" t="s">
        <v>3547</v>
      </c>
      <c r="C1781" t="s">
        <v>22</v>
      </c>
      <c r="D1781" t="s">
        <v>23</v>
      </c>
      <c r="F1781">
        <f t="shared" si="243"/>
        <v>1</v>
      </c>
      <c r="G1781">
        <f t="shared" si="244"/>
        <v>62926730</v>
      </c>
      <c r="H1781">
        <v>2111900435</v>
      </c>
      <c r="L1781">
        <f t="shared" si="249"/>
        <v>21.470854059160242</v>
      </c>
      <c r="M1781">
        <f t="shared" si="250"/>
        <v>17.957481591655004</v>
      </c>
      <c r="N1781">
        <v>62926730</v>
      </c>
      <c r="O1781">
        <f t="shared" si="251"/>
        <v>0</v>
      </c>
      <c r="P1781">
        <f t="shared" si="245"/>
        <v>0</v>
      </c>
      <c r="Q1781">
        <f t="shared" si="246"/>
        <v>0</v>
      </c>
      <c r="R1781">
        <f t="shared" si="247"/>
        <v>0</v>
      </c>
      <c r="S1781">
        <f t="shared" si="248"/>
        <v>1</v>
      </c>
    </row>
    <row r="1782" spans="1:19" ht="16">
      <c r="A1782" s="1">
        <v>2009</v>
      </c>
      <c r="B1782" t="s">
        <v>915</v>
      </c>
      <c r="C1782" t="s">
        <v>31</v>
      </c>
      <c r="D1782" t="s">
        <v>17</v>
      </c>
      <c r="F1782">
        <f t="shared" si="243"/>
        <v>0</v>
      </c>
      <c r="G1782">
        <f t="shared" si="244"/>
        <v>0</v>
      </c>
      <c r="H1782">
        <v>3022588801</v>
      </c>
      <c r="L1782">
        <f t="shared" si="249"/>
        <v>21.829379520005094</v>
      </c>
      <c r="M1782">
        <f t="shared" si="250"/>
        <v>19.949853770199777</v>
      </c>
      <c r="N1782">
        <v>461435929</v>
      </c>
      <c r="O1782">
        <f t="shared" si="251"/>
        <v>0</v>
      </c>
      <c r="P1782">
        <f t="shared" si="245"/>
        <v>0</v>
      </c>
      <c r="Q1782">
        <f t="shared" si="246"/>
        <v>1</v>
      </c>
      <c r="R1782">
        <f t="shared" si="247"/>
        <v>0</v>
      </c>
      <c r="S1782">
        <f t="shared" si="248"/>
        <v>0</v>
      </c>
    </row>
    <row r="1783" spans="1:19" ht="16">
      <c r="A1783" s="1">
        <v>1977</v>
      </c>
      <c r="B1783" t="s">
        <v>3498</v>
      </c>
      <c r="C1783" t="s">
        <v>16</v>
      </c>
      <c r="D1783" t="s">
        <v>17</v>
      </c>
      <c r="F1783">
        <f t="shared" si="243"/>
        <v>0</v>
      </c>
      <c r="G1783">
        <f t="shared" si="244"/>
        <v>0</v>
      </c>
      <c r="H1783">
        <v>3066446442</v>
      </c>
      <c r="L1783">
        <f t="shared" si="249"/>
        <v>21.843785217363358</v>
      </c>
      <c r="M1783">
        <f t="shared" si="250"/>
        <v>17.559697203741038</v>
      </c>
      <c r="N1783">
        <v>42274609</v>
      </c>
      <c r="O1783">
        <f t="shared" si="251"/>
        <v>0</v>
      </c>
      <c r="P1783">
        <f t="shared" si="245"/>
        <v>1</v>
      </c>
      <c r="Q1783">
        <f t="shared" si="246"/>
        <v>0</v>
      </c>
      <c r="R1783">
        <f t="shared" si="247"/>
        <v>0</v>
      </c>
      <c r="S1783">
        <f t="shared" si="248"/>
        <v>0</v>
      </c>
    </row>
    <row r="1784" spans="1:19" ht="16">
      <c r="A1784" s="1">
        <v>1997</v>
      </c>
      <c r="B1784" t="s">
        <v>2855</v>
      </c>
      <c r="C1784" t="s">
        <v>22</v>
      </c>
      <c r="D1784" t="s">
        <v>23</v>
      </c>
      <c r="F1784">
        <f t="shared" si="243"/>
        <v>1</v>
      </c>
      <c r="G1784">
        <f t="shared" si="244"/>
        <v>290247625</v>
      </c>
      <c r="H1784">
        <v>3171930973</v>
      </c>
      <c r="L1784">
        <f t="shared" si="249"/>
        <v>21.877606379132924</v>
      </c>
      <c r="M1784">
        <f t="shared" si="250"/>
        <v>19.48624499590759</v>
      </c>
      <c r="N1784">
        <v>290247625</v>
      </c>
      <c r="O1784">
        <f t="shared" si="251"/>
        <v>0</v>
      </c>
      <c r="P1784">
        <f t="shared" si="245"/>
        <v>0</v>
      </c>
      <c r="Q1784">
        <f t="shared" si="246"/>
        <v>0</v>
      </c>
      <c r="R1784">
        <f t="shared" si="247"/>
        <v>0</v>
      </c>
      <c r="S1784">
        <f t="shared" si="248"/>
        <v>1</v>
      </c>
    </row>
  </sheetData>
  <autoFilter ref="A1:F1784" xr:uid="{00000000-0009-0000-0000-000000000000}">
    <sortState xmlns:xlrd2="http://schemas.microsoft.com/office/spreadsheetml/2017/richdata2" ref="A2:U1795">
      <sortCondition ref="F1:F1795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U1795"/>
  <sheetViews>
    <sheetView workbookViewId="0">
      <selection sqref="A1:A1048576"/>
    </sheetView>
  </sheetViews>
  <sheetFormatPr baseColWidth="10" defaultColWidth="8.83203125" defaultRowHeight="15"/>
  <cols>
    <col min="1" max="1" width="6.83203125" bestFit="1" customWidth="1"/>
    <col min="2" max="2" width="10.5" bestFit="1" customWidth="1"/>
    <col min="3" max="3" width="77" bestFit="1" customWidth="1"/>
    <col min="4" max="4" width="18.5" bestFit="1" customWidth="1"/>
    <col min="5" max="5" width="12.5" bestFit="1" customWidth="1"/>
    <col min="6" max="6" width="8.83203125" bestFit="1" customWidth="1"/>
    <col min="7" max="7" width="11.83203125" bestFit="1" customWidth="1"/>
    <col min="8" max="8" width="11" bestFit="1" customWidth="1"/>
    <col min="9" max="9" width="9.5" bestFit="1" customWidth="1"/>
    <col min="10" max="10" width="15.6640625" bestFit="1" customWidth="1"/>
    <col min="11" max="11" width="18" bestFit="1" customWidth="1"/>
    <col min="12" max="12" width="16.5" bestFit="1" customWidth="1"/>
    <col min="13" max="13" width="10" bestFit="1" customWidth="1"/>
    <col min="14" max="14" width="10.5" bestFit="1" customWidth="1"/>
    <col min="15" max="15" width="10.83203125" bestFit="1" customWidth="1"/>
    <col min="16" max="19" width="5" bestFit="1" customWidth="1"/>
    <col min="20" max="20" width="13.83203125" bestFit="1" customWidth="1"/>
    <col min="21" max="21" width="14.5" bestFit="1" customWidth="1"/>
    <col min="24" max="28" width="12" bestFit="1" customWidth="1"/>
  </cols>
  <sheetData>
    <row r="1" spans="1:21" ht="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  <c r="N1" t="s">
        <v>3571</v>
      </c>
      <c r="O1" t="s">
        <v>3570</v>
      </c>
      <c r="P1">
        <v>2010</v>
      </c>
      <c r="Q1">
        <v>2000</v>
      </c>
      <c r="R1">
        <v>1990</v>
      </c>
      <c r="S1">
        <v>1980</v>
      </c>
      <c r="T1" t="s">
        <v>13</v>
      </c>
      <c r="U1" t="s">
        <v>14</v>
      </c>
    </row>
    <row r="2" spans="1:21" ht="16">
      <c r="A2" s="1">
        <v>2009</v>
      </c>
      <c r="B2" t="s">
        <v>1018</v>
      </c>
      <c r="C2" t="s">
        <v>3643</v>
      </c>
      <c r="D2" t="s">
        <v>58</v>
      </c>
      <c r="E2" t="s">
        <v>58</v>
      </c>
      <c r="F2" t="s">
        <v>17</v>
      </c>
      <c r="G2">
        <v>828</v>
      </c>
      <c r="H2">
        <v>828</v>
      </c>
      <c r="I2" t="s">
        <v>885</v>
      </c>
      <c r="J2">
        <v>7165829</v>
      </c>
      <c r="K2">
        <v>899</v>
      </c>
      <c r="L2">
        <v>899</v>
      </c>
      <c r="M2">
        <v>6600000</v>
      </c>
      <c r="N2">
        <f t="shared" ref="N2:N65" si="0">IF(F2="PASS",1,0)</f>
        <v>0</v>
      </c>
      <c r="O2">
        <f t="shared" ref="O2:O65" si="1">IF(E2=D2,0,1)</f>
        <v>0</v>
      </c>
      <c r="P2">
        <f t="shared" ref="P2:S21" si="2">IF(AND($A2&gt;=P$1,$A2&lt;P$1+10),1,0)</f>
        <v>0</v>
      </c>
      <c r="Q2">
        <f t="shared" si="2"/>
        <v>1</v>
      </c>
      <c r="R2">
        <f t="shared" si="2"/>
        <v>0</v>
      </c>
      <c r="S2">
        <f t="shared" si="2"/>
        <v>0</v>
      </c>
      <c r="T2">
        <v>2</v>
      </c>
      <c r="U2">
        <v>2</v>
      </c>
    </row>
    <row r="3" spans="1:21" ht="16">
      <c r="A3" s="1">
        <v>2012</v>
      </c>
      <c r="B3" t="s">
        <v>328</v>
      </c>
      <c r="C3" t="s">
        <v>329</v>
      </c>
      <c r="D3" t="s">
        <v>31</v>
      </c>
      <c r="E3" t="s">
        <v>31</v>
      </c>
      <c r="F3" t="s">
        <v>17</v>
      </c>
      <c r="G3">
        <v>4917</v>
      </c>
      <c r="H3">
        <v>4917</v>
      </c>
      <c r="I3" t="s">
        <v>224</v>
      </c>
      <c r="J3">
        <v>60878</v>
      </c>
      <c r="K3">
        <v>4989</v>
      </c>
      <c r="L3">
        <v>4989</v>
      </c>
      <c r="M3">
        <v>60000</v>
      </c>
      <c r="N3">
        <f t="shared" si="0"/>
        <v>0</v>
      </c>
      <c r="O3">
        <f t="shared" si="1"/>
        <v>0</v>
      </c>
      <c r="P3">
        <f t="shared" si="2"/>
        <v>1</v>
      </c>
      <c r="Q3">
        <f t="shared" si="2"/>
        <v>0</v>
      </c>
      <c r="R3">
        <f t="shared" si="2"/>
        <v>0</v>
      </c>
      <c r="S3">
        <f t="shared" si="2"/>
        <v>0</v>
      </c>
      <c r="T3">
        <v>1</v>
      </c>
      <c r="U3">
        <v>1</v>
      </c>
    </row>
    <row r="4" spans="1:21" ht="16">
      <c r="A4" s="1">
        <v>2011</v>
      </c>
      <c r="B4" t="s">
        <v>577</v>
      </c>
      <c r="C4" t="s">
        <v>578</v>
      </c>
      <c r="D4" t="s">
        <v>22</v>
      </c>
      <c r="E4" t="s">
        <v>22</v>
      </c>
      <c r="F4" t="s">
        <v>23</v>
      </c>
      <c r="G4">
        <v>18000</v>
      </c>
      <c r="H4">
        <v>18000</v>
      </c>
      <c r="I4" t="s">
        <v>398</v>
      </c>
      <c r="J4">
        <v>3107072</v>
      </c>
      <c r="K4">
        <v>18642</v>
      </c>
      <c r="L4">
        <v>18642</v>
      </c>
      <c r="M4">
        <v>3000000</v>
      </c>
      <c r="N4">
        <f t="shared" si="0"/>
        <v>1</v>
      </c>
      <c r="O4">
        <f t="shared" si="1"/>
        <v>0</v>
      </c>
      <c r="P4">
        <f t="shared" si="2"/>
        <v>1</v>
      </c>
      <c r="Q4">
        <f t="shared" si="2"/>
        <v>0</v>
      </c>
      <c r="R4">
        <f t="shared" si="2"/>
        <v>0</v>
      </c>
      <c r="S4">
        <f t="shared" si="2"/>
        <v>0</v>
      </c>
      <c r="T4">
        <v>1</v>
      </c>
      <c r="U4">
        <v>1</v>
      </c>
    </row>
    <row r="5" spans="1:21" ht="16">
      <c r="A5" s="1">
        <v>1996</v>
      </c>
      <c r="B5" t="s">
        <v>2858</v>
      </c>
      <c r="C5" t="s">
        <v>2859</v>
      </c>
      <c r="D5" t="s">
        <v>64</v>
      </c>
      <c r="E5" t="s">
        <v>64</v>
      </c>
      <c r="F5" t="s">
        <v>17</v>
      </c>
      <c r="G5">
        <v>12636</v>
      </c>
      <c r="H5">
        <v>12636</v>
      </c>
      <c r="I5" t="s">
        <v>2860</v>
      </c>
      <c r="J5">
        <v>5049561</v>
      </c>
      <c r="K5">
        <v>18767</v>
      </c>
      <c r="L5">
        <v>18767</v>
      </c>
      <c r="M5">
        <v>3400000</v>
      </c>
      <c r="N5">
        <f t="shared" si="0"/>
        <v>0</v>
      </c>
      <c r="O5">
        <f t="shared" si="1"/>
        <v>0</v>
      </c>
      <c r="P5">
        <f t="shared" si="2"/>
        <v>0</v>
      </c>
      <c r="Q5">
        <f t="shared" si="2"/>
        <v>0</v>
      </c>
      <c r="R5">
        <f t="shared" si="2"/>
        <v>1</v>
      </c>
      <c r="S5">
        <f t="shared" si="2"/>
        <v>0</v>
      </c>
      <c r="T5">
        <v>4</v>
      </c>
      <c r="U5">
        <v>3</v>
      </c>
    </row>
    <row r="6" spans="1:21" ht="16">
      <c r="A6" s="1">
        <v>2006</v>
      </c>
      <c r="B6" t="s">
        <v>1592</v>
      </c>
      <c r="C6" t="s">
        <v>1593</v>
      </c>
      <c r="D6" t="s">
        <v>22</v>
      </c>
      <c r="E6" t="s">
        <v>22</v>
      </c>
      <c r="F6" t="s">
        <v>23</v>
      </c>
      <c r="G6">
        <v>19875</v>
      </c>
      <c r="H6">
        <v>19875</v>
      </c>
      <c r="I6" t="s">
        <v>1469</v>
      </c>
      <c r="J6">
        <v>3814128</v>
      </c>
      <c r="K6">
        <v>22971</v>
      </c>
      <c r="L6">
        <v>22971</v>
      </c>
      <c r="M6">
        <v>3300000</v>
      </c>
      <c r="N6">
        <f t="shared" si="0"/>
        <v>1</v>
      </c>
      <c r="O6">
        <f t="shared" si="1"/>
        <v>0</v>
      </c>
      <c r="P6">
        <f t="shared" si="2"/>
        <v>0</v>
      </c>
      <c r="Q6">
        <f t="shared" si="2"/>
        <v>1</v>
      </c>
      <c r="R6">
        <f t="shared" si="2"/>
        <v>0</v>
      </c>
      <c r="S6">
        <f t="shared" si="2"/>
        <v>0</v>
      </c>
      <c r="T6">
        <v>2</v>
      </c>
      <c r="U6">
        <v>2</v>
      </c>
    </row>
    <row r="7" spans="1:21" ht="16">
      <c r="A7" s="1">
        <v>1998</v>
      </c>
      <c r="B7" t="s">
        <v>2710</v>
      </c>
      <c r="C7" t="s">
        <v>2711</v>
      </c>
      <c r="D7" t="s">
        <v>58</v>
      </c>
      <c r="E7" t="s">
        <v>58</v>
      </c>
      <c r="F7" t="s">
        <v>17</v>
      </c>
      <c r="G7">
        <v>21210</v>
      </c>
      <c r="H7">
        <v>21210</v>
      </c>
      <c r="I7" t="s">
        <v>2642</v>
      </c>
      <c r="J7">
        <v>1429132</v>
      </c>
      <c r="K7">
        <v>30312</v>
      </c>
      <c r="L7">
        <v>30312</v>
      </c>
      <c r="M7">
        <v>1000000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2"/>
        <v>0</v>
      </c>
      <c r="R7">
        <f t="shared" si="2"/>
        <v>1</v>
      </c>
      <c r="S7">
        <f t="shared" si="2"/>
        <v>0</v>
      </c>
      <c r="T7">
        <v>4</v>
      </c>
      <c r="U7">
        <v>3</v>
      </c>
    </row>
    <row r="8" spans="1:21" ht="16">
      <c r="A8" s="1">
        <v>2008</v>
      </c>
      <c r="B8" t="s">
        <v>1219</v>
      </c>
      <c r="C8" t="s">
        <v>1220</v>
      </c>
      <c r="D8" t="s">
        <v>57</v>
      </c>
      <c r="E8" t="s">
        <v>58</v>
      </c>
      <c r="F8" t="s">
        <v>17</v>
      </c>
      <c r="G8">
        <v>3865</v>
      </c>
      <c r="H8">
        <v>31916</v>
      </c>
      <c r="I8" t="s">
        <v>1123</v>
      </c>
      <c r="J8">
        <v>1623384</v>
      </c>
      <c r="K8">
        <v>4183</v>
      </c>
      <c r="L8">
        <v>34541</v>
      </c>
      <c r="M8">
        <v>1500000</v>
      </c>
      <c r="N8">
        <f t="shared" si="0"/>
        <v>0</v>
      </c>
      <c r="O8">
        <f t="shared" si="1"/>
        <v>1</v>
      </c>
      <c r="P8">
        <f t="shared" si="2"/>
        <v>0</v>
      </c>
      <c r="Q8">
        <f t="shared" si="2"/>
        <v>1</v>
      </c>
      <c r="R8">
        <f t="shared" si="2"/>
        <v>0</v>
      </c>
      <c r="S8">
        <f t="shared" si="2"/>
        <v>0</v>
      </c>
      <c r="T8">
        <v>2</v>
      </c>
      <c r="U8">
        <v>2</v>
      </c>
    </row>
    <row r="9" spans="1:21" ht="16">
      <c r="A9" s="1">
        <v>1988</v>
      </c>
      <c r="B9" t="s">
        <v>3229</v>
      </c>
      <c r="C9" t="s">
        <v>3230</v>
      </c>
      <c r="D9" t="s">
        <v>16</v>
      </c>
      <c r="E9" t="s">
        <v>16</v>
      </c>
      <c r="F9" t="s">
        <v>17</v>
      </c>
      <c r="G9">
        <v>19585</v>
      </c>
      <c r="H9">
        <v>19585</v>
      </c>
      <c r="I9" t="s">
        <v>3228</v>
      </c>
      <c r="J9">
        <v>15757176</v>
      </c>
      <c r="K9">
        <v>38576</v>
      </c>
      <c r="L9">
        <v>38576</v>
      </c>
      <c r="M9">
        <v>8000000</v>
      </c>
      <c r="N9">
        <f t="shared" si="0"/>
        <v>0</v>
      </c>
      <c r="O9">
        <f t="shared" si="1"/>
        <v>0</v>
      </c>
      <c r="P9">
        <f t="shared" si="2"/>
        <v>0</v>
      </c>
      <c r="Q9">
        <f t="shared" si="2"/>
        <v>0</v>
      </c>
      <c r="R9">
        <f t="shared" si="2"/>
        <v>0</v>
      </c>
      <c r="S9">
        <f t="shared" si="2"/>
        <v>1</v>
      </c>
    </row>
    <row r="10" spans="1:21" ht="16">
      <c r="A10" s="1">
        <v>2005</v>
      </c>
      <c r="B10" t="s">
        <v>1765</v>
      </c>
      <c r="C10" t="s">
        <v>1766</v>
      </c>
      <c r="D10" t="s">
        <v>22</v>
      </c>
      <c r="E10" t="s">
        <v>22</v>
      </c>
      <c r="F10" t="s">
        <v>23</v>
      </c>
      <c r="G10">
        <v>33312</v>
      </c>
      <c r="H10">
        <v>33312</v>
      </c>
      <c r="I10" t="s">
        <v>1640</v>
      </c>
      <c r="J10">
        <v>357910</v>
      </c>
      <c r="K10">
        <v>39742</v>
      </c>
      <c r="L10">
        <v>39742</v>
      </c>
      <c r="M10">
        <v>300000</v>
      </c>
      <c r="N10">
        <f t="shared" si="0"/>
        <v>1</v>
      </c>
      <c r="O10">
        <f t="shared" si="1"/>
        <v>0</v>
      </c>
      <c r="P10">
        <f t="shared" si="2"/>
        <v>0</v>
      </c>
      <c r="Q10">
        <f t="shared" si="2"/>
        <v>1</v>
      </c>
      <c r="R10">
        <f t="shared" si="2"/>
        <v>0</v>
      </c>
      <c r="S10">
        <f t="shared" si="2"/>
        <v>0</v>
      </c>
      <c r="T10">
        <v>2</v>
      </c>
      <c r="U10">
        <v>2</v>
      </c>
    </row>
    <row r="11" spans="1:21" ht="16">
      <c r="A11" s="1">
        <v>2011</v>
      </c>
      <c r="B11" t="s">
        <v>501</v>
      </c>
      <c r="C11" t="s">
        <v>502</v>
      </c>
      <c r="D11" t="s">
        <v>22</v>
      </c>
      <c r="E11" t="s">
        <v>22</v>
      </c>
      <c r="F11" t="s">
        <v>23</v>
      </c>
      <c r="G11">
        <v>47185</v>
      </c>
      <c r="H11">
        <v>47185</v>
      </c>
      <c r="I11" t="s">
        <v>398</v>
      </c>
      <c r="J11">
        <v>14499671</v>
      </c>
      <c r="K11">
        <v>48869</v>
      </c>
      <c r="L11">
        <v>48869</v>
      </c>
      <c r="M11">
        <v>14000000</v>
      </c>
      <c r="N11">
        <f t="shared" si="0"/>
        <v>1</v>
      </c>
      <c r="O11">
        <f t="shared" si="1"/>
        <v>0</v>
      </c>
      <c r="P11">
        <f t="shared" si="2"/>
        <v>1</v>
      </c>
      <c r="Q11">
        <f t="shared" si="2"/>
        <v>0</v>
      </c>
      <c r="R11">
        <f t="shared" si="2"/>
        <v>0</v>
      </c>
      <c r="S11">
        <f t="shared" si="2"/>
        <v>0</v>
      </c>
      <c r="T11">
        <v>1</v>
      </c>
      <c r="U11">
        <v>1</v>
      </c>
    </row>
    <row r="12" spans="1:21" ht="16">
      <c r="A12" s="1">
        <v>2004</v>
      </c>
      <c r="B12" t="s">
        <v>1882</v>
      </c>
      <c r="C12" t="s">
        <v>1883</v>
      </c>
      <c r="D12" t="s">
        <v>22</v>
      </c>
      <c r="E12" t="s">
        <v>22</v>
      </c>
      <c r="F12" t="s">
        <v>23</v>
      </c>
      <c r="G12">
        <v>70527</v>
      </c>
      <c r="H12">
        <v>70527</v>
      </c>
      <c r="I12" t="s">
        <v>1837</v>
      </c>
      <c r="J12">
        <v>12331929</v>
      </c>
      <c r="K12">
        <v>86973</v>
      </c>
      <c r="L12">
        <v>86973</v>
      </c>
      <c r="M12">
        <v>10000000</v>
      </c>
      <c r="N12">
        <f t="shared" si="0"/>
        <v>1</v>
      </c>
      <c r="O12">
        <f t="shared" si="1"/>
        <v>0</v>
      </c>
      <c r="P12">
        <f t="shared" si="2"/>
        <v>0</v>
      </c>
      <c r="Q12">
        <f t="shared" si="2"/>
        <v>1</v>
      </c>
      <c r="R12">
        <f t="shared" si="2"/>
        <v>0</v>
      </c>
      <c r="S12">
        <f t="shared" si="2"/>
        <v>0</v>
      </c>
      <c r="T12">
        <v>3</v>
      </c>
      <c r="U12">
        <v>2</v>
      </c>
    </row>
    <row r="13" spans="1:21" ht="16">
      <c r="A13" s="1">
        <v>2002</v>
      </c>
      <c r="B13" t="s">
        <v>2170</v>
      </c>
      <c r="C13" t="s">
        <v>2171</v>
      </c>
      <c r="D13" t="s">
        <v>22</v>
      </c>
      <c r="E13" t="s">
        <v>22</v>
      </c>
      <c r="F13" t="s">
        <v>23</v>
      </c>
      <c r="G13">
        <v>77070</v>
      </c>
      <c r="H13">
        <v>77070</v>
      </c>
      <c r="I13" t="s">
        <v>2128</v>
      </c>
      <c r="J13">
        <v>38855</v>
      </c>
      <c r="K13">
        <v>99819</v>
      </c>
      <c r="L13">
        <v>99819</v>
      </c>
      <c r="M13">
        <v>30000</v>
      </c>
      <c r="N13">
        <f t="shared" si="0"/>
        <v>1</v>
      </c>
      <c r="O13">
        <f t="shared" si="1"/>
        <v>0</v>
      </c>
      <c r="P13">
        <f t="shared" si="2"/>
        <v>0</v>
      </c>
      <c r="Q13">
        <f t="shared" si="2"/>
        <v>1</v>
      </c>
      <c r="R13">
        <f t="shared" si="2"/>
        <v>0</v>
      </c>
      <c r="S13">
        <f t="shared" si="2"/>
        <v>0</v>
      </c>
      <c r="T13">
        <v>3</v>
      </c>
      <c r="U13">
        <v>2</v>
      </c>
    </row>
    <row r="14" spans="1:21" ht="16">
      <c r="A14" s="1">
        <v>2009</v>
      </c>
      <c r="B14" t="s">
        <v>1056</v>
      </c>
      <c r="C14" t="s">
        <v>1057</v>
      </c>
      <c r="D14" t="s">
        <v>22</v>
      </c>
      <c r="E14" t="s">
        <v>22</v>
      </c>
      <c r="F14" t="s">
        <v>23</v>
      </c>
      <c r="G14">
        <v>100688</v>
      </c>
      <c r="H14">
        <v>100688</v>
      </c>
      <c r="I14" t="s">
        <v>888</v>
      </c>
      <c r="J14">
        <v>10857316</v>
      </c>
      <c r="K14">
        <v>109320</v>
      </c>
      <c r="L14">
        <v>109320</v>
      </c>
      <c r="M14">
        <v>10000000</v>
      </c>
      <c r="N14">
        <f t="shared" si="0"/>
        <v>1</v>
      </c>
      <c r="O14">
        <f t="shared" si="1"/>
        <v>0</v>
      </c>
      <c r="P14">
        <f t="shared" si="2"/>
        <v>0</v>
      </c>
      <c r="Q14">
        <f t="shared" si="2"/>
        <v>1</v>
      </c>
      <c r="R14">
        <f t="shared" si="2"/>
        <v>0</v>
      </c>
      <c r="S14">
        <f t="shared" si="2"/>
        <v>0</v>
      </c>
      <c r="T14">
        <v>2</v>
      </c>
      <c r="U14">
        <v>2</v>
      </c>
    </row>
    <row r="15" spans="1:21" ht="16">
      <c r="A15" s="1">
        <v>2010</v>
      </c>
      <c r="B15" t="s">
        <v>872</v>
      </c>
      <c r="C15" t="s">
        <v>873</v>
      </c>
      <c r="D15" t="s">
        <v>16</v>
      </c>
      <c r="E15" t="s">
        <v>16</v>
      </c>
      <c r="F15" t="s">
        <v>17</v>
      </c>
      <c r="G15">
        <v>109338</v>
      </c>
      <c r="H15">
        <v>109338</v>
      </c>
      <c r="I15" t="s">
        <v>635</v>
      </c>
      <c r="J15">
        <v>8545855</v>
      </c>
      <c r="K15">
        <v>116798</v>
      </c>
      <c r="L15">
        <v>116798</v>
      </c>
      <c r="M15">
        <v>8000000</v>
      </c>
      <c r="N15">
        <f t="shared" si="0"/>
        <v>0</v>
      </c>
      <c r="O15">
        <f t="shared" si="1"/>
        <v>0</v>
      </c>
      <c r="P15">
        <f t="shared" si="2"/>
        <v>1</v>
      </c>
      <c r="Q15">
        <f t="shared" si="2"/>
        <v>0</v>
      </c>
      <c r="R15">
        <f t="shared" si="2"/>
        <v>0</v>
      </c>
      <c r="S15">
        <f t="shared" si="2"/>
        <v>0</v>
      </c>
      <c r="T15">
        <v>1</v>
      </c>
      <c r="U15">
        <v>1</v>
      </c>
    </row>
    <row r="16" spans="1:21" ht="16">
      <c r="A16" s="1">
        <v>2004</v>
      </c>
      <c r="B16" t="s">
        <v>1872</v>
      </c>
      <c r="C16" t="s">
        <v>1873</v>
      </c>
      <c r="D16" t="s">
        <v>22</v>
      </c>
      <c r="E16" t="s">
        <v>22</v>
      </c>
      <c r="F16" t="s">
        <v>23</v>
      </c>
      <c r="G16">
        <v>96793</v>
      </c>
      <c r="H16">
        <v>96793</v>
      </c>
      <c r="I16" t="s">
        <v>1837</v>
      </c>
      <c r="J16">
        <v>4316175</v>
      </c>
      <c r="K16">
        <v>119364</v>
      </c>
      <c r="L16">
        <v>119364</v>
      </c>
      <c r="M16">
        <v>3500000</v>
      </c>
      <c r="N16">
        <f t="shared" si="0"/>
        <v>1</v>
      </c>
      <c r="O16">
        <f t="shared" si="1"/>
        <v>0</v>
      </c>
      <c r="P16">
        <f t="shared" si="2"/>
        <v>0</v>
      </c>
      <c r="Q16">
        <f t="shared" si="2"/>
        <v>1</v>
      </c>
      <c r="R16">
        <f t="shared" si="2"/>
        <v>0</v>
      </c>
      <c r="S16">
        <f t="shared" si="2"/>
        <v>0</v>
      </c>
      <c r="T16">
        <v>3</v>
      </c>
      <c r="U16">
        <v>2</v>
      </c>
    </row>
    <row r="17" spans="1:21" ht="16">
      <c r="A17" s="1">
        <v>1994</v>
      </c>
      <c r="B17" t="s">
        <v>3035</v>
      </c>
      <c r="C17" t="s">
        <v>3036</v>
      </c>
      <c r="D17" t="s">
        <v>16</v>
      </c>
      <c r="E17" t="s">
        <v>16</v>
      </c>
      <c r="F17" t="s">
        <v>17</v>
      </c>
      <c r="G17">
        <v>126247</v>
      </c>
      <c r="H17">
        <v>126247</v>
      </c>
      <c r="I17" t="s">
        <v>3016</v>
      </c>
      <c r="J17">
        <v>15716647</v>
      </c>
      <c r="K17">
        <v>198418</v>
      </c>
      <c r="L17">
        <v>198418</v>
      </c>
      <c r="M17">
        <v>10000000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2"/>
        <v>0</v>
      </c>
      <c r="R17">
        <f t="shared" si="2"/>
        <v>1</v>
      </c>
      <c r="S17">
        <f t="shared" si="2"/>
        <v>0</v>
      </c>
      <c r="T17">
        <v>5</v>
      </c>
      <c r="U17">
        <v>3</v>
      </c>
    </row>
    <row r="18" spans="1:21" ht="16">
      <c r="A18" s="1">
        <v>2002</v>
      </c>
      <c r="B18" t="s">
        <v>2137</v>
      </c>
      <c r="C18" t="s">
        <v>2138</v>
      </c>
      <c r="D18" t="s">
        <v>22</v>
      </c>
      <c r="E18" t="s">
        <v>22</v>
      </c>
      <c r="F18" t="s">
        <v>23</v>
      </c>
      <c r="G18">
        <v>184255</v>
      </c>
      <c r="H18">
        <v>184255</v>
      </c>
      <c r="I18" t="s">
        <v>2128</v>
      </c>
      <c r="J18">
        <v>11656613</v>
      </c>
      <c r="K18">
        <v>238643</v>
      </c>
      <c r="L18">
        <v>238643</v>
      </c>
      <c r="M18">
        <v>9000000</v>
      </c>
      <c r="N18">
        <f t="shared" si="0"/>
        <v>1</v>
      </c>
      <c r="O18">
        <f t="shared" si="1"/>
        <v>0</v>
      </c>
      <c r="P18">
        <f t="shared" si="2"/>
        <v>0</v>
      </c>
      <c r="Q18">
        <f t="shared" si="2"/>
        <v>1</v>
      </c>
      <c r="R18">
        <f t="shared" si="2"/>
        <v>0</v>
      </c>
      <c r="S18">
        <f t="shared" si="2"/>
        <v>0</v>
      </c>
      <c r="T18">
        <v>3</v>
      </c>
      <c r="U18">
        <v>2</v>
      </c>
    </row>
    <row r="19" spans="1:21" ht="16">
      <c r="A19" s="1">
        <v>2008</v>
      </c>
      <c r="B19" t="s">
        <v>1275</v>
      </c>
      <c r="C19" t="s">
        <v>1276</v>
      </c>
      <c r="D19" t="s">
        <v>22</v>
      </c>
      <c r="E19" t="s">
        <v>22</v>
      </c>
      <c r="F19" t="s">
        <v>23</v>
      </c>
      <c r="G19">
        <v>266967</v>
      </c>
      <c r="H19">
        <v>266967</v>
      </c>
      <c r="I19" t="s">
        <v>1120</v>
      </c>
      <c r="J19">
        <v>15151588</v>
      </c>
      <c r="K19">
        <v>288927</v>
      </c>
      <c r="L19">
        <v>288927</v>
      </c>
      <c r="M19">
        <v>14000000</v>
      </c>
      <c r="N19">
        <f t="shared" si="0"/>
        <v>1</v>
      </c>
      <c r="O19">
        <f t="shared" si="1"/>
        <v>0</v>
      </c>
      <c r="P19">
        <f t="shared" si="2"/>
        <v>0</v>
      </c>
      <c r="Q19">
        <f t="shared" si="2"/>
        <v>1</v>
      </c>
      <c r="R19">
        <f t="shared" si="2"/>
        <v>0</v>
      </c>
      <c r="S19">
        <f t="shared" si="2"/>
        <v>0</v>
      </c>
      <c r="T19">
        <v>2</v>
      </c>
      <c r="U19">
        <v>2</v>
      </c>
    </row>
    <row r="20" spans="1:21" ht="16">
      <c r="A20" s="1">
        <v>2003</v>
      </c>
      <c r="B20" t="s">
        <v>2115</v>
      </c>
      <c r="C20" t="s">
        <v>2116</v>
      </c>
      <c r="D20" t="s">
        <v>22</v>
      </c>
      <c r="E20" t="s">
        <v>22</v>
      </c>
      <c r="F20" t="s">
        <v>23</v>
      </c>
      <c r="G20">
        <v>41196</v>
      </c>
      <c r="H20">
        <v>229250</v>
      </c>
      <c r="I20" t="s">
        <v>2006</v>
      </c>
      <c r="J20">
        <v>949565</v>
      </c>
      <c r="K20">
        <v>52158</v>
      </c>
      <c r="L20">
        <v>290250</v>
      </c>
      <c r="M20">
        <v>750000</v>
      </c>
      <c r="N20">
        <f t="shared" si="0"/>
        <v>1</v>
      </c>
      <c r="O20">
        <f t="shared" si="1"/>
        <v>0</v>
      </c>
      <c r="P20">
        <f t="shared" si="2"/>
        <v>0</v>
      </c>
      <c r="Q20">
        <f t="shared" si="2"/>
        <v>1</v>
      </c>
      <c r="R20">
        <f t="shared" si="2"/>
        <v>0</v>
      </c>
      <c r="S20">
        <f t="shared" si="2"/>
        <v>0</v>
      </c>
      <c r="T20">
        <v>3</v>
      </c>
      <c r="U20">
        <v>2</v>
      </c>
    </row>
    <row r="21" spans="1:21" ht="16">
      <c r="A21" s="1">
        <v>2010</v>
      </c>
      <c r="B21" t="s">
        <v>845</v>
      </c>
      <c r="C21" t="s">
        <v>846</v>
      </c>
      <c r="D21" t="s">
        <v>22</v>
      </c>
      <c r="E21" t="s">
        <v>22</v>
      </c>
      <c r="F21" t="s">
        <v>23</v>
      </c>
      <c r="G21">
        <v>277943</v>
      </c>
      <c r="H21">
        <v>277943</v>
      </c>
      <c r="I21" t="s">
        <v>638</v>
      </c>
      <c r="J21">
        <v>21364637</v>
      </c>
      <c r="K21">
        <v>296908</v>
      </c>
      <c r="L21">
        <v>296908</v>
      </c>
      <c r="M21">
        <v>20000000</v>
      </c>
      <c r="N21">
        <f t="shared" si="0"/>
        <v>1</v>
      </c>
      <c r="O21">
        <f t="shared" si="1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0</v>
      </c>
      <c r="T21">
        <v>1</v>
      </c>
      <c r="U21">
        <v>1</v>
      </c>
    </row>
    <row r="22" spans="1:21" ht="16">
      <c r="A22" s="1">
        <v>2001</v>
      </c>
      <c r="B22" t="s">
        <v>2321</v>
      </c>
      <c r="C22" t="s">
        <v>2322</v>
      </c>
      <c r="D22" t="s">
        <v>22</v>
      </c>
      <c r="E22" t="s">
        <v>22</v>
      </c>
      <c r="F22" t="s">
        <v>23</v>
      </c>
      <c r="G22">
        <v>226792</v>
      </c>
      <c r="H22">
        <v>226792</v>
      </c>
      <c r="I22" t="s">
        <v>2290</v>
      </c>
      <c r="J22">
        <v>13158460</v>
      </c>
      <c r="K22">
        <v>298423</v>
      </c>
      <c r="L22">
        <v>298423</v>
      </c>
      <c r="M22">
        <v>10000000</v>
      </c>
      <c r="N22">
        <f t="shared" si="0"/>
        <v>1</v>
      </c>
      <c r="O22">
        <f t="shared" si="1"/>
        <v>0</v>
      </c>
      <c r="P22">
        <f t="shared" ref="P22:S41" si="3">IF(AND($A22&gt;=P$1,$A22&lt;P$1+10),1,0)</f>
        <v>0</v>
      </c>
      <c r="Q22">
        <f t="shared" si="3"/>
        <v>1</v>
      </c>
      <c r="R22">
        <f t="shared" si="3"/>
        <v>0</v>
      </c>
      <c r="S22">
        <f t="shared" si="3"/>
        <v>0</v>
      </c>
      <c r="T22">
        <v>3</v>
      </c>
      <c r="U22">
        <v>2</v>
      </c>
    </row>
    <row r="23" spans="1:21" ht="16">
      <c r="A23" s="1">
        <v>2009</v>
      </c>
      <c r="B23" t="s">
        <v>993</v>
      </c>
      <c r="C23" t="s">
        <v>994</v>
      </c>
      <c r="D23" t="s">
        <v>22</v>
      </c>
      <c r="E23" t="s">
        <v>22</v>
      </c>
      <c r="F23" t="s">
        <v>23</v>
      </c>
      <c r="G23">
        <v>281447</v>
      </c>
      <c r="H23">
        <v>281447</v>
      </c>
      <c r="I23" t="s">
        <v>888</v>
      </c>
      <c r="J23">
        <v>4885792</v>
      </c>
      <c r="K23">
        <v>305576</v>
      </c>
      <c r="L23">
        <v>305576</v>
      </c>
      <c r="M23">
        <v>4500000</v>
      </c>
      <c r="N23">
        <f t="shared" si="0"/>
        <v>1</v>
      </c>
      <c r="O23">
        <f t="shared" si="1"/>
        <v>0</v>
      </c>
      <c r="P23">
        <f t="shared" si="3"/>
        <v>0</v>
      </c>
      <c r="Q23">
        <f t="shared" si="3"/>
        <v>1</v>
      </c>
      <c r="R23">
        <f t="shared" si="3"/>
        <v>0</v>
      </c>
      <c r="S23">
        <f t="shared" si="3"/>
        <v>0</v>
      </c>
      <c r="T23">
        <v>2</v>
      </c>
      <c r="U23">
        <v>2</v>
      </c>
    </row>
    <row r="24" spans="1:21" ht="16">
      <c r="A24" s="1">
        <v>2002</v>
      </c>
      <c r="B24" t="s">
        <v>2174</v>
      </c>
      <c r="C24" t="s">
        <v>2175</v>
      </c>
      <c r="D24" t="s">
        <v>58</v>
      </c>
      <c r="E24" t="s">
        <v>58</v>
      </c>
      <c r="F24" t="s">
        <v>17</v>
      </c>
      <c r="G24">
        <v>254683</v>
      </c>
      <c r="H24">
        <v>254683</v>
      </c>
      <c r="I24" t="s">
        <v>2125</v>
      </c>
      <c r="J24">
        <v>9066255</v>
      </c>
      <c r="K24">
        <v>329860</v>
      </c>
      <c r="L24">
        <v>329860</v>
      </c>
      <c r="M24">
        <v>7000000</v>
      </c>
      <c r="N24">
        <f t="shared" si="0"/>
        <v>0</v>
      </c>
      <c r="O24">
        <f t="shared" si="1"/>
        <v>0</v>
      </c>
      <c r="P24">
        <f t="shared" si="3"/>
        <v>0</v>
      </c>
      <c r="Q24">
        <f t="shared" si="3"/>
        <v>1</v>
      </c>
      <c r="R24">
        <f t="shared" si="3"/>
        <v>0</v>
      </c>
      <c r="S24">
        <f t="shared" si="3"/>
        <v>0</v>
      </c>
      <c r="T24">
        <v>3</v>
      </c>
      <c r="U24">
        <v>2</v>
      </c>
    </row>
    <row r="25" spans="1:21" ht="16">
      <c r="A25" s="1">
        <v>2010</v>
      </c>
      <c r="B25" t="s">
        <v>870</v>
      </c>
      <c r="C25" t="s">
        <v>871</v>
      </c>
      <c r="D25" t="s">
        <v>22</v>
      </c>
      <c r="E25" t="s">
        <v>22</v>
      </c>
      <c r="F25" t="s">
        <v>23</v>
      </c>
      <c r="G25">
        <v>152857</v>
      </c>
      <c r="H25">
        <v>312857</v>
      </c>
      <c r="I25" t="s">
        <v>638</v>
      </c>
      <c r="J25">
        <v>10682318</v>
      </c>
      <c r="K25">
        <v>163287</v>
      </c>
      <c r="L25">
        <v>334204</v>
      </c>
      <c r="M25">
        <v>10000000</v>
      </c>
      <c r="N25">
        <f t="shared" si="0"/>
        <v>1</v>
      </c>
      <c r="O25">
        <f t="shared" si="1"/>
        <v>0</v>
      </c>
      <c r="P25">
        <f t="shared" si="3"/>
        <v>1</v>
      </c>
      <c r="Q25">
        <f t="shared" si="3"/>
        <v>0</v>
      </c>
      <c r="R25">
        <f t="shared" si="3"/>
        <v>0</v>
      </c>
      <c r="S25">
        <f t="shared" si="3"/>
        <v>0</v>
      </c>
      <c r="T25">
        <v>1</v>
      </c>
      <c r="U25">
        <v>1</v>
      </c>
    </row>
    <row r="26" spans="1:21" ht="16">
      <c r="A26" s="1">
        <v>2009</v>
      </c>
      <c r="B26" t="s">
        <v>947</v>
      </c>
      <c r="C26" t="s">
        <v>948</v>
      </c>
      <c r="D26" t="s">
        <v>16</v>
      </c>
      <c r="E26" t="s">
        <v>16</v>
      </c>
      <c r="F26" t="s">
        <v>17</v>
      </c>
      <c r="G26">
        <v>337997</v>
      </c>
      <c r="H26">
        <v>337997</v>
      </c>
      <c r="I26" t="s">
        <v>885</v>
      </c>
      <c r="J26">
        <v>17371706</v>
      </c>
      <c r="K26">
        <v>366974</v>
      </c>
      <c r="L26">
        <v>366974</v>
      </c>
      <c r="M26">
        <v>16000000</v>
      </c>
      <c r="N26">
        <f t="shared" si="0"/>
        <v>0</v>
      </c>
      <c r="O26">
        <f t="shared" si="1"/>
        <v>0</v>
      </c>
      <c r="P26">
        <f t="shared" si="3"/>
        <v>0</v>
      </c>
      <c r="Q26">
        <f t="shared" si="3"/>
        <v>1</v>
      </c>
      <c r="R26">
        <f t="shared" si="3"/>
        <v>0</v>
      </c>
      <c r="S26">
        <f t="shared" si="3"/>
        <v>0</v>
      </c>
      <c r="T26">
        <v>2</v>
      </c>
      <c r="U26">
        <v>2</v>
      </c>
    </row>
    <row r="27" spans="1:21" ht="16">
      <c r="A27" s="1">
        <v>2011</v>
      </c>
      <c r="B27" t="s">
        <v>461</v>
      </c>
      <c r="C27" t="s">
        <v>462</v>
      </c>
      <c r="D27" t="s">
        <v>16</v>
      </c>
      <c r="E27" t="s">
        <v>16</v>
      </c>
      <c r="F27" t="s">
        <v>17</v>
      </c>
      <c r="G27">
        <v>382946</v>
      </c>
      <c r="H27">
        <v>382946</v>
      </c>
      <c r="I27" t="s">
        <v>391</v>
      </c>
      <c r="J27">
        <v>7249836</v>
      </c>
      <c r="K27">
        <v>396614</v>
      </c>
      <c r="L27">
        <v>396614</v>
      </c>
      <c r="M27">
        <v>7000000</v>
      </c>
      <c r="N27">
        <f t="shared" si="0"/>
        <v>0</v>
      </c>
      <c r="O27">
        <f t="shared" si="1"/>
        <v>0</v>
      </c>
      <c r="P27">
        <f t="shared" si="3"/>
        <v>1</v>
      </c>
      <c r="Q27">
        <f t="shared" si="3"/>
        <v>0</v>
      </c>
      <c r="R27">
        <f t="shared" si="3"/>
        <v>0</v>
      </c>
      <c r="S27">
        <f t="shared" si="3"/>
        <v>0</v>
      </c>
      <c r="T27">
        <v>1</v>
      </c>
      <c r="U27">
        <v>1</v>
      </c>
    </row>
    <row r="28" spans="1:21" ht="16">
      <c r="A28" s="1">
        <v>2006</v>
      </c>
      <c r="B28" t="s">
        <v>1576</v>
      </c>
      <c r="C28" t="s">
        <v>1577</v>
      </c>
      <c r="D28" t="s">
        <v>22</v>
      </c>
      <c r="E28" t="s">
        <v>22</v>
      </c>
      <c r="F28" t="s">
        <v>23</v>
      </c>
      <c r="G28">
        <v>275380</v>
      </c>
      <c r="H28">
        <v>364607</v>
      </c>
      <c r="I28" t="s">
        <v>1469</v>
      </c>
      <c r="J28">
        <v>19648538</v>
      </c>
      <c r="K28">
        <v>318283</v>
      </c>
      <c r="L28">
        <v>421411</v>
      </c>
      <c r="M28">
        <v>17000000</v>
      </c>
      <c r="N28">
        <f t="shared" si="0"/>
        <v>1</v>
      </c>
      <c r="O28">
        <f t="shared" si="1"/>
        <v>0</v>
      </c>
      <c r="P28">
        <f t="shared" si="3"/>
        <v>0</v>
      </c>
      <c r="Q28">
        <f t="shared" si="3"/>
        <v>1</v>
      </c>
      <c r="R28">
        <f t="shared" si="3"/>
        <v>0</v>
      </c>
      <c r="S28">
        <f t="shared" si="3"/>
        <v>0</v>
      </c>
      <c r="T28">
        <v>2</v>
      </c>
      <c r="U28">
        <v>2</v>
      </c>
    </row>
    <row r="29" spans="1:21" ht="16">
      <c r="A29" s="1">
        <v>1996</v>
      </c>
      <c r="B29" t="s">
        <v>2878</v>
      </c>
      <c r="C29" t="s">
        <v>2879</v>
      </c>
      <c r="D29" t="s">
        <v>22</v>
      </c>
      <c r="E29" t="s">
        <v>22</v>
      </c>
      <c r="F29" t="s">
        <v>23</v>
      </c>
      <c r="G29">
        <v>295493</v>
      </c>
      <c r="H29">
        <v>295493</v>
      </c>
      <c r="I29" t="s">
        <v>2863</v>
      </c>
      <c r="J29">
        <v>4455495</v>
      </c>
      <c r="K29">
        <v>438856</v>
      </c>
      <c r="L29">
        <v>438856</v>
      </c>
      <c r="M29">
        <v>3000000</v>
      </c>
      <c r="N29">
        <f t="shared" si="0"/>
        <v>1</v>
      </c>
      <c r="O29">
        <f t="shared" si="1"/>
        <v>0</v>
      </c>
      <c r="P29">
        <f t="shared" si="3"/>
        <v>0</v>
      </c>
      <c r="Q29">
        <f t="shared" si="3"/>
        <v>0</v>
      </c>
      <c r="R29">
        <f t="shared" si="3"/>
        <v>1</v>
      </c>
      <c r="S29">
        <f t="shared" si="3"/>
        <v>0</v>
      </c>
      <c r="T29">
        <v>4</v>
      </c>
      <c r="U29">
        <v>3</v>
      </c>
    </row>
    <row r="30" spans="1:21" ht="16">
      <c r="A30" s="1">
        <v>2010</v>
      </c>
      <c r="B30" t="s">
        <v>855</v>
      </c>
      <c r="C30" t="s">
        <v>856</v>
      </c>
      <c r="D30" t="s">
        <v>22</v>
      </c>
      <c r="E30" t="s">
        <v>22</v>
      </c>
      <c r="F30" t="s">
        <v>23</v>
      </c>
      <c r="G30">
        <v>391674</v>
      </c>
      <c r="H30">
        <v>424149</v>
      </c>
      <c r="I30" t="s">
        <v>638</v>
      </c>
      <c r="J30">
        <v>53412</v>
      </c>
      <c r="K30">
        <v>418399</v>
      </c>
      <c r="L30">
        <v>453089</v>
      </c>
      <c r="M30">
        <v>50000</v>
      </c>
      <c r="N30">
        <f t="shared" si="0"/>
        <v>1</v>
      </c>
      <c r="O30">
        <f t="shared" si="1"/>
        <v>0</v>
      </c>
      <c r="P30">
        <f t="shared" si="3"/>
        <v>1</v>
      </c>
      <c r="Q30">
        <f t="shared" si="3"/>
        <v>0</v>
      </c>
      <c r="R30">
        <f t="shared" si="3"/>
        <v>0</v>
      </c>
      <c r="S30">
        <f t="shared" si="3"/>
        <v>0</v>
      </c>
      <c r="T30">
        <v>1</v>
      </c>
      <c r="U30">
        <v>1</v>
      </c>
    </row>
    <row r="31" spans="1:21" ht="16">
      <c r="A31" s="1">
        <v>2007</v>
      </c>
      <c r="B31" t="s">
        <v>1443</v>
      </c>
      <c r="C31" t="s">
        <v>1444</v>
      </c>
      <c r="D31" t="s">
        <v>31</v>
      </c>
      <c r="E31" t="s">
        <v>31</v>
      </c>
      <c r="F31" t="s">
        <v>17</v>
      </c>
      <c r="G31">
        <v>251150</v>
      </c>
      <c r="H31">
        <v>406299</v>
      </c>
      <c r="I31" t="s">
        <v>1327</v>
      </c>
      <c r="J31">
        <v>56177</v>
      </c>
      <c r="K31">
        <v>282178</v>
      </c>
      <c r="L31">
        <v>456495</v>
      </c>
      <c r="M31">
        <v>50000</v>
      </c>
      <c r="N31">
        <f t="shared" si="0"/>
        <v>0</v>
      </c>
      <c r="O31">
        <f t="shared" si="1"/>
        <v>0</v>
      </c>
      <c r="P31">
        <f t="shared" si="3"/>
        <v>0</v>
      </c>
      <c r="Q31">
        <f t="shared" si="3"/>
        <v>1</v>
      </c>
      <c r="R31">
        <f t="shared" si="3"/>
        <v>0</v>
      </c>
      <c r="S31">
        <f t="shared" si="3"/>
        <v>0</v>
      </c>
      <c r="T31">
        <v>2</v>
      </c>
      <c r="U31">
        <v>2</v>
      </c>
    </row>
    <row r="32" spans="1:21" ht="16">
      <c r="A32" s="1">
        <v>2011</v>
      </c>
      <c r="B32" t="s">
        <v>396</v>
      </c>
      <c r="C32" t="s">
        <v>397</v>
      </c>
      <c r="D32" t="s">
        <v>22</v>
      </c>
      <c r="E32" t="s">
        <v>22</v>
      </c>
      <c r="F32" t="s">
        <v>23</v>
      </c>
      <c r="G32" t="e">
        <v>#N/A</v>
      </c>
      <c r="H32">
        <v>442550</v>
      </c>
      <c r="I32" t="s">
        <v>398</v>
      </c>
      <c r="J32">
        <v>4142763</v>
      </c>
      <c r="K32" t="e">
        <v>#N/A</v>
      </c>
      <c r="L32">
        <v>458345</v>
      </c>
      <c r="M32">
        <v>4000000</v>
      </c>
      <c r="N32">
        <f t="shared" si="0"/>
        <v>1</v>
      </c>
      <c r="O32">
        <f t="shared" si="1"/>
        <v>0</v>
      </c>
      <c r="P32">
        <f t="shared" si="3"/>
        <v>1</v>
      </c>
      <c r="Q32">
        <f t="shared" si="3"/>
        <v>0</v>
      </c>
      <c r="R32">
        <f t="shared" si="3"/>
        <v>0</v>
      </c>
      <c r="S32">
        <f t="shared" si="3"/>
        <v>0</v>
      </c>
      <c r="T32">
        <v>1</v>
      </c>
      <c r="U32">
        <v>1</v>
      </c>
    </row>
    <row r="33" spans="1:21" ht="16">
      <c r="A33" s="1">
        <v>2011</v>
      </c>
      <c r="B33" t="s">
        <v>422</v>
      </c>
      <c r="C33" t="s">
        <v>423</v>
      </c>
      <c r="D33" t="s">
        <v>22</v>
      </c>
      <c r="E33" t="s">
        <v>22</v>
      </c>
      <c r="F33" t="s">
        <v>23</v>
      </c>
      <c r="G33">
        <v>454121</v>
      </c>
      <c r="H33">
        <v>454121</v>
      </c>
      <c r="I33" t="s">
        <v>398</v>
      </c>
      <c r="J33">
        <v>932122</v>
      </c>
      <c r="K33">
        <v>470329</v>
      </c>
      <c r="L33">
        <v>470329</v>
      </c>
      <c r="M33">
        <v>900000</v>
      </c>
      <c r="N33">
        <f t="shared" si="0"/>
        <v>1</v>
      </c>
      <c r="O33">
        <f t="shared" si="1"/>
        <v>0</v>
      </c>
      <c r="P33">
        <f t="shared" si="3"/>
        <v>1</v>
      </c>
      <c r="Q33">
        <f t="shared" si="3"/>
        <v>0</v>
      </c>
      <c r="R33">
        <f t="shared" si="3"/>
        <v>0</v>
      </c>
      <c r="S33">
        <f t="shared" si="3"/>
        <v>0</v>
      </c>
      <c r="T33">
        <v>1</v>
      </c>
      <c r="U33">
        <v>1</v>
      </c>
    </row>
    <row r="34" spans="1:21" ht="16">
      <c r="A34" s="1">
        <v>2011</v>
      </c>
      <c r="B34" t="s">
        <v>489</v>
      </c>
      <c r="C34" t="s">
        <v>490</v>
      </c>
      <c r="D34" t="s">
        <v>64</v>
      </c>
      <c r="E34" t="s">
        <v>64</v>
      </c>
      <c r="F34" t="s">
        <v>17</v>
      </c>
      <c r="G34">
        <v>29063</v>
      </c>
      <c r="H34">
        <v>462206</v>
      </c>
      <c r="I34" t="s">
        <v>391</v>
      </c>
      <c r="J34">
        <v>828553</v>
      </c>
      <c r="K34">
        <v>30100</v>
      </c>
      <c r="L34">
        <v>478703</v>
      </c>
      <c r="M34">
        <v>800000</v>
      </c>
      <c r="N34">
        <f t="shared" si="0"/>
        <v>0</v>
      </c>
      <c r="O34">
        <f t="shared" si="1"/>
        <v>0</v>
      </c>
      <c r="P34">
        <f t="shared" si="3"/>
        <v>1</v>
      </c>
      <c r="Q34">
        <f t="shared" si="3"/>
        <v>0</v>
      </c>
      <c r="R34">
        <f t="shared" si="3"/>
        <v>0</v>
      </c>
      <c r="S34">
        <f t="shared" si="3"/>
        <v>0</v>
      </c>
      <c r="T34">
        <v>1</v>
      </c>
      <c r="U34">
        <v>1</v>
      </c>
    </row>
    <row r="35" spans="1:21" ht="16">
      <c r="A35" s="1">
        <v>2006</v>
      </c>
      <c r="B35" t="s">
        <v>1502</v>
      </c>
      <c r="C35" t="s">
        <v>1503</v>
      </c>
      <c r="D35" t="s">
        <v>31</v>
      </c>
      <c r="E35" t="s">
        <v>31</v>
      </c>
      <c r="F35" t="s">
        <v>17</v>
      </c>
      <c r="G35">
        <v>298110</v>
      </c>
      <c r="H35">
        <v>419801</v>
      </c>
      <c r="I35" t="s">
        <v>1464</v>
      </c>
      <c r="J35">
        <v>9246371</v>
      </c>
      <c r="K35">
        <v>344554</v>
      </c>
      <c r="L35">
        <v>485204</v>
      </c>
      <c r="M35">
        <v>8000000</v>
      </c>
      <c r="N35">
        <f t="shared" si="0"/>
        <v>0</v>
      </c>
      <c r="O35">
        <f t="shared" si="1"/>
        <v>0</v>
      </c>
      <c r="P35">
        <f t="shared" si="3"/>
        <v>0</v>
      </c>
      <c r="Q35">
        <f t="shared" si="3"/>
        <v>1</v>
      </c>
      <c r="R35">
        <f t="shared" si="3"/>
        <v>0</v>
      </c>
      <c r="S35">
        <f t="shared" si="3"/>
        <v>0</v>
      </c>
      <c r="T35">
        <v>2</v>
      </c>
      <c r="U35">
        <v>2</v>
      </c>
    </row>
    <row r="36" spans="1:21" ht="16">
      <c r="A36" s="1">
        <v>2010</v>
      </c>
      <c r="B36" t="s">
        <v>710</v>
      </c>
      <c r="C36" t="s">
        <v>711</v>
      </c>
      <c r="D36" t="s">
        <v>31</v>
      </c>
      <c r="E36" t="s">
        <v>31</v>
      </c>
      <c r="F36" t="s">
        <v>17</v>
      </c>
      <c r="G36">
        <v>458054</v>
      </c>
      <c r="H36">
        <v>458054</v>
      </c>
      <c r="I36" t="s">
        <v>635</v>
      </c>
      <c r="J36">
        <v>10575495</v>
      </c>
      <c r="K36">
        <v>489308</v>
      </c>
      <c r="L36">
        <v>489308</v>
      </c>
      <c r="M36">
        <v>9900000</v>
      </c>
      <c r="N36">
        <f t="shared" si="0"/>
        <v>0</v>
      </c>
      <c r="O36">
        <f t="shared" si="1"/>
        <v>0</v>
      </c>
      <c r="P36">
        <f t="shared" si="3"/>
        <v>1</v>
      </c>
      <c r="Q36">
        <f t="shared" si="3"/>
        <v>0</v>
      </c>
      <c r="R36">
        <f t="shared" si="3"/>
        <v>0</v>
      </c>
      <c r="S36">
        <f t="shared" si="3"/>
        <v>0</v>
      </c>
      <c r="T36">
        <v>1</v>
      </c>
      <c r="U36">
        <v>1</v>
      </c>
    </row>
    <row r="37" spans="1:21" ht="16">
      <c r="A37" s="1">
        <v>2007</v>
      </c>
      <c r="B37" t="s">
        <v>1344</v>
      </c>
      <c r="C37" t="s">
        <v>1345</v>
      </c>
      <c r="D37" t="s">
        <v>22</v>
      </c>
      <c r="E37" t="s">
        <v>22</v>
      </c>
      <c r="F37" t="s">
        <v>23</v>
      </c>
      <c r="G37">
        <v>458232</v>
      </c>
      <c r="H37">
        <v>458232</v>
      </c>
      <c r="I37" t="s">
        <v>1321</v>
      </c>
      <c r="J37">
        <v>8988348</v>
      </c>
      <c r="K37">
        <v>514844</v>
      </c>
      <c r="L37">
        <v>514844</v>
      </c>
      <c r="M37">
        <v>8000000</v>
      </c>
      <c r="N37">
        <f t="shared" si="0"/>
        <v>1</v>
      </c>
      <c r="O37">
        <f t="shared" si="1"/>
        <v>0</v>
      </c>
      <c r="P37">
        <f t="shared" si="3"/>
        <v>0</v>
      </c>
      <c r="Q37">
        <f t="shared" si="3"/>
        <v>1</v>
      </c>
      <c r="R37">
        <f t="shared" si="3"/>
        <v>0</v>
      </c>
      <c r="S37">
        <f t="shared" si="3"/>
        <v>0</v>
      </c>
      <c r="T37">
        <v>2</v>
      </c>
      <c r="U37">
        <v>2</v>
      </c>
    </row>
    <row r="38" spans="1:21" ht="16">
      <c r="A38" s="1">
        <v>2006</v>
      </c>
      <c r="B38" t="s">
        <v>1628</v>
      </c>
      <c r="C38" t="s">
        <v>1629</v>
      </c>
      <c r="D38" t="s">
        <v>16</v>
      </c>
      <c r="E38" t="s">
        <v>16</v>
      </c>
      <c r="F38" t="s">
        <v>17</v>
      </c>
      <c r="G38">
        <v>446165</v>
      </c>
      <c r="H38">
        <v>460136</v>
      </c>
      <c r="I38" t="s">
        <v>1464</v>
      </c>
      <c r="J38">
        <v>1155796</v>
      </c>
      <c r="K38">
        <v>515676</v>
      </c>
      <c r="L38">
        <v>531824</v>
      </c>
      <c r="M38">
        <v>1000000</v>
      </c>
      <c r="N38">
        <f t="shared" si="0"/>
        <v>0</v>
      </c>
      <c r="O38">
        <f t="shared" si="1"/>
        <v>0</v>
      </c>
      <c r="P38">
        <f t="shared" si="3"/>
        <v>0</v>
      </c>
      <c r="Q38">
        <f t="shared" si="3"/>
        <v>1</v>
      </c>
      <c r="R38">
        <f t="shared" si="3"/>
        <v>0</v>
      </c>
      <c r="S38">
        <f t="shared" si="3"/>
        <v>0</v>
      </c>
      <c r="T38">
        <v>2</v>
      </c>
      <c r="U38">
        <v>2</v>
      </c>
    </row>
    <row r="39" spans="1:21" ht="16">
      <c r="A39" s="1">
        <v>2005</v>
      </c>
      <c r="B39" t="s">
        <v>1682</v>
      </c>
      <c r="C39" t="s">
        <v>1683</v>
      </c>
      <c r="D39" t="s">
        <v>16</v>
      </c>
      <c r="E39" t="s">
        <v>16</v>
      </c>
      <c r="F39" t="s">
        <v>17</v>
      </c>
      <c r="G39">
        <v>23106</v>
      </c>
      <c r="H39">
        <v>446438</v>
      </c>
      <c r="I39" t="s">
        <v>1645</v>
      </c>
      <c r="J39">
        <v>9544265</v>
      </c>
      <c r="K39">
        <v>27566</v>
      </c>
      <c r="L39">
        <v>532615</v>
      </c>
      <c r="M39">
        <v>8000000</v>
      </c>
      <c r="N39">
        <f t="shared" si="0"/>
        <v>0</v>
      </c>
      <c r="O39">
        <f t="shared" si="1"/>
        <v>0</v>
      </c>
      <c r="P39">
        <f t="shared" si="3"/>
        <v>0</v>
      </c>
      <c r="Q39">
        <f t="shared" si="3"/>
        <v>1</v>
      </c>
      <c r="R39">
        <f t="shared" si="3"/>
        <v>0</v>
      </c>
      <c r="S39">
        <f t="shared" si="3"/>
        <v>0</v>
      </c>
      <c r="T39">
        <v>2</v>
      </c>
      <c r="U39">
        <v>2</v>
      </c>
    </row>
    <row r="40" spans="1:21" ht="16">
      <c r="A40" s="1">
        <v>2010</v>
      </c>
      <c r="B40" t="s">
        <v>793</v>
      </c>
      <c r="C40" t="s">
        <v>794</v>
      </c>
      <c r="D40" t="s">
        <v>16</v>
      </c>
      <c r="E40" t="s">
        <v>16</v>
      </c>
      <c r="F40" t="s">
        <v>17</v>
      </c>
      <c r="G40">
        <v>327716</v>
      </c>
      <c r="H40">
        <v>518362</v>
      </c>
      <c r="I40" t="s">
        <v>635</v>
      </c>
      <c r="J40">
        <v>2670580</v>
      </c>
      <c r="K40">
        <v>350077</v>
      </c>
      <c r="L40">
        <v>553731</v>
      </c>
      <c r="M40">
        <v>2500000</v>
      </c>
      <c r="N40">
        <f t="shared" si="0"/>
        <v>0</v>
      </c>
      <c r="O40">
        <f t="shared" si="1"/>
        <v>0</v>
      </c>
      <c r="P40">
        <f t="shared" si="3"/>
        <v>1</v>
      </c>
      <c r="Q40">
        <f t="shared" si="3"/>
        <v>0</v>
      </c>
      <c r="R40">
        <f t="shared" si="3"/>
        <v>0</v>
      </c>
      <c r="S40">
        <f t="shared" si="3"/>
        <v>0</v>
      </c>
      <c r="T40">
        <v>1</v>
      </c>
      <c r="U40">
        <v>1</v>
      </c>
    </row>
    <row r="41" spans="1:21" ht="16">
      <c r="A41" s="1">
        <v>1999</v>
      </c>
      <c r="B41" t="s">
        <v>2613</v>
      </c>
      <c r="C41" t="s">
        <v>2614</v>
      </c>
      <c r="D41" t="s">
        <v>57</v>
      </c>
      <c r="E41" t="s">
        <v>58</v>
      </c>
      <c r="F41" t="s">
        <v>17</v>
      </c>
      <c r="G41">
        <v>30471</v>
      </c>
      <c r="H41">
        <v>411874</v>
      </c>
      <c r="I41" t="s">
        <v>2535</v>
      </c>
      <c r="J41">
        <v>9789234</v>
      </c>
      <c r="K41">
        <v>42613</v>
      </c>
      <c r="L41">
        <v>575990</v>
      </c>
      <c r="M41">
        <v>7000000</v>
      </c>
      <c r="N41">
        <f t="shared" si="0"/>
        <v>0</v>
      </c>
      <c r="O41">
        <f t="shared" si="1"/>
        <v>1</v>
      </c>
      <c r="P41">
        <f t="shared" si="3"/>
        <v>0</v>
      </c>
      <c r="Q41">
        <f t="shared" si="3"/>
        <v>0</v>
      </c>
      <c r="R41">
        <f t="shared" si="3"/>
        <v>1</v>
      </c>
      <c r="S41">
        <f t="shared" si="3"/>
        <v>0</v>
      </c>
      <c r="T41">
        <v>4</v>
      </c>
      <c r="U41">
        <v>3</v>
      </c>
    </row>
    <row r="42" spans="1:21" ht="16">
      <c r="A42" s="1">
        <v>2011</v>
      </c>
      <c r="B42" t="s">
        <v>579</v>
      </c>
      <c r="C42" t="s">
        <v>580</v>
      </c>
      <c r="D42" t="s">
        <v>22</v>
      </c>
      <c r="E42" t="s">
        <v>22</v>
      </c>
      <c r="F42" t="s">
        <v>23</v>
      </c>
      <c r="G42">
        <v>568662</v>
      </c>
      <c r="H42">
        <v>568662</v>
      </c>
      <c r="I42" t="s">
        <v>398</v>
      </c>
      <c r="J42">
        <v>1035691</v>
      </c>
      <c r="K42">
        <v>588958</v>
      </c>
      <c r="L42">
        <v>588958</v>
      </c>
      <c r="M42">
        <v>1000000</v>
      </c>
      <c r="N42">
        <f t="shared" si="0"/>
        <v>1</v>
      </c>
      <c r="O42">
        <f t="shared" si="1"/>
        <v>0</v>
      </c>
      <c r="P42">
        <f t="shared" ref="P42:S61" si="4">IF(AND($A42&gt;=P$1,$A42&lt;P$1+10),1,0)</f>
        <v>1</v>
      </c>
      <c r="Q42">
        <f t="shared" si="4"/>
        <v>0</v>
      </c>
      <c r="R42">
        <f t="shared" si="4"/>
        <v>0</v>
      </c>
      <c r="S42">
        <f t="shared" si="4"/>
        <v>0</v>
      </c>
      <c r="T42">
        <v>1</v>
      </c>
      <c r="U42">
        <v>1</v>
      </c>
    </row>
    <row r="43" spans="1:21" ht="16">
      <c r="A43" s="1">
        <v>2009</v>
      </c>
      <c r="B43" t="s">
        <v>1012</v>
      </c>
      <c r="C43" t="s">
        <v>1013</v>
      </c>
      <c r="D43" t="s">
        <v>22</v>
      </c>
      <c r="E43" t="s">
        <v>22</v>
      </c>
      <c r="F43" t="s">
        <v>23</v>
      </c>
      <c r="G43">
        <v>550472</v>
      </c>
      <c r="H43">
        <v>550472</v>
      </c>
      <c r="I43" t="s">
        <v>888</v>
      </c>
      <c r="J43">
        <v>13028779</v>
      </c>
      <c r="K43">
        <v>597665</v>
      </c>
      <c r="L43">
        <v>597665</v>
      </c>
      <c r="M43">
        <v>12000000</v>
      </c>
      <c r="N43">
        <f t="shared" si="0"/>
        <v>1</v>
      </c>
      <c r="O43">
        <f t="shared" si="1"/>
        <v>0</v>
      </c>
      <c r="P43">
        <f t="shared" si="4"/>
        <v>0</v>
      </c>
      <c r="Q43">
        <f t="shared" si="4"/>
        <v>1</v>
      </c>
      <c r="R43">
        <f t="shared" si="4"/>
        <v>0</v>
      </c>
      <c r="S43">
        <f t="shared" si="4"/>
        <v>0</v>
      </c>
      <c r="T43">
        <v>2</v>
      </c>
      <c r="U43">
        <v>2</v>
      </c>
    </row>
    <row r="44" spans="1:21" ht="16">
      <c r="A44" s="1">
        <v>2001</v>
      </c>
      <c r="B44" t="s">
        <v>2381</v>
      </c>
      <c r="C44" t="s">
        <v>2382</v>
      </c>
      <c r="D44" t="s">
        <v>22</v>
      </c>
      <c r="E44" t="s">
        <v>22</v>
      </c>
      <c r="F44" t="s">
        <v>23</v>
      </c>
      <c r="G44">
        <v>454255</v>
      </c>
      <c r="H44">
        <v>454255</v>
      </c>
      <c r="I44" t="s">
        <v>2290</v>
      </c>
      <c r="J44">
        <v>11842614</v>
      </c>
      <c r="K44">
        <v>597730</v>
      </c>
      <c r="L44">
        <v>597730</v>
      </c>
      <c r="M44">
        <v>9000000</v>
      </c>
      <c r="N44">
        <f t="shared" si="0"/>
        <v>1</v>
      </c>
      <c r="O44">
        <f t="shared" si="1"/>
        <v>0</v>
      </c>
      <c r="P44">
        <f t="shared" si="4"/>
        <v>0</v>
      </c>
      <c r="Q44">
        <f t="shared" si="4"/>
        <v>1</v>
      </c>
      <c r="R44">
        <f t="shared" si="4"/>
        <v>0</v>
      </c>
      <c r="S44">
        <f t="shared" si="4"/>
        <v>0</v>
      </c>
      <c r="T44">
        <v>3</v>
      </c>
      <c r="U44">
        <v>2</v>
      </c>
    </row>
    <row r="45" spans="1:21" ht="16">
      <c r="A45" s="1">
        <v>2012</v>
      </c>
      <c r="B45" t="s">
        <v>237</v>
      </c>
      <c r="C45" t="s">
        <v>238</v>
      </c>
      <c r="D45" t="s">
        <v>22</v>
      </c>
      <c r="E45" t="s">
        <v>22</v>
      </c>
      <c r="F45" t="s">
        <v>23</v>
      </c>
      <c r="G45">
        <v>595018</v>
      </c>
      <c r="H45">
        <v>595018</v>
      </c>
      <c r="I45" t="s">
        <v>24</v>
      </c>
      <c r="J45">
        <v>1217566</v>
      </c>
      <c r="K45">
        <v>603728</v>
      </c>
      <c r="L45">
        <v>603728</v>
      </c>
      <c r="M45">
        <v>1200000</v>
      </c>
      <c r="N45">
        <f t="shared" si="0"/>
        <v>1</v>
      </c>
      <c r="O45">
        <f t="shared" si="1"/>
        <v>0</v>
      </c>
      <c r="P45">
        <f t="shared" si="4"/>
        <v>1</v>
      </c>
      <c r="Q45">
        <f t="shared" si="4"/>
        <v>0</v>
      </c>
      <c r="R45">
        <f t="shared" si="4"/>
        <v>0</v>
      </c>
      <c r="S45">
        <f t="shared" si="4"/>
        <v>0</v>
      </c>
      <c r="T45">
        <v>1</v>
      </c>
      <c r="U45">
        <v>1</v>
      </c>
    </row>
    <row r="46" spans="1:21" ht="16">
      <c r="A46" s="1">
        <v>2002</v>
      </c>
      <c r="B46" t="s">
        <v>2192</v>
      </c>
      <c r="C46" t="s">
        <v>2193</v>
      </c>
      <c r="D46" t="s">
        <v>22</v>
      </c>
      <c r="E46" t="s">
        <v>22</v>
      </c>
      <c r="F46" t="s">
        <v>23</v>
      </c>
      <c r="G46">
        <v>145540</v>
      </c>
      <c r="H46">
        <v>497339</v>
      </c>
      <c r="I46" t="s">
        <v>2128</v>
      </c>
      <c r="J46">
        <v>2266564</v>
      </c>
      <c r="K46">
        <v>188500</v>
      </c>
      <c r="L46">
        <v>644143</v>
      </c>
      <c r="M46">
        <v>1750000</v>
      </c>
      <c r="N46">
        <f t="shared" si="0"/>
        <v>1</v>
      </c>
      <c r="O46">
        <f t="shared" si="1"/>
        <v>0</v>
      </c>
      <c r="P46">
        <f t="shared" si="4"/>
        <v>0</v>
      </c>
      <c r="Q46">
        <f t="shared" si="4"/>
        <v>1</v>
      </c>
      <c r="R46">
        <f t="shared" si="4"/>
        <v>0</v>
      </c>
      <c r="S46">
        <f t="shared" si="4"/>
        <v>0</v>
      </c>
      <c r="T46">
        <v>3</v>
      </c>
      <c r="U46">
        <v>2</v>
      </c>
    </row>
    <row r="47" spans="1:21" ht="16">
      <c r="A47" s="1">
        <v>2009</v>
      </c>
      <c r="B47" t="s">
        <v>903</v>
      </c>
      <c r="C47" t="s">
        <v>904</v>
      </c>
      <c r="D47" t="s">
        <v>90</v>
      </c>
      <c r="E47" t="s">
        <v>31</v>
      </c>
      <c r="F47" t="s">
        <v>17</v>
      </c>
      <c r="G47">
        <v>621859</v>
      </c>
      <c r="H47">
        <v>621859</v>
      </c>
      <c r="I47" t="s">
        <v>885</v>
      </c>
      <c r="J47">
        <v>1085732</v>
      </c>
      <c r="K47">
        <v>675172</v>
      </c>
      <c r="L47">
        <v>675172</v>
      </c>
      <c r="M47">
        <v>1000000</v>
      </c>
      <c r="N47">
        <f t="shared" si="0"/>
        <v>0</v>
      </c>
      <c r="O47">
        <f t="shared" si="1"/>
        <v>1</v>
      </c>
      <c r="P47">
        <f t="shared" si="4"/>
        <v>0</v>
      </c>
      <c r="Q47">
        <f t="shared" si="4"/>
        <v>1</v>
      </c>
      <c r="R47">
        <f t="shared" si="4"/>
        <v>0</v>
      </c>
      <c r="S47">
        <f t="shared" si="4"/>
        <v>0</v>
      </c>
      <c r="T47">
        <v>2</v>
      </c>
      <c r="U47">
        <v>2</v>
      </c>
    </row>
    <row r="48" spans="1:21" ht="16">
      <c r="A48" s="1">
        <v>2009</v>
      </c>
      <c r="B48" t="s">
        <v>974</v>
      </c>
      <c r="C48" t="s">
        <v>975</v>
      </c>
      <c r="D48" t="s">
        <v>58</v>
      </c>
      <c r="E48" t="s">
        <v>58</v>
      </c>
      <c r="F48" t="s">
        <v>17</v>
      </c>
      <c r="G48">
        <v>0</v>
      </c>
      <c r="H48">
        <v>627422</v>
      </c>
      <c r="I48" t="s">
        <v>885</v>
      </c>
      <c r="J48">
        <v>19543169</v>
      </c>
      <c r="K48" t="e">
        <v>#N/A</v>
      </c>
      <c r="L48">
        <v>681212</v>
      </c>
      <c r="M48">
        <v>18000000</v>
      </c>
      <c r="N48">
        <f t="shared" si="0"/>
        <v>0</v>
      </c>
      <c r="O48">
        <f t="shared" si="1"/>
        <v>0</v>
      </c>
      <c r="P48">
        <f t="shared" si="4"/>
        <v>0</v>
      </c>
      <c r="Q48">
        <f t="shared" si="4"/>
        <v>1</v>
      </c>
      <c r="R48">
        <f t="shared" si="4"/>
        <v>0</v>
      </c>
      <c r="S48">
        <f t="shared" si="4"/>
        <v>0</v>
      </c>
      <c r="T48">
        <v>2</v>
      </c>
      <c r="U48">
        <v>2</v>
      </c>
    </row>
    <row r="49" spans="1:21" ht="16">
      <c r="A49" s="1">
        <v>2012</v>
      </c>
      <c r="B49" t="s">
        <v>263</v>
      </c>
      <c r="C49" t="s">
        <v>264</v>
      </c>
      <c r="D49" t="s">
        <v>31</v>
      </c>
      <c r="E49" t="s">
        <v>31</v>
      </c>
      <c r="F49" t="s">
        <v>17</v>
      </c>
      <c r="G49">
        <v>687185</v>
      </c>
      <c r="H49">
        <v>687185</v>
      </c>
      <c r="I49" t="s">
        <v>224</v>
      </c>
      <c r="J49">
        <v>3500503</v>
      </c>
      <c r="K49">
        <v>697244</v>
      </c>
      <c r="L49">
        <v>697244</v>
      </c>
      <c r="M49">
        <v>3450000</v>
      </c>
      <c r="N49">
        <f t="shared" si="0"/>
        <v>0</v>
      </c>
      <c r="O49">
        <f t="shared" si="1"/>
        <v>0</v>
      </c>
      <c r="P49">
        <f t="shared" si="4"/>
        <v>1</v>
      </c>
      <c r="Q49">
        <f t="shared" si="4"/>
        <v>0</v>
      </c>
      <c r="R49">
        <f t="shared" si="4"/>
        <v>0</v>
      </c>
      <c r="S49">
        <f t="shared" si="4"/>
        <v>0</v>
      </c>
      <c r="T49">
        <v>1</v>
      </c>
      <c r="U49">
        <v>1</v>
      </c>
    </row>
    <row r="50" spans="1:21" ht="16">
      <c r="A50" s="1">
        <v>2004</v>
      </c>
      <c r="B50" t="s">
        <v>1925</v>
      </c>
      <c r="C50" t="s">
        <v>1926</v>
      </c>
      <c r="D50" t="s">
        <v>16</v>
      </c>
      <c r="E50" t="s">
        <v>16</v>
      </c>
      <c r="F50" t="s">
        <v>17</v>
      </c>
      <c r="G50">
        <v>424760</v>
      </c>
      <c r="H50">
        <v>565846</v>
      </c>
      <c r="I50" t="s">
        <v>1841</v>
      </c>
      <c r="J50">
        <v>8632</v>
      </c>
      <c r="K50">
        <v>523811</v>
      </c>
      <c r="L50">
        <v>697797</v>
      </c>
      <c r="M50">
        <v>7000</v>
      </c>
      <c r="N50">
        <f t="shared" si="0"/>
        <v>0</v>
      </c>
      <c r="O50">
        <f t="shared" si="1"/>
        <v>0</v>
      </c>
      <c r="P50">
        <f t="shared" si="4"/>
        <v>0</v>
      </c>
      <c r="Q50">
        <f t="shared" si="4"/>
        <v>1</v>
      </c>
      <c r="R50">
        <f t="shared" si="4"/>
        <v>0</v>
      </c>
      <c r="S50">
        <f t="shared" si="4"/>
        <v>0</v>
      </c>
      <c r="T50">
        <v>3</v>
      </c>
      <c r="U50">
        <v>2</v>
      </c>
    </row>
    <row r="51" spans="1:21" ht="16">
      <c r="A51" s="1">
        <v>2006</v>
      </c>
      <c r="B51" t="s">
        <v>1530</v>
      </c>
      <c r="C51" t="s">
        <v>1531</v>
      </c>
      <c r="D51" t="s">
        <v>22</v>
      </c>
      <c r="E51" t="s">
        <v>22</v>
      </c>
      <c r="F51" t="s">
        <v>23</v>
      </c>
      <c r="G51" t="e">
        <v>#N/A</v>
      </c>
      <c r="H51">
        <v>610776</v>
      </c>
      <c r="I51" t="s">
        <v>1469</v>
      </c>
      <c r="J51">
        <v>953532</v>
      </c>
      <c r="K51" t="e">
        <v>#N/A</v>
      </c>
      <c r="L51">
        <v>705933</v>
      </c>
      <c r="M51">
        <v>825000</v>
      </c>
      <c r="N51">
        <f t="shared" si="0"/>
        <v>1</v>
      </c>
      <c r="O51">
        <f t="shared" si="1"/>
        <v>0</v>
      </c>
      <c r="P51">
        <f t="shared" si="4"/>
        <v>0</v>
      </c>
      <c r="Q51">
        <f t="shared" si="4"/>
        <v>1</v>
      </c>
      <c r="R51">
        <f t="shared" si="4"/>
        <v>0</v>
      </c>
      <c r="S51">
        <f t="shared" si="4"/>
        <v>0</v>
      </c>
      <c r="T51">
        <v>2</v>
      </c>
      <c r="U51">
        <v>2</v>
      </c>
    </row>
    <row r="52" spans="1:21" ht="16">
      <c r="A52" s="1">
        <v>2006</v>
      </c>
      <c r="B52" t="s">
        <v>1565</v>
      </c>
      <c r="C52" t="s">
        <v>1566</v>
      </c>
      <c r="D52" t="s">
        <v>64</v>
      </c>
      <c r="E52" t="s">
        <v>64</v>
      </c>
      <c r="F52" t="s">
        <v>17</v>
      </c>
      <c r="G52">
        <v>199176</v>
      </c>
      <c r="H52">
        <v>622806</v>
      </c>
      <c r="I52" t="s">
        <v>1464</v>
      </c>
      <c r="J52">
        <v>2311593</v>
      </c>
      <c r="K52">
        <v>230207</v>
      </c>
      <c r="L52">
        <v>719837</v>
      </c>
      <c r="M52">
        <v>2000000</v>
      </c>
      <c r="N52">
        <f t="shared" si="0"/>
        <v>0</v>
      </c>
      <c r="O52">
        <f t="shared" si="1"/>
        <v>0</v>
      </c>
      <c r="P52">
        <f t="shared" si="4"/>
        <v>0</v>
      </c>
      <c r="Q52">
        <f t="shared" si="4"/>
        <v>1</v>
      </c>
      <c r="R52">
        <f t="shared" si="4"/>
        <v>0</v>
      </c>
      <c r="S52">
        <f t="shared" si="4"/>
        <v>0</v>
      </c>
      <c r="T52">
        <v>2</v>
      </c>
      <c r="U52">
        <v>2</v>
      </c>
    </row>
    <row r="53" spans="1:21" ht="16">
      <c r="A53" s="1">
        <v>1997</v>
      </c>
      <c r="B53" t="s">
        <v>2784</v>
      </c>
      <c r="C53" t="s">
        <v>2785</v>
      </c>
      <c r="D53" t="s">
        <v>22</v>
      </c>
      <c r="E53" t="s">
        <v>22</v>
      </c>
      <c r="F53" t="s">
        <v>23</v>
      </c>
      <c r="G53">
        <v>537948</v>
      </c>
      <c r="H53">
        <v>539961</v>
      </c>
      <c r="I53" t="s">
        <v>2762</v>
      </c>
      <c r="J53">
        <v>2902476</v>
      </c>
      <c r="K53">
        <v>780691</v>
      </c>
      <c r="L53">
        <v>783612</v>
      </c>
      <c r="M53">
        <v>2000000</v>
      </c>
      <c r="N53">
        <f t="shared" si="0"/>
        <v>1</v>
      </c>
      <c r="O53">
        <f t="shared" si="1"/>
        <v>0</v>
      </c>
      <c r="P53">
        <f t="shared" si="4"/>
        <v>0</v>
      </c>
      <c r="Q53">
        <f t="shared" si="4"/>
        <v>0</v>
      </c>
      <c r="R53">
        <f t="shared" si="4"/>
        <v>1</v>
      </c>
      <c r="S53">
        <f t="shared" si="4"/>
        <v>0</v>
      </c>
      <c r="T53">
        <v>4</v>
      </c>
      <c r="U53">
        <v>3</v>
      </c>
    </row>
    <row r="54" spans="1:21" ht="16">
      <c r="A54" s="1">
        <v>2011</v>
      </c>
      <c r="B54" t="s">
        <v>465</v>
      </c>
      <c r="C54" t="s">
        <v>466</v>
      </c>
      <c r="D54" t="s">
        <v>58</v>
      </c>
      <c r="E54" t="s">
        <v>58</v>
      </c>
      <c r="F54" t="s">
        <v>17</v>
      </c>
      <c r="G54">
        <v>703372</v>
      </c>
      <c r="H54">
        <v>834953</v>
      </c>
      <c r="I54" t="s">
        <v>391</v>
      </c>
      <c r="J54">
        <v>3107072</v>
      </c>
      <c r="K54">
        <v>728476</v>
      </c>
      <c r="L54">
        <v>864753</v>
      </c>
      <c r="M54">
        <v>3000000</v>
      </c>
      <c r="N54">
        <f t="shared" si="0"/>
        <v>0</v>
      </c>
      <c r="O54">
        <f t="shared" si="1"/>
        <v>0</v>
      </c>
      <c r="P54">
        <f t="shared" si="4"/>
        <v>1</v>
      </c>
      <c r="Q54">
        <f t="shared" si="4"/>
        <v>0</v>
      </c>
      <c r="R54">
        <f t="shared" si="4"/>
        <v>0</v>
      </c>
      <c r="S54">
        <f t="shared" si="4"/>
        <v>0</v>
      </c>
      <c r="T54">
        <v>1</v>
      </c>
      <c r="U54">
        <v>1</v>
      </c>
    </row>
    <row r="55" spans="1:21" ht="16">
      <c r="A55" s="1">
        <v>2011</v>
      </c>
      <c r="B55" t="s">
        <v>463</v>
      </c>
      <c r="C55" t="s">
        <v>464</v>
      </c>
      <c r="D55" t="s">
        <v>22</v>
      </c>
      <c r="E55" t="s">
        <v>22</v>
      </c>
      <c r="F55" t="s">
        <v>23</v>
      </c>
      <c r="G55">
        <v>841056</v>
      </c>
      <c r="H55">
        <v>859182</v>
      </c>
      <c r="I55" t="s">
        <v>398</v>
      </c>
      <c r="J55">
        <v>1864243</v>
      </c>
      <c r="K55">
        <v>871074</v>
      </c>
      <c r="L55">
        <v>889847</v>
      </c>
      <c r="M55">
        <v>1800000</v>
      </c>
      <c r="N55">
        <f t="shared" si="0"/>
        <v>1</v>
      </c>
      <c r="O55">
        <f t="shared" si="1"/>
        <v>0</v>
      </c>
      <c r="P55">
        <f t="shared" si="4"/>
        <v>1</v>
      </c>
      <c r="Q55">
        <f t="shared" si="4"/>
        <v>0</v>
      </c>
      <c r="R55">
        <f t="shared" si="4"/>
        <v>0</v>
      </c>
      <c r="S55">
        <f t="shared" si="4"/>
        <v>0</v>
      </c>
      <c r="T55">
        <v>1</v>
      </c>
      <c r="U55">
        <v>1</v>
      </c>
    </row>
    <row r="56" spans="1:21" ht="16">
      <c r="A56" s="1">
        <v>1997</v>
      </c>
      <c r="B56" t="s">
        <v>2832</v>
      </c>
      <c r="C56" t="s">
        <v>2833</v>
      </c>
      <c r="D56" t="s">
        <v>16</v>
      </c>
      <c r="E56" t="s">
        <v>16</v>
      </c>
      <c r="F56" t="s">
        <v>17</v>
      </c>
      <c r="G56">
        <v>582024</v>
      </c>
      <c r="H56">
        <v>627287</v>
      </c>
      <c r="I56" t="s">
        <v>2765</v>
      </c>
      <c r="J56">
        <v>1451238</v>
      </c>
      <c r="K56">
        <v>844655</v>
      </c>
      <c r="L56">
        <v>910343</v>
      </c>
      <c r="M56">
        <v>1000000</v>
      </c>
      <c r="N56">
        <f t="shared" si="0"/>
        <v>0</v>
      </c>
      <c r="O56">
        <f t="shared" si="1"/>
        <v>0</v>
      </c>
      <c r="P56">
        <f t="shared" si="4"/>
        <v>0</v>
      </c>
      <c r="Q56">
        <f t="shared" si="4"/>
        <v>0</v>
      </c>
      <c r="R56">
        <f t="shared" si="4"/>
        <v>1</v>
      </c>
      <c r="S56">
        <f t="shared" si="4"/>
        <v>0</v>
      </c>
      <c r="T56">
        <v>4</v>
      </c>
      <c r="U56">
        <v>3</v>
      </c>
    </row>
    <row r="57" spans="1:21" ht="16">
      <c r="A57" s="1">
        <v>1993</v>
      </c>
      <c r="B57" t="s">
        <v>3093</v>
      </c>
      <c r="C57" t="s">
        <v>3094</v>
      </c>
      <c r="D57" t="s">
        <v>58</v>
      </c>
      <c r="E57" t="s">
        <v>58</v>
      </c>
      <c r="F57" t="s">
        <v>17</v>
      </c>
      <c r="G57">
        <v>669276</v>
      </c>
      <c r="H57">
        <v>669276</v>
      </c>
      <c r="I57" t="s">
        <v>3068</v>
      </c>
      <c r="J57">
        <v>38699014</v>
      </c>
      <c r="K57">
        <v>1079180</v>
      </c>
      <c r="L57">
        <v>1079180</v>
      </c>
      <c r="M57">
        <v>24000000</v>
      </c>
      <c r="N57">
        <f t="shared" si="0"/>
        <v>0</v>
      </c>
      <c r="O57">
        <f t="shared" si="1"/>
        <v>0</v>
      </c>
      <c r="P57">
        <f t="shared" si="4"/>
        <v>0</v>
      </c>
      <c r="Q57">
        <f t="shared" si="4"/>
        <v>0</v>
      </c>
      <c r="R57">
        <f t="shared" si="4"/>
        <v>1</v>
      </c>
      <c r="S57">
        <f t="shared" si="4"/>
        <v>0</v>
      </c>
      <c r="T57">
        <v>5</v>
      </c>
      <c r="U57">
        <v>3</v>
      </c>
    </row>
    <row r="58" spans="1:21" ht="16">
      <c r="A58" s="1">
        <v>2005</v>
      </c>
      <c r="B58" t="s">
        <v>1672</v>
      </c>
      <c r="C58" t="s">
        <v>1673</v>
      </c>
      <c r="D58" t="s">
        <v>57</v>
      </c>
      <c r="E58" t="s">
        <v>58</v>
      </c>
      <c r="F58" t="s">
        <v>17</v>
      </c>
      <c r="G58">
        <v>379418</v>
      </c>
      <c r="H58">
        <v>909061</v>
      </c>
      <c r="I58" t="s">
        <v>1645</v>
      </c>
      <c r="J58">
        <v>536865</v>
      </c>
      <c r="K58">
        <v>452658</v>
      </c>
      <c r="L58">
        <v>1084540</v>
      </c>
      <c r="M58">
        <v>450000</v>
      </c>
      <c r="N58">
        <f t="shared" si="0"/>
        <v>0</v>
      </c>
      <c r="O58">
        <f t="shared" si="1"/>
        <v>1</v>
      </c>
      <c r="P58">
        <f t="shared" si="4"/>
        <v>0</v>
      </c>
      <c r="Q58">
        <f t="shared" si="4"/>
        <v>1</v>
      </c>
      <c r="R58">
        <f t="shared" si="4"/>
        <v>0</v>
      </c>
      <c r="S58">
        <f t="shared" si="4"/>
        <v>0</v>
      </c>
      <c r="T58">
        <v>2</v>
      </c>
      <c r="U58">
        <v>2</v>
      </c>
    </row>
    <row r="59" spans="1:21" ht="16">
      <c r="A59" s="1">
        <v>2011</v>
      </c>
      <c r="B59" t="s">
        <v>430</v>
      </c>
      <c r="C59" t="s">
        <v>431</v>
      </c>
      <c r="D59" t="s">
        <v>31</v>
      </c>
      <c r="E59" t="s">
        <v>31</v>
      </c>
      <c r="F59" t="s">
        <v>17</v>
      </c>
      <c r="G59">
        <v>749641</v>
      </c>
      <c r="H59">
        <v>1049641</v>
      </c>
      <c r="I59" t="s">
        <v>391</v>
      </c>
      <c r="J59">
        <v>10356908</v>
      </c>
      <c r="K59">
        <v>776396</v>
      </c>
      <c r="L59">
        <v>1087104</v>
      </c>
      <c r="M59">
        <v>10000000</v>
      </c>
      <c r="N59">
        <f t="shared" si="0"/>
        <v>0</v>
      </c>
      <c r="O59">
        <f t="shared" si="1"/>
        <v>0</v>
      </c>
      <c r="P59">
        <f t="shared" si="4"/>
        <v>1</v>
      </c>
      <c r="Q59">
        <f t="shared" si="4"/>
        <v>0</v>
      </c>
      <c r="R59">
        <f t="shared" si="4"/>
        <v>0</v>
      </c>
      <c r="S59">
        <f t="shared" si="4"/>
        <v>0</v>
      </c>
      <c r="T59">
        <v>1</v>
      </c>
      <c r="U59">
        <v>1</v>
      </c>
    </row>
    <row r="60" spans="1:21" ht="16">
      <c r="A60" s="1">
        <v>2009</v>
      </c>
      <c r="B60" t="s">
        <v>1054</v>
      </c>
      <c r="C60" t="s">
        <v>1055</v>
      </c>
      <c r="D60" t="s">
        <v>64</v>
      </c>
      <c r="E60" t="s">
        <v>64</v>
      </c>
      <c r="F60" t="s">
        <v>17</v>
      </c>
      <c r="G60">
        <v>695840</v>
      </c>
      <c r="H60">
        <v>1005840</v>
      </c>
      <c r="I60" t="s">
        <v>885</v>
      </c>
      <c r="J60">
        <v>1411451</v>
      </c>
      <c r="K60">
        <v>755495</v>
      </c>
      <c r="L60">
        <v>1092072</v>
      </c>
      <c r="M60">
        <v>1300000</v>
      </c>
      <c r="N60">
        <f t="shared" si="0"/>
        <v>0</v>
      </c>
      <c r="O60">
        <f t="shared" si="1"/>
        <v>0</v>
      </c>
      <c r="P60">
        <f t="shared" si="4"/>
        <v>0</v>
      </c>
      <c r="Q60">
        <f t="shared" si="4"/>
        <v>1</v>
      </c>
      <c r="R60">
        <f t="shared" si="4"/>
        <v>0</v>
      </c>
      <c r="S60">
        <f t="shared" si="4"/>
        <v>0</v>
      </c>
      <c r="T60">
        <v>2</v>
      </c>
      <c r="U60">
        <v>2</v>
      </c>
    </row>
    <row r="61" spans="1:21" ht="16">
      <c r="A61" s="1">
        <v>2011</v>
      </c>
      <c r="B61" t="s">
        <v>541</v>
      </c>
      <c r="C61" t="s">
        <v>542</v>
      </c>
      <c r="D61" t="s">
        <v>22</v>
      </c>
      <c r="E61" t="s">
        <v>22</v>
      </c>
      <c r="F61" t="s">
        <v>23</v>
      </c>
      <c r="G61">
        <v>1065429</v>
      </c>
      <c r="H61">
        <v>1065429</v>
      </c>
      <c r="I61" t="s">
        <v>398</v>
      </c>
      <c r="J61">
        <v>4142763</v>
      </c>
      <c r="K61">
        <v>1103455</v>
      </c>
      <c r="L61">
        <v>1103455</v>
      </c>
      <c r="M61">
        <v>4000000</v>
      </c>
      <c r="N61">
        <f t="shared" si="0"/>
        <v>1</v>
      </c>
      <c r="O61">
        <f t="shared" si="1"/>
        <v>0</v>
      </c>
      <c r="P61">
        <f t="shared" si="4"/>
        <v>1</v>
      </c>
      <c r="Q61">
        <f t="shared" si="4"/>
        <v>0</v>
      </c>
      <c r="R61">
        <f t="shared" si="4"/>
        <v>0</v>
      </c>
      <c r="S61">
        <f t="shared" si="4"/>
        <v>0</v>
      </c>
      <c r="T61">
        <v>1</v>
      </c>
      <c r="U61">
        <v>1</v>
      </c>
    </row>
    <row r="62" spans="1:21" ht="16">
      <c r="A62" s="1">
        <v>1996</v>
      </c>
      <c r="B62" t="s">
        <v>2892</v>
      </c>
      <c r="C62" t="s">
        <v>2893</v>
      </c>
      <c r="D62" t="s">
        <v>22</v>
      </c>
      <c r="E62" t="s">
        <v>22</v>
      </c>
      <c r="F62" t="s">
        <v>23</v>
      </c>
      <c r="G62">
        <v>212285</v>
      </c>
      <c r="H62">
        <v>743216</v>
      </c>
      <c r="I62" t="s">
        <v>2863</v>
      </c>
      <c r="J62">
        <v>371291</v>
      </c>
      <c r="K62">
        <v>315278</v>
      </c>
      <c r="L62">
        <v>1103798</v>
      </c>
      <c r="M62">
        <v>250000</v>
      </c>
      <c r="N62">
        <f t="shared" si="0"/>
        <v>1</v>
      </c>
      <c r="O62">
        <f t="shared" si="1"/>
        <v>0</v>
      </c>
      <c r="P62">
        <f t="shared" ref="P62:S81" si="5">IF(AND($A62&gt;=P$1,$A62&lt;P$1+10),1,0)</f>
        <v>0</v>
      </c>
      <c r="Q62">
        <f t="shared" si="5"/>
        <v>0</v>
      </c>
      <c r="R62">
        <f t="shared" si="5"/>
        <v>1</v>
      </c>
      <c r="S62">
        <f t="shared" si="5"/>
        <v>0</v>
      </c>
      <c r="T62">
        <v>4</v>
      </c>
      <c r="U62">
        <v>3</v>
      </c>
    </row>
    <row r="63" spans="1:21" ht="16">
      <c r="A63" s="1">
        <v>2005</v>
      </c>
      <c r="B63" t="s">
        <v>1737</v>
      </c>
      <c r="C63" t="s">
        <v>1738</v>
      </c>
      <c r="D63" t="s">
        <v>22</v>
      </c>
      <c r="E63" t="s">
        <v>22</v>
      </c>
      <c r="F63" t="s">
        <v>23</v>
      </c>
      <c r="G63">
        <v>864959</v>
      </c>
      <c r="H63">
        <v>963224</v>
      </c>
      <c r="I63" t="s">
        <v>1640</v>
      </c>
      <c r="J63">
        <v>4772133</v>
      </c>
      <c r="K63">
        <v>1031925</v>
      </c>
      <c r="L63">
        <v>1149158</v>
      </c>
      <c r="M63">
        <v>4000000</v>
      </c>
      <c r="N63">
        <f t="shared" si="0"/>
        <v>1</v>
      </c>
      <c r="O63">
        <f t="shared" si="1"/>
        <v>0</v>
      </c>
      <c r="P63">
        <f t="shared" si="5"/>
        <v>0</v>
      </c>
      <c r="Q63">
        <f t="shared" si="5"/>
        <v>1</v>
      </c>
      <c r="R63">
        <f t="shared" si="5"/>
        <v>0</v>
      </c>
      <c r="S63">
        <f t="shared" si="5"/>
        <v>0</v>
      </c>
      <c r="T63">
        <v>2</v>
      </c>
      <c r="U63">
        <v>2</v>
      </c>
    </row>
    <row r="64" spans="1:21" ht="16">
      <c r="A64" s="1">
        <v>2004</v>
      </c>
      <c r="B64" t="s">
        <v>1844</v>
      </c>
      <c r="C64" t="s">
        <v>1845</v>
      </c>
      <c r="D64" t="s">
        <v>64</v>
      </c>
      <c r="E64" t="s">
        <v>64</v>
      </c>
      <c r="F64" t="s">
        <v>17</v>
      </c>
      <c r="G64">
        <v>1029017</v>
      </c>
      <c r="H64">
        <v>1033810</v>
      </c>
      <c r="I64" t="s">
        <v>1841</v>
      </c>
      <c r="J64">
        <v>8015754</v>
      </c>
      <c r="K64">
        <v>1268976</v>
      </c>
      <c r="L64">
        <v>1274887</v>
      </c>
      <c r="M64">
        <v>6500000</v>
      </c>
      <c r="N64">
        <f t="shared" si="0"/>
        <v>0</v>
      </c>
      <c r="O64">
        <f t="shared" si="1"/>
        <v>0</v>
      </c>
      <c r="P64">
        <f t="shared" si="5"/>
        <v>0</v>
      </c>
      <c r="Q64">
        <f t="shared" si="5"/>
        <v>1</v>
      </c>
      <c r="R64">
        <f t="shared" si="5"/>
        <v>0</v>
      </c>
      <c r="S64">
        <f t="shared" si="5"/>
        <v>0</v>
      </c>
      <c r="T64">
        <v>3</v>
      </c>
      <c r="U64">
        <v>2</v>
      </c>
    </row>
    <row r="65" spans="1:21" ht="16">
      <c r="A65" s="1">
        <v>2011</v>
      </c>
      <c r="B65" t="s">
        <v>414</v>
      </c>
      <c r="C65" t="s">
        <v>415</v>
      </c>
      <c r="D65" t="s">
        <v>16</v>
      </c>
      <c r="E65" t="s">
        <v>16</v>
      </c>
      <c r="F65" t="s">
        <v>17</v>
      </c>
      <c r="G65">
        <v>200558</v>
      </c>
      <c r="H65">
        <v>1249765</v>
      </c>
      <c r="I65" t="s">
        <v>391</v>
      </c>
      <c r="J65">
        <v>4660609</v>
      </c>
      <c r="K65">
        <v>207716</v>
      </c>
      <c r="L65">
        <v>1294370</v>
      </c>
      <c r="M65">
        <v>4500000</v>
      </c>
      <c r="N65">
        <f t="shared" si="0"/>
        <v>0</v>
      </c>
      <c r="O65">
        <f t="shared" si="1"/>
        <v>0</v>
      </c>
      <c r="P65">
        <f t="shared" si="5"/>
        <v>1</v>
      </c>
      <c r="Q65">
        <f t="shared" si="5"/>
        <v>0</v>
      </c>
      <c r="R65">
        <f t="shared" si="5"/>
        <v>0</v>
      </c>
      <c r="S65">
        <f t="shared" si="5"/>
        <v>0</v>
      </c>
      <c r="T65">
        <v>1</v>
      </c>
      <c r="U65">
        <v>1</v>
      </c>
    </row>
    <row r="66" spans="1:21" ht="16">
      <c r="A66" s="1">
        <v>2002</v>
      </c>
      <c r="B66" t="s">
        <v>2230</v>
      </c>
      <c r="C66" t="s">
        <v>2231</v>
      </c>
      <c r="D66" t="s">
        <v>22</v>
      </c>
      <c r="E66" t="s">
        <v>22</v>
      </c>
      <c r="F66" t="s">
        <v>23</v>
      </c>
      <c r="G66">
        <v>410241</v>
      </c>
      <c r="H66">
        <v>1022649</v>
      </c>
      <c r="I66" t="s">
        <v>2128</v>
      </c>
      <c r="J66">
        <v>5828306</v>
      </c>
      <c r="K66">
        <v>531336</v>
      </c>
      <c r="L66">
        <v>1324514</v>
      </c>
      <c r="M66">
        <v>4500000</v>
      </c>
      <c r="N66">
        <f t="shared" ref="N66:N129" si="6">IF(F66="PASS",1,0)</f>
        <v>1</v>
      </c>
      <c r="O66">
        <f t="shared" ref="O66:O129" si="7">IF(E66=D66,0,1)</f>
        <v>0</v>
      </c>
      <c r="P66">
        <f t="shared" si="5"/>
        <v>0</v>
      </c>
      <c r="Q66">
        <f t="shared" si="5"/>
        <v>1</v>
      </c>
      <c r="R66">
        <f t="shared" si="5"/>
        <v>0</v>
      </c>
      <c r="S66">
        <f t="shared" si="5"/>
        <v>0</v>
      </c>
      <c r="T66">
        <v>3</v>
      </c>
      <c r="U66">
        <v>2</v>
      </c>
    </row>
    <row r="67" spans="1:21" ht="16">
      <c r="A67" s="1">
        <v>2005</v>
      </c>
      <c r="B67" t="s">
        <v>1785</v>
      </c>
      <c r="C67" t="s">
        <v>1786</v>
      </c>
      <c r="D67" t="s">
        <v>22</v>
      </c>
      <c r="E67" t="s">
        <v>22</v>
      </c>
      <c r="F67" t="s">
        <v>23</v>
      </c>
      <c r="G67">
        <v>712294</v>
      </c>
      <c r="H67">
        <v>1126258</v>
      </c>
      <c r="I67" t="s">
        <v>1640</v>
      </c>
      <c r="J67">
        <v>1789550</v>
      </c>
      <c r="K67">
        <v>849790</v>
      </c>
      <c r="L67">
        <v>1343663</v>
      </c>
      <c r="M67">
        <v>1500000</v>
      </c>
      <c r="N67">
        <f t="shared" si="6"/>
        <v>1</v>
      </c>
      <c r="O67">
        <f t="shared" si="7"/>
        <v>0</v>
      </c>
      <c r="P67">
        <f t="shared" si="5"/>
        <v>0</v>
      </c>
      <c r="Q67">
        <f t="shared" si="5"/>
        <v>1</v>
      </c>
      <c r="R67">
        <f t="shared" si="5"/>
        <v>0</v>
      </c>
      <c r="S67">
        <f t="shared" si="5"/>
        <v>0</v>
      </c>
      <c r="T67">
        <v>2</v>
      </c>
      <c r="U67">
        <v>2</v>
      </c>
    </row>
    <row r="68" spans="1:21" ht="16">
      <c r="A68" s="1">
        <v>2000</v>
      </c>
      <c r="B68" t="s">
        <v>2516</v>
      </c>
      <c r="C68" t="s">
        <v>2517</v>
      </c>
      <c r="D68" t="s">
        <v>16</v>
      </c>
      <c r="E68" t="s">
        <v>16</v>
      </c>
      <c r="F68" t="s">
        <v>17</v>
      </c>
      <c r="G68">
        <v>1032075</v>
      </c>
      <c r="H68">
        <v>1032075</v>
      </c>
      <c r="I68" t="s">
        <v>2414</v>
      </c>
      <c r="J68">
        <v>304404</v>
      </c>
      <c r="K68">
        <v>1396303</v>
      </c>
      <c r="L68">
        <v>1396303</v>
      </c>
      <c r="M68">
        <v>225000</v>
      </c>
      <c r="N68">
        <f t="shared" si="6"/>
        <v>0</v>
      </c>
      <c r="O68">
        <f t="shared" si="7"/>
        <v>0</v>
      </c>
      <c r="P68">
        <f t="shared" si="5"/>
        <v>0</v>
      </c>
      <c r="Q68">
        <f t="shared" si="5"/>
        <v>1</v>
      </c>
      <c r="R68">
        <f t="shared" si="5"/>
        <v>0</v>
      </c>
      <c r="S68">
        <f t="shared" si="5"/>
        <v>0</v>
      </c>
      <c r="T68">
        <v>3</v>
      </c>
      <c r="U68">
        <v>2</v>
      </c>
    </row>
    <row r="69" spans="1:21" ht="16">
      <c r="A69" s="1">
        <v>2009</v>
      </c>
      <c r="B69" t="s">
        <v>1047</v>
      </c>
      <c r="C69" t="s">
        <v>1048</v>
      </c>
      <c r="D69" t="s">
        <v>21</v>
      </c>
      <c r="E69" t="s">
        <v>22</v>
      </c>
      <c r="F69" t="s">
        <v>23</v>
      </c>
      <c r="G69">
        <v>493296</v>
      </c>
      <c r="H69">
        <v>1353296</v>
      </c>
      <c r="I69" t="s">
        <v>888</v>
      </c>
      <c r="J69">
        <v>9011572</v>
      </c>
      <c r="K69">
        <v>535587</v>
      </c>
      <c r="L69">
        <v>1469316</v>
      </c>
      <c r="M69">
        <v>8300000</v>
      </c>
      <c r="N69">
        <f t="shared" si="6"/>
        <v>1</v>
      </c>
      <c r="O69">
        <f t="shared" si="7"/>
        <v>1</v>
      </c>
      <c r="P69">
        <f t="shared" si="5"/>
        <v>0</v>
      </c>
      <c r="Q69">
        <f t="shared" si="5"/>
        <v>1</v>
      </c>
      <c r="R69">
        <f t="shared" si="5"/>
        <v>0</v>
      </c>
      <c r="S69">
        <f t="shared" si="5"/>
        <v>0</v>
      </c>
      <c r="T69">
        <v>2</v>
      </c>
      <c r="U69">
        <v>2</v>
      </c>
    </row>
    <row r="70" spans="1:21" ht="16">
      <c r="A70" s="1">
        <v>2001</v>
      </c>
      <c r="B70" t="s">
        <v>2338</v>
      </c>
      <c r="C70" t="s">
        <v>2339</v>
      </c>
      <c r="D70" t="s">
        <v>16</v>
      </c>
      <c r="E70" t="s">
        <v>16</v>
      </c>
      <c r="F70" t="s">
        <v>17</v>
      </c>
      <c r="G70">
        <v>1140965</v>
      </c>
      <c r="H70">
        <v>1140965</v>
      </c>
      <c r="I70" t="s">
        <v>2286</v>
      </c>
      <c r="J70">
        <v>921092</v>
      </c>
      <c r="K70">
        <v>1501334</v>
      </c>
      <c r="L70">
        <v>1501334</v>
      </c>
      <c r="M70">
        <v>700000</v>
      </c>
      <c r="N70">
        <f t="shared" si="6"/>
        <v>0</v>
      </c>
      <c r="O70">
        <f t="shared" si="7"/>
        <v>0</v>
      </c>
      <c r="P70">
        <f t="shared" si="5"/>
        <v>0</v>
      </c>
      <c r="Q70">
        <f t="shared" si="5"/>
        <v>1</v>
      </c>
      <c r="R70">
        <f t="shared" si="5"/>
        <v>0</v>
      </c>
      <c r="S70">
        <f t="shared" si="5"/>
        <v>0</v>
      </c>
      <c r="T70">
        <v>3</v>
      </c>
      <c r="U70">
        <v>2</v>
      </c>
    </row>
    <row r="71" spans="1:21" ht="16">
      <c r="A71" s="1">
        <v>2009</v>
      </c>
      <c r="B71" t="s">
        <v>1072</v>
      </c>
      <c r="C71" t="s">
        <v>1073</v>
      </c>
      <c r="D71" t="s">
        <v>16</v>
      </c>
      <c r="E71" t="s">
        <v>16</v>
      </c>
      <c r="F71" t="s">
        <v>17</v>
      </c>
      <c r="G71">
        <v>1109660</v>
      </c>
      <c r="H71">
        <v>1409660</v>
      </c>
      <c r="I71" t="s">
        <v>885</v>
      </c>
      <c r="J71">
        <v>7057255</v>
      </c>
      <c r="K71">
        <v>1204793</v>
      </c>
      <c r="L71">
        <v>1530512</v>
      </c>
      <c r="M71">
        <v>6500000</v>
      </c>
      <c r="N71">
        <f t="shared" si="6"/>
        <v>0</v>
      </c>
      <c r="O71">
        <f t="shared" si="7"/>
        <v>0</v>
      </c>
      <c r="P71">
        <f t="shared" si="5"/>
        <v>0</v>
      </c>
      <c r="Q71">
        <f t="shared" si="5"/>
        <v>1</v>
      </c>
      <c r="R71">
        <f t="shared" si="5"/>
        <v>0</v>
      </c>
      <c r="S71">
        <f t="shared" si="5"/>
        <v>0</v>
      </c>
      <c r="T71">
        <v>2</v>
      </c>
      <c r="U71">
        <v>2</v>
      </c>
    </row>
    <row r="72" spans="1:21" ht="16">
      <c r="A72" s="1">
        <v>2008</v>
      </c>
      <c r="B72" t="s">
        <v>1313</v>
      </c>
      <c r="C72" t="s">
        <v>1314</v>
      </c>
      <c r="D72" t="s">
        <v>22</v>
      </c>
      <c r="E72" t="s">
        <v>22</v>
      </c>
      <c r="F72" t="s">
        <v>23</v>
      </c>
      <c r="G72">
        <v>865695</v>
      </c>
      <c r="H72">
        <v>1416046</v>
      </c>
      <c r="I72" t="s">
        <v>1120</v>
      </c>
      <c r="J72">
        <v>324677</v>
      </c>
      <c r="K72">
        <v>936904</v>
      </c>
      <c r="L72">
        <v>1532525</v>
      </c>
      <c r="M72">
        <v>300000</v>
      </c>
      <c r="N72">
        <f t="shared" si="6"/>
        <v>1</v>
      </c>
      <c r="O72">
        <f t="shared" si="7"/>
        <v>0</v>
      </c>
      <c r="P72">
        <f t="shared" si="5"/>
        <v>0</v>
      </c>
      <c r="Q72">
        <f t="shared" si="5"/>
        <v>1</v>
      </c>
      <c r="R72">
        <f t="shared" si="5"/>
        <v>0</v>
      </c>
      <c r="S72">
        <f t="shared" si="5"/>
        <v>0</v>
      </c>
      <c r="T72">
        <v>2</v>
      </c>
      <c r="U72">
        <v>2</v>
      </c>
    </row>
    <row r="73" spans="1:21" ht="16">
      <c r="A73" s="1">
        <v>2011</v>
      </c>
      <c r="B73" t="s">
        <v>623</v>
      </c>
      <c r="C73" t="s">
        <v>624</v>
      </c>
      <c r="D73" t="s">
        <v>16</v>
      </c>
      <c r="E73" t="s">
        <v>16</v>
      </c>
      <c r="F73" t="s">
        <v>17</v>
      </c>
      <c r="G73">
        <v>484592</v>
      </c>
      <c r="H73">
        <v>1577585</v>
      </c>
      <c r="I73" t="s">
        <v>391</v>
      </c>
      <c r="J73">
        <v>196781</v>
      </c>
      <c r="K73">
        <v>501887</v>
      </c>
      <c r="L73">
        <v>1633890</v>
      </c>
      <c r="M73">
        <v>190000</v>
      </c>
      <c r="N73">
        <f t="shared" si="6"/>
        <v>0</v>
      </c>
      <c r="O73">
        <f t="shared" si="7"/>
        <v>0</v>
      </c>
      <c r="P73">
        <f t="shared" si="5"/>
        <v>1</v>
      </c>
      <c r="Q73">
        <f t="shared" si="5"/>
        <v>0</v>
      </c>
      <c r="R73">
        <f t="shared" si="5"/>
        <v>0</v>
      </c>
      <c r="S73">
        <f t="shared" si="5"/>
        <v>0</v>
      </c>
      <c r="T73">
        <v>1</v>
      </c>
      <c r="U73">
        <v>1</v>
      </c>
    </row>
    <row r="74" spans="1:21" ht="16">
      <c r="A74" s="1">
        <v>1998</v>
      </c>
      <c r="B74" t="s">
        <v>2672</v>
      </c>
      <c r="C74" t="s">
        <v>2673</v>
      </c>
      <c r="D74" t="s">
        <v>31</v>
      </c>
      <c r="E74" t="s">
        <v>31</v>
      </c>
      <c r="F74" t="s">
        <v>17</v>
      </c>
      <c r="G74">
        <v>1152411</v>
      </c>
      <c r="H74">
        <v>1152411</v>
      </c>
      <c r="I74" t="s">
        <v>2642</v>
      </c>
      <c r="J74">
        <v>2858265</v>
      </c>
      <c r="K74">
        <v>1646948</v>
      </c>
      <c r="L74">
        <v>1646948</v>
      </c>
      <c r="M74">
        <v>2000000</v>
      </c>
      <c r="N74">
        <f t="shared" si="6"/>
        <v>0</v>
      </c>
      <c r="O74">
        <f t="shared" si="7"/>
        <v>0</v>
      </c>
      <c r="P74">
        <f t="shared" si="5"/>
        <v>0</v>
      </c>
      <c r="Q74">
        <f t="shared" si="5"/>
        <v>0</v>
      </c>
      <c r="R74">
        <f t="shared" si="5"/>
        <v>1</v>
      </c>
      <c r="S74">
        <f t="shared" si="5"/>
        <v>0</v>
      </c>
      <c r="T74">
        <v>4</v>
      </c>
      <c r="U74">
        <v>3</v>
      </c>
    </row>
    <row r="75" spans="1:21" ht="16">
      <c r="A75" s="1">
        <v>2011</v>
      </c>
      <c r="B75" t="s">
        <v>400</v>
      </c>
      <c r="C75" t="s">
        <v>401</v>
      </c>
      <c r="D75" t="s">
        <v>22</v>
      </c>
      <c r="E75" t="s">
        <v>22</v>
      </c>
      <c r="F75" t="s">
        <v>23</v>
      </c>
      <c r="G75">
        <v>1321194</v>
      </c>
      <c r="H75">
        <v>1781194</v>
      </c>
      <c r="I75" t="s">
        <v>398</v>
      </c>
      <c r="J75">
        <v>181246</v>
      </c>
      <c r="K75">
        <v>1368348</v>
      </c>
      <c r="L75">
        <v>1844766</v>
      </c>
      <c r="M75">
        <v>175000</v>
      </c>
      <c r="N75">
        <f t="shared" si="6"/>
        <v>1</v>
      </c>
      <c r="O75">
        <f t="shared" si="7"/>
        <v>0</v>
      </c>
      <c r="P75">
        <f t="shared" si="5"/>
        <v>1</v>
      </c>
      <c r="Q75">
        <f t="shared" si="5"/>
        <v>0</v>
      </c>
      <c r="R75">
        <f t="shared" si="5"/>
        <v>0</v>
      </c>
      <c r="S75">
        <f t="shared" si="5"/>
        <v>0</v>
      </c>
      <c r="T75">
        <v>1</v>
      </c>
      <c r="U75">
        <v>1</v>
      </c>
    </row>
    <row r="76" spans="1:21" ht="16">
      <c r="A76" s="1">
        <v>2010</v>
      </c>
      <c r="B76" t="s">
        <v>743</v>
      </c>
      <c r="C76" t="s">
        <v>3572</v>
      </c>
      <c r="D76" t="s">
        <v>31</v>
      </c>
      <c r="E76" t="s">
        <v>31</v>
      </c>
      <c r="F76" t="s">
        <v>17</v>
      </c>
      <c r="G76">
        <v>977772</v>
      </c>
      <c r="H76">
        <v>1869928</v>
      </c>
      <c r="I76" t="s">
        <v>635</v>
      </c>
      <c r="J76">
        <v>2136464</v>
      </c>
      <c r="K76">
        <v>1044487</v>
      </c>
      <c r="L76">
        <v>1997517</v>
      </c>
      <c r="M76">
        <v>2000000</v>
      </c>
      <c r="N76">
        <f t="shared" si="6"/>
        <v>0</v>
      </c>
      <c r="O76">
        <f t="shared" si="7"/>
        <v>0</v>
      </c>
      <c r="P76">
        <f t="shared" si="5"/>
        <v>1</v>
      </c>
      <c r="Q76">
        <f t="shared" si="5"/>
        <v>0</v>
      </c>
      <c r="R76">
        <f t="shared" si="5"/>
        <v>0</v>
      </c>
      <c r="S76">
        <f t="shared" si="5"/>
        <v>0</v>
      </c>
      <c r="T76">
        <v>1</v>
      </c>
      <c r="U76">
        <v>1</v>
      </c>
    </row>
    <row r="77" spans="1:21" ht="16">
      <c r="A77" s="1">
        <v>1991</v>
      </c>
      <c r="B77" t="s">
        <v>3151</v>
      </c>
      <c r="C77" t="s">
        <v>3152</v>
      </c>
      <c r="D77" t="s">
        <v>22</v>
      </c>
      <c r="E77" t="s">
        <v>22</v>
      </c>
      <c r="F77" t="s">
        <v>23</v>
      </c>
      <c r="G77">
        <v>1227508</v>
      </c>
      <c r="H77">
        <v>1227508</v>
      </c>
      <c r="I77" t="s">
        <v>3142</v>
      </c>
      <c r="J77">
        <v>39349</v>
      </c>
      <c r="K77">
        <v>2100070</v>
      </c>
      <c r="L77">
        <v>2100070</v>
      </c>
      <c r="M77">
        <v>23000</v>
      </c>
      <c r="N77">
        <f t="shared" si="6"/>
        <v>1</v>
      </c>
      <c r="O77">
        <f t="shared" si="7"/>
        <v>0</v>
      </c>
      <c r="P77">
        <f t="shared" si="5"/>
        <v>0</v>
      </c>
      <c r="Q77">
        <f t="shared" si="5"/>
        <v>0</v>
      </c>
      <c r="R77">
        <f t="shared" si="5"/>
        <v>1</v>
      </c>
      <c r="S77">
        <f t="shared" si="5"/>
        <v>0</v>
      </c>
      <c r="T77">
        <v>5</v>
      </c>
      <c r="U77">
        <v>3</v>
      </c>
    </row>
    <row r="78" spans="1:21" ht="16">
      <c r="A78" s="1">
        <v>2010</v>
      </c>
      <c r="B78" t="s">
        <v>654</v>
      </c>
      <c r="C78" t="s">
        <v>655</v>
      </c>
      <c r="D78" t="s">
        <v>27</v>
      </c>
      <c r="E78" t="s">
        <v>16</v>
      </c>
      <c r="F78" t="s">
        <v>17</v>
      </c>
      <c r="G78">
        <v>2039869</v>
      </c>
      <c r="H78">
        <v>2080869</v>
      </c>
      <c r="I78" t="s">
        <v>635</v>
      </c>
      <c r="J78">
        <v>13352898</v>
      </c>
      <c r="K78">
        <v>2179053</v>
      </c>
      <c r="L78">
        <v>2222851</v>
      </c>
      <c r="M78">
        <v>12500000</v>
      </c>
      <c r="N78">
        <f t="shared" si="6"/>
        <v>0</v>
      </c>
      <c r="O78">
        <f t="shared" si="7"/>
        <v>1</v>
      </c>
      <c r="P78">
        <f t="shared" si="5"/>
        <v>1</v>
      </c>
      <c r="Q78">
        <f t="shared" si="5"/>
        <v>0</v>
      </c>
      <c r="R78">
        <f t="shared" si="5"/>
        <v>0</v>
      </c>
      <c r="S78">
        <f t="shared" si="5"/>
        <v>0</v>
      </c>
      <c r="T78">
        <v>1</v>
      </c>
      <c r="U78">
        <v>1</v>
      </c>
    </row>
    <row r="79" spans="1:21" ht="16">
      <c r="A79" s="1">
        <v>2006</v>
      </c>
      <c r="B79" t="s">
        <v>1567</v>
      </c>
      <c r="C79" t="s">
        <v>1568</v>
      </c>
      <c r="D79" t="s">
        <v>22</v>
      </c>
      <c r="E79" t="s">
        <v>22</v>
      </c>
      <c r="F79" t="s">
        <v>23</v>
      </c>
      <c r="G79">
        <v>1985292</v>
      </c>
      <c r="H79">
        <v>1985292</v>
      </c>
      <c r="I79" t="s">
        <v>1469</v>
      </c>
      <c r="J79">
        <v>2311593</v>
      </c>
      <c r="K79">
        <v>2294593</v>
      </c>
      <c r="L79">
        <v>2294593</v>
      </c>
      <c r="M79">
        <v>2000000</v>
      </c>
      <c r="N79">
        <f t="shared" si="6"/>
        <v>1</v>
      </c>
      <c r="O79">
        <f t="shared" si="7"/>
        <v>0</v>
      </c>
      <c r="P79">
        <f t="shared" si="5"/>
        <v>0</v>
      </c>
      <c r="Q79">
        <f t="shared" si="5"/>
        <v>1</v>
      </c>
      <c r="R79">
        <f t="shared" si="5"/>
        <v>0</v>
      </c>
      <c r="S79">
        <f t="shared" si="5"/>
        <v>0</v>
      </c>
      <c r="T79">
        <v>2</v>
      </c>
      <c r="U79">
        <v>2</v>
      </c>
    </row>
    <row r="80" spans="1:21" ht="16">
      <c r="A80" s="1">
        <v>2002</v>
      </c>
      <c r="B80" t="s">
        <v>2244</v>
      </c>
      <c r="C80" t="s">
        <v>2245</v>
      </c>
      <c r="D80" t="s">
        <v>16</v>
      </c>
      <c r="E80" t="s">
        <v>16</v>
      </c>
      <c r="F80" t="s">
        <v>17</v>
      </c>
      <c r="G80">
        <v>1779284</v>
      </c>
      <c r="H80">
        <v>1779284</v>
      </c>
      <c r="I80" t="s">
        <v>2125</v>
      </c>
      <c r="J80">
        <v>15542151</v>
      </c>
      <c r="K80">
        <v>2304492</v>
      </c>
      <c r="L80">
        <v>2304492</v>
      </c>
      <c r="M80">
        <v>12000000</v>
      </c>
      <c r="N80">
        <f t="shared" si="6"/>
        <v>0</v>
      </c>
      <c r="O80">
        <f t="shared" si="7"/>
        <v>0</v>
      </c>
      <c r="P80">
        <f t="shared" si="5"/>
        <v>0</v>
      </c>
      <c r="Q80">
        <f t="shared" si="5"/>
        <v>1</v>
      </c>
      <c r="R80">
        <f t="shared" si="5"/>
        <v>0</v>
      </c>
      <c r="S80">
        <f t="shared" si="5"/>
        <v>0</v>
      </c>
      <c r="T80">
        <v>3</v>
      </c>
      <c r="U80">
        <v>2</v>
      </c>
    </row>
    <row r="81" spans="1:21" ht="16">
      <c r="A81" s="1">
        <v>1972</v>
      </c>
      <c r="B81" t="s">
        <v>3553</v>
      </c>
      <c r="C81" t="s">
        <v>3554</v>
      </c>
      <c r="D81" t="s">
        <v>22</v>
      </c>
      <c r="E81" t="s">
        <v>22</v>
      </c>
      <c r="F81" t="s">
        <v>23</v>
      </c>
      <c r="G81">
        <v>413802</v>
      </c>
      <c r="H81">
        <v>413802</v>
      </c>
      <c r="I81" t="s">
        <v>3555</v>
      </c>
      <c r="J81">
        <v>66866</v>
      </c>
      <c r="K81">
        <v>2305762</v>
      </c>
      <c r="L81">
        <v>2305762</v>
      </c>
      <c r="M81">
        <v>12000</v>
      </c>
      <c r="N81">
        <f t="shared" si="6"/>
        <v>1</v>
      </c>
      <c r="O81">
        <f t="shared" si="7"/>
        <v>0</v>
      </c>
      <c r="P81">
        <f t="shared" si="5"/>
        <v>0</v>
      </c>
      <c r="Q81">
        <f t="shared" si="5"/>
        <v>0</v>
      </c>
      <c r="R81">
        <f t="shared" si="5"/>
        <v>0</v>
      </c>
      <c r="S81">
        <f t="shared" si="5"/>
        <v>0</v>
      </c>
    </row>
    <row r="82" spans="1:21" ht="16">
      <c r="A82" s="1">
        <v>1998</v>
      </c>
      <c r="B82" t="s">
        <v>2670</v>
      </c>
      <c r="C82" t="s">
        <v>2671</v>
      </c>
      <c r="D82" t="s">
        <v>63</v>
      </c>
      <c r="E82" t="s">
        <v>64</v>
      </c>
      <c r="F82" t="s">
        <v>17</v>
      </c>
      <c r="G82">
        <v>1647780</v>
      </c>
      <c r="H82">
        <v>1647780</v>
      </c>
      <c r="I82" t="s">
        <v>2642</v>
      </c>
      <c r="J82">
        <v>1857872</v>
      </c>
      <c r="K82">
        <v>2354896</v>
      </c>
      <c r="L82">
        <v>2354896</v>
      </c>
      <c r="M82">
        <v>1300000</v>
      </c>
      <c r="N82">
        <f t="shared" si="6"/>
        <v>0</v>
      </c>
      <c r="O82">
        <f t="shared" si="7"/>
        <v>1</v>
      </c>
      <c r="P82">
        <f t="shared" ref="P82:S101" si="8">IF(AND($A82&gt;=P$1,$A82&lt;P$1+10),1,0)</f>
        <v>0</v>
      </c>
      <c r="Q82">
        <f t="shared" si="8"/>
        <v>0</v>
      </c>
      <c r="R82">
        <f t="shared" si="8"/>
        <v>1</v>
      </c>
      <c r="S82">
        <f t="shared" si="8"/>
        <v>0</v>
      </c>
      <c r="T82">
        <v>4</v>
      </c>
      <c r="U82">
        <v>3</v>
      </c>
    </row>
    <row r="83" spans="1:21" ht="16">
      <c r="A83" s="1">
        <v>2009</v>
      </c>
      <c r="B83" t="s">
        <v>941</v>
      </c>
      <c r="C83" t="s">
        <v>942</v>
      </c>
      <c r="D83" t="s">
        <v>90</v>
      </c>
      <c r="E83" t="s">
        <v>31</v>
      </c>
      <c r="F83" t="s">
        <v>17</v>
      </c>
      <c r="G83">
        <v>46742</v>
      </c>
      <c r="H83">
        <v>2194020</v>
      </c>
      <c r="I83" t="s">
        <v>885</v>
      </c>
      <c r="J83">
        <v>868585</v>
      </c>
      <c r="K83">
        <v>50749</v>
      </c>
      <c r="L83">
        <v>2382117</v>
      </c>
      <c r="M83">
        <v>800000</v>
      </c>
      <c r="N83">
        <f t="shared" si="6"/>
        <v>0</v>
      </c>
      <c r="O83">
        <f t="shared" si="7"/>
        <v>1</v>
      </c>
      <c r="P83">
        <f t="shared" si="8"/>
        <v>0</v>
      </c>
      <c r="Q83">
        <f t="shared" si="8"/>
        <v>1</v>
      </c>
      <c r="R83">
        <f t="shared" si="8"/>
        <v>0</v>
      </c>
      <c r="S83">
        <f t="shared" si="8"/>
        <v>0</v>
      </c>
      <c r="T83">
        <v>2</v>
      </c>
      <c r="U83">
        <v>2</v>
      </c>
    </row>
    <row r="84" spans="1:21" ht="16">
      <c r="A84" s="1">
        <v>1996</v>
      </c>
      <c r="B84" t="s">
        <v>2939</v>
      </c>
      <c r="C84" t="s">
        <v>2940</v>
      </c>
      <c r="D84" t="s">
        <v>22</v>
      </c>
      <c r="E84" t="s">
        <v>22</v>
      </c>
      <c r="F84" t="s">
        <v>23</v>
      </c>
      <c r="G84">
        <v>1287480</v>
      </c>
      <c r="H84">
        <v>1615787</v>
      </c>
      <c r="I84" t="s">
        <v>2863</v>
      </c>
      <c r="J84">
        <v>1485165</v>
      </c>
      <c r="K84">
        <v>1912120</v>
      </c>
      <c r="L84">
        <v>2399710</v>
      </c>
      <c r="M84">
        <v>1000000</v>
      </c>
      <c r="N84">
        <f t="shared" si="6"/>
        <v>1</v>
      </c>
      <c r="O84">
        <f t="shared" si="7"/>
        <v>0</v>
      </c>
      <c r="P84">
        <f t="shared" si="8"/>
        <v>0</v>
      </c>
      <c r="Q84">
        <f t="shared" si="8"/>
        <v>0</v>
      </c>
      <c r="R84">
        <f t="shared" si="8"/>
        <v>1</v>
      </c>
      <c r="S84">
        <f t="shared" si="8"/>
        <v>0</v>
      </c>
      <c r="T84">
        <v>4</v>
      </c>
      <c r="U84">
        <v>3</v>
      </c>
    </row>
    <row r="85" spans="1:21" ht="16">
      <c r="A85" s="1">
        <v>2005</v>
      </c>
      <c r="B85" t="s">
        <v>1775</v>
      </c>
      <c r="C85" t="s">
        <v>1776</v>
      </c>
      <c r="D85" t="s">
        <v>22</v>
      </c>
      <c r="E85" t="s">
        <v>22</v>
      </c>
      <c r="F85" t="s">
        <v>23</v>
      </c>
      <c r="G85">
        <v>2072645</v>
      </c>
      <c r="H85">
        <v>2077844</v>
      </c>
      <c r="I85" t="s">
        <v>1640</v>
      </c>
      <c r="J85">
        <v>2386066</v>
      </c>
      <c r="K85">
        <v>2472734</v>
      </c>
      <c r="L85">
        <v>2478937</v>
      </c>
      <c r="M85">
        <v>2000000</v>
      </c>
      <c r="N85">
        <f t="shared" si="6"/>
        <v>1</v>
      </c>
      <c r="O85">
        <f t="shared" si="7"/>
        <v>0</v>
      </c>
      <c r="P85">
        <f t="shared" si="8"/>
        <v>0</v>
      </c>
      <c r="Q85">
        <f t="shared" si="8"/>
        <v>1</v>
      </c>
      <c r="R85">
        <f t="shared" si="8"/>
        <v>0</v>
      </c>
      <c r="S85">
        <f t="shared" si="8"/>
        <v>0</v>
      </c>
      <c r="T85">
        <v>2</v>
      </c>
      <c r="U85">
        <v>2</v>
      </c>
    </row>
    <row r="86" spans="1:21" ht="16">
      <c r="A86" s="1">
        <v>2007</v>
      </c>
      <c r="B86" t="s">
        <v>1425</v>
      </c>
      <c r="C86" t="s">
        <v>1426</v>
      </c>
      <c r="D86" t="s">
        <v>63</v>
      </c>
      <c r="E86" t="s">
        <v>64</v>
      </c>
      <c r="F86" t="s">
        <v>17</v>
      </c>
      <c r="G86">
        <v>347578</v>
      </c>
      <c r="H86">
        <v>2350641</v>
      </c>
      <c r="I86" t="s">
        <v>1327</v>
      </c>
      <c r="J86">
        <v>2247087</v>
      </c>
      <c r="K86">
        <v>390519</v>
      </c>
      <c r="L86">
        <v>2641047</v>
      </c>
      <c r="M86">
        <v>2000000</v>
      </c>
      <c r="N86">
        <f t="shared" si="6"/>
        <v>0</v>
      </c>
      <c r="O86">
        <f t="shared" si="7"/>
        <v>1</v>
      </c>
      <c r="P86">
        <f t="shared" si="8"/>
        <v>0</v>
      </c>
      <c r="Q86">
        <f t="shared" si="8"/>
        <v>1</v>
      </c>
      <c r="R86">
        <f t="shared" si="8"/>
        <v>0</v>
      </c>
      <c r="S86">
        <f t="shared" si="8"/>
        <v>0</v>
      </c>
      <c r="T86">
        <v>2</v>
      </c>
      <c r="U86">
        <v>2</v>
      </c>
    </row>
    <row r="87" spans="1:21" ht="16">
      <c r="A87" s="1">
        <v>2000</v>
      </c>
      <c r="B87" t="s">
        <v>2426</v>
      </c>
      <c r="C87" t="s">
        <v>2427</v>
      </c>
      <c r="D87" t="s">
        <v>22</v>
      </c>
      <c r="E87" t="s">
        <v>22</v>
      </c>
      <c r="F87" t="s">
        <v>23</v>
      </c>
      <c r="G87">
        <v>1276984</v>
      </c>
      <c r="H87">
        <v>1953882</v>
      </c>
      <c r="I87" t="s">
        <v>2409</v>
      </c>
      <c r="J87">
        <v>13529084</v>
      </c>
      <c r="K87">
        <v>1727642</v>
      </c>
      <c r="L87">
        <v>2643423</v>
      </c>
      <c r="M87">
        <v>10000000</v>
      </c>
      <c r="N87">
        <f t="shared" si="6"/>
        <v>1</v>
      </c>
      <c r="O87">
        <f t="shared" si="7"/>
        <v>0</v>
      </c>
      <c r="P87">
        <f t="shared" si="8"/>
        <v>0</v>
      </c>
      <c r="Q87">
        <f t="shared" si="8"/>
        <v>1</v>
      </c>
      <c r="R87">
        <f t="shared" si="8"/>
        <v>0</v>
      </c>
      <c r="S87">
        <f t="shared" si="8"/>
        <v>0</v>
      </c>
      <c r="T87">
        <v>3</v>
      </c>
      <c r="U87">
        <v>2</v>
      </c>
    </row>
    <row r="88" spans="1:21" ht="16">
      <c r="A88" s="1">
        <v>2009</v>
      </c>
      <c r="B88" t="s">
        <v>1080</v>
      </c>
      <c r="C88" t="s">
        <v>1081</v>
      </c>
      <c r="D88" t="s">
        <v>57</v>
      </c>
      <c r="E88" t="s">
        <v>58</v>
      </c>
      <c r="F88" t="s">
        <v>17</v>
      </c>
      <c r="G88">
        <v>690290</v>
      </c>
      <c r="H88">
        <v>2600916</v>
      </c>
      <c r="I88" t="s">
        <v>885</v>
      </c>
      <c r="J88">
        <v>8685853</v>
      </c>
      <c r="K88">
        <v>749470</v>
      </c>
      <c r="L88">
        <v>2823897</v>
      </c>
      <c r="M88">
        <v>8000000</v>
      </c>
      <c r="N88">
        <f t="shared" si="6"/>
        <v>0</v>
      </c>
      <c r="O88">
        <f t="shared" si="7"/>
        <v>1</v>
      </c>
      <c r="P88">
        <f t="shared" si="8"/>
        <v>0</v>
      </c>
      <c r="Q88">
        <f t="shared" si="8"/>
        <v>1</v>
      </c>
      <c r="R88">
        <f t="shared" si="8"/>
        <v>0</v>
      </c>
      <c r="S88">
        <f t="shared" si="8"/>
        <v>0</v>
      </c>
      <c r="T88">
        <v>2</v>
      </c>
      <c r="U88">
        <v>2</v>
      </c>
    </row>
    <row r="89" spans="1:21" ht="16">
      <c r="A89" s="1">
        <v>1999</v>
      </c>
      <c r="B89" t="s">
        <v>2598</v>
      </c>
      <c r="C89" t="s">
        <v>2599</v>
      </c>
      <c r="D89" t="s">
        <v>16</v>
      </c>
      <c r="E89" t="s">
        <v>16</v>
      </c>
      <c r="F89" t="s">
        <v>17</v>
      </c>
      <c r="G89">
        <v>2062406</v>
      </c>
      <c r="H89">
        <v>2062406</v>
      </c>
      <c r="I89" t="s">
        <v>2535</v>
      </c>
      <c r="J89">
        <v>16781544</v>
      </c>
      <c r="K89">
        <v>2884196</v>
      </c>
      <c r="L89">
        <v>2884196</v>
      </c>
      <c r="M89">
        <v>12000000</v>
      </c>
      <c r="N89">
        <f t="shared" si="6"/>
        <v>0</v>
      </c>
      <c r="O89">
        <f t="shared" si="7"/>
        <v>0</v>
      </c>
      <c r="P89">
        <f t="shared" si="8"/>
        <v>0</v>
      </c>
      <c r="Q89">
        <f t="shared" si="8"/>
        <v>0</v>
      </c>
      <c r="R89">
        <f t="shared" si="8"/>
        <v>1</v>
      </c>
      <c r="S89">
        <f t="shared" si="8"/>
        <v>0</v>
      </c>
      <c r="T89">
        <v>4</v>
      </c>
      <c r="U89">
        <v>3</v>
      </c>
    </row>
    <row r="90" spans="1:21" ht="16">
      <c r="A90" s="1">
        <v>2010</v>
      </c>
      <c r="B90" t="s">
        <v>693</v>
      </c>
      <c r="C90" t="s">
        <v>694</v>
      </c>
      <c r="D90" t="s">
        <v>16</v>
      </c>
      <c r="E90" t="s">
        <v>16</v>
      </c>
      <c r="F90" t="s">
        <v>17</v>
      </c>
      <c r="G90">
        <v>2712131</v>
      </c>
      <c r="H90">
        <v>2712131</v>
      </c>
      <c r="I90" t="s">
        <v>635</v>
      </c>
      <c r="J90">
        <v>5341159</v>
      </c>
      <c r="K90">
        <v>2897185</v>
      </c>
      <c r="L90">
        <v>2897185</v>
      </c>
      <c r="M90">
        <v>5000000</v>
      </c>
      <c r="N90">
        <f t="shared" si="6"/>
        <v>0</v>
      </c>
      <c r="O90">
        <f t="shared" si="7"/>
        <v>0</v>
      </c>
      <c r="P90">
        <f t="shared" si="8"/>
        <v>1</v>
      </c>
      <c r="Q90">
        <f t="shared" si="8"/>
        <v>0</v>
      </c>
      <c r="R90">
        <f t="shared" si="8"/>
        <v>0</v>
      </c>
      <c r="S90">
        <f t="shared" si="8"/>
        <v>0</v>
      </c>
      <c r="T90">
        <v>1</v>
      </c>
      <c r="U90">
        <v>1</v>
      </c>
    </row>
    <row r="91" spans="1:21" ht="16">
      <c r="A91" s="1">
        <v>2006</v>
      </c>
      <c r="B91" t="s">
        <v>1558</v>
      </c>
      <c r="C91" t="s">
        <v>1559</v>
      </c>
      <c r="D91" t="s">
        <v>22</v>
      </c>
      <c r="E91" t="s">
        <v>22</v>
      </c>
      <c r="F91" t="s">
        <v>23</v>
      </c>
      <c r="G91">
        <v>1692693</v>
      </c>
      <c r="H91">
        <v>2522787</v>
      </c>
      <c r="I91" t="s">
        <v>1469</v>
      </c>
      <c r="J91">
        <v>462319</v>
      </c>
      <c r="K91">
        <v>1956408</v>
      </c>
      <c r="L91">
        <v>2915828</v>
      </c>
      <c r="M91">
        <v>400000</v>
      </c>
      <c r="N91">
        <f t="shared" si="6"/>
        <v>1</v>
      </c>
      <c r="O91">
        <f t="shared" si="7"/>
        <v>0</v>
      </c>
      <c r="P91">
        <f t="shared" si="8"/>
        <v>0</v>
      </c>
      <c r="Q91">
        <f t="shared" si="8"/>
        <v>1</v>
      </c>
      <c r="R91">
        <f t="shared" si="8"/>
        <v>0</v>
      </c>
      <c r="S91">
        <f t="shared" si="8"/>
        <v>0</v>
      </c>
      <c r="T91">
        <v>2</v>
      </c>
      <c r="U91">
        <v>2</v>
      </c>
    </row>
    <row r="92" spans="1:21" ht="16">
      <c r="A92" s="1">
        <v>2011</v>
      </c>
      <c r="B92" t="s">
        <v>543</v>
      </c>
      <c r="C92" t="s">
        <v>544</v>
      </c>
      <c r="D92" t="s">
        <v>22</v>
      </c>
      <c r="E92" t="s">
        <v>22</v>
      </c>
      <c r="F92" t="s">
        <v>23</v>
      </c>
      <c r="G92">
        <v>163753</v>
      </c>
      <c r="H92">
        <v>2818394</v>
      </c>
      <c r="I92" t="s">
        <v>398</v>
      </c>
      <c r="J92">
        <v>8285526</v>
      </c>
      <c r="K92">
        <v>169597</v>
      </c>
      <c r="L92">
        <v>2918985</v>
      </c>
      <c r="M92">
        <v>8000000</v>
      </c>
      <c r="N92">
        <f t="shared" si="6"/>
        <v>1</v>
      </c>
      <c r="O92">
        <f t="shared" si="7"/>
        <v>0</v>
      </c>
      <c r="P92">
        <f t="shared" si="8"/>
        <v>1</v>
      </c>
      <c r="Q92">
        <f t="shared" si="8"/>
        <v>0</v>
      </c>
      <c r="R92">
        <f t="shared" si="8"/>
        <v>0</v>
      </c>
      <c r="S92">
        <f t="shared" si="8"/>
        <v>0</v>
      </c>
      <c r="T92">
        <v>1</v>
      </c>
      <c r="U92">
        <v>1</v>
      </c>
    </row>
    <row r="93" spans="1:21" ht="16">
      <c r="A93" s="1">
        <v>2009</v>
      </c>
      <c r="B93" t="s">
        <v>897</v>
      </c>
      <c r="C93" t="s">
        <v>898</v>
      </c>
      <c r="D93" t="s">
        <v>31</v>
      </c>
      <c r="E93" t="s">
        <v>31</v>
      </c>
      <c r="F93" t="s">
        <v>17</v>
      </c>
      <c r="G93">
        <v>2277396</v>
      </c>
      <c r="H93">
        <v>2828590</v>
      </c>
      <c r="I93" t="s">
        <v>885</v>
      </c>
      <c r="J93">
        <v>3474341</v>
      </c>
      <c r="K93">
        <v>2472641</v>
      </c>
      <c r="L93">
        <v>3071090</v>
      </c>
      <c r="M93">
        <v>3200000</v>
      </c>
      <c r="N93">
        <f t="shared" si="6"/>
        <v>0</v>
      </c>
      <c r="O93">
        <f t="shared" si="7"/>
        <v>0</v>
      </c>
      <c r="P93">
        <f t="shared" si="8"/>
        <v>0</v>
      </c>
      <c r="Q93">
        <f t="shared" si="8"/>
        <v>1</v>
      </c>
      <c r="R93">
        <f t="shared" si="8"/>
        <v>0</v>
      </c>
      <c r="S93">
        <f t="shared" si="8"/>
        <v>0</v>
      </c>
      <c r="T93">
        <v>2</v>
      </c>
      <c r="U93">
        <v>2</v>
      </c>
    </row>
    <row r="94" spans="1:21" ht="16">
      <c r="A94" s="1">
        <v>2011</v>
      </c>
      <c r="B94" t="s">
        <v>632</v>
      </c>
      <c r="C94" t="s">
        <v>3573</v>
      </c>
      <c r="D94" t="s">
        <v>22</v>
      </c>
      <c r="E94" t="s">
        <v>22</v>
      </c>
      <c r="F94" t="s">
        <v>23</v>
      </c>
      <c r="G94">
        <v>1597486</v>
      </c>
      <c r="H94">
        <v>3090593</v>
      </c>
      <c r="I94" t="s">
        <v>398</v>
      </c>
      <c r="J94">
        <v>124283</v>
      </c>
      <c r="K94">
        <v>1654502</v>
      </c>
      <c r="L94">
        <v>3200899</v>
      </c>
      <c r="M94">
        <v>120000</v>
      </c>
      <c r="N94">
        <f t="shared" si="6"/>
        <v>1</v>
      </c>
      <c r="O94">
        <f t="shared" si="7"/>
        <v>0</v>
      </c>
      <c r="P94">
        <f t="shared" si="8"/>
        <v>1</v>
      </c>
      <c r="Q94">
        <f t="shared" si="8"/>
        <v>0</v>
      </c>
      <c r="R94">
        <f t="shared" si="8"/>
        <v>0</v>
      </c>
      <c r="S94">
        <f t="shared" si="8"/>
        <v>0</v>
      </c>
      <c r="T94">
        <v>1</v>
      </c>
      <c r="U94">
        <v>1</v>
      </c>
    </row>
    <row r="95" spans="1:21" ht="16">
      <c r="A95" s="1">
        <v>1995</v>
      </c>
      <c r="B95" t="s">
        <v>2972</v>
      </c>
      <c r="C95" t="s">
        <v>2973</v>
      </c>
      <c r="D95" t="s">
        <v>27</v>
      </c>
      <c r="E95" t="s">
        <v>16</v>
      </c>
      <c r="F95" t="s">
        <v>17</v>
      </c>
      <c r="G95">
        <v>2108367</v>
      </c>
      <c r="H95">
        <v>2108367</v>
      </c>
      <c r="I95" t="s">
        <v>2947</v>
      </c>
      <c r="J95">
        <v>9325555</v>
      </c>
      <c r="K95">
        <v>3223228</v>
      </c>
      <c r="L95">
        <v>3223228</v>
      </c>
      <c r="M95">
        <v>6100000</v>
      </c>
      <c r="N95">
        <f t="shared" si="6"/>
        <v>0</v>
      </c>
      <c r="O95">
        <f t="shared" si="7"/>
        <v>1</v>
      </c>
      <c r="P95">
        <f t="shared" si="8"/>
        <v>0</v>
      </c>
      <c r="Q95">
        <f t="shared" si="8"/>
        <v>0</v>
      </c>
      <c r="R95">
        <f t="shared" si="8"/>
        <v>1</v>
      </c>
      <c r="S95">
        <f t="shared" si="8"/>
        <v>0</v>
      </c>
      <c r="T95">
        <v>4</v>
      </c>
      <c r="U95">
        <v>3</v>
      </c>
    </row>
    <row r="96" spans="1:21" ht="16">
      <c r="A96" s="1">
        <v>1997</v>
      </c>
      <c r="B96" t="s">
        <v>2838</v>
      </c>
      <c r="C96" t="s">
        <v>3574</v>
      </c>
      <c r="D96" t="s">
        <v>22</v>
      </c>
      <c r="E96" t="s">
        <v>22</v>
      </c>
      <c r="F96" t="s">
        <v>23</v>
      </c>
      <c r="G96">
        <v>2221994</v>
      </c>
      <c r="H96">
        <v>2221994</v>
      </c>
      <c r="I96" t="s">
        <v>2762</v>
      </c>
      <c r="J96">
        <v>50793334</v>
      </c>
      <c r="K96">
        <v>3224642</v>
      </c>
      <c r="L96">
        <v>3224642</v>
      </c>
      <c r="M96">
        <v>35000000</v>
      </c>
      <c r="N96">
        <f t="shared" si="6"/>
        <v>1</v>
      </c>
      <c r="O96">
        <f t="shared" si="7"/>
        <v>0</v>
      </c>
      <c r="P96">
        <f t="shared" si="8"/>
        <v>0</v>
      </c>
      <c r="Q96">
        <f t="shared" si="8"/>
        <v>0</v>
      </c>
      <c r="R96">
        <f t="shared" si="8"/>
        <v>1</v>
      </c>
      <c r="S96">
        <f t="shared" si="8"/>
        <v>0</v>
      </c>
      <c r="T96">
        <v>4</v>
      </c>
      <c r="U96">
        <v>3</v>
      </c>
    </row>
    <row r="97" spans="1:21" ht="16">
      <c r="A97" s="1">
        <v>2011</v>
      </c>
      <c r="B97" t="s">
        <v>563</v>
      </c>
      <c r="C97" t="s">
        <v>564</v>
      </c>
      <c r="D97" t="s">
        <v>22</v>
      </c>
      <c r="E97" t="s">
        <v>22</v>
      </c>
      <c r="F97" t="s">
        <v>23</v>
      </c>
      <c r="G97">
        <v>1728953</v>
      </c>
      <c r="H97">
        <v>3128953</v>
      </c>
      <c r="I97" t="s">
        <v>398</v>
      </c>
      <c r="J97">
        <v>4919531</v>
      </c>
      <c r="K97">
        <v>1790661</v>
      </c>
      <c r="L97">
        <v>3240628</v>
      </c>
      <c r="M97">
        <v>4750000</v>
      </c>
      <c r="N97">
        <f t="shared" si="6"/>
        <v>1</v>
      </c>
      <c r="O97">
        <f t="shared" si="7"/>
        <v>0</v>
      </c>
      <c r="P97">
        <f t="shared" si="8"/>
        <v>1</v>
      </c>
      <c r="Q97">
        <f t="shared" si="8"/>
        <v>0</v>
      </c>
      <c r="R97">
        <f t="shared" si="8"/>
        <v>0</v>
      </c>
      <c r="S97">
        <f t="shared" si="8"/>
        <v>0</v>
      </c>
      <c r="T97">
        <v>1</v>
      </c>
      <c r="U97">
        <v>1</v>
      </c>
    </row>
    <row r="98" spans="1:21" ht="16">
      <c r="A98" s="1">
        <v>1992</v>
      </c>
      <c r="B98" t="s">
        <v>3117</v>
      </c>
      <c r="C98" t="s">
        <v>3118</v>
      </c>
      <c r="D98" t="s">
        <v>58</v>
      </c>
      <c r="E98" t="s">
        <v>58</v>
      </c>
      <c r="F98" t="s">
        <v>17</v>
      </c>
      <c r="G98">
        <v>2040920</v>
      </c>
      <c r="H98">
        <v>2041928</v>
      </c>
      <c r="I98" t="s">
        <v>3101</v>
      </c>
      <c r="J98">
        <v>11622</v>
      </c>
      <c r="K98">
        <v>3388636</v>
      </c>
      <c r="L98">
        <v>3390310</v>
      </c>
      <c r="M98">
        <v>7000</v>
      </c>
      <c r="N98">
        <f t="shared" si="6"/>
        <v>0</v>
      </c>
      <c r="O98">
        <f t="shared" si="7"/>
        <v>0</v>
      </c>
      <c r="P98">
        <f t="shared" si="8"/>
        <v>0</v>
      </c>
      <c r="Q98">
        <f t="shared" si="8"/>
        <v>0</v>
      </c>
      <c r="R98">
        <f t="shared" si="8"/>
        <v>1</v>
      </c>
      <c r="S98">
        <f t="shared" si="8"/>
        <v>0</v>
      </c>
      <c r="T98">
        <v>5</v>
      </c>
      <c r="U98">
        <v>3</v>
      </c>
    </row>
    <row r="99" spans="1:21" ht="16">
      <c r="A99" s="1">
        <v>1998</v>
      </c>
      <c r="B99" t="s">
        <v>2655</v>
      </c>
      <c r="C99" t="s">
        <v>3575</v>
      </c>
      <c r="D99" t="s">
        <v>16</v>
      </c>
      <c r="E99" t="s">
        <v>16</v>
      </c>
      <c r="F99" t="s">
        <v>17</v>
      </c>
      <c r="G99">
        <v>2380606</v>
      </c>
      <c r="H99">
        <v>2380606</v>
      </c>
      <c r="I99" t="s">
        <v>2642</v>
      </c>
      <c r="J99">
        <v>2143698</v>
      </c>
      <c r="K99">
        <v>3402201</v>
      </c>
      <c r="L99">
        <v>3402201</v>
      </c>
      <c r="M99">
        <v>1500000</v>
      </c>
      <c r="N99">
        <f t="shared" si="6"/>
        <v>0</v>
      </c>
      <c r="O99">
        <f t="shared" si="7"/>
        <v>0</v>
      </c>
      <c r="P99">
        <f t="shared" si="8"/>
        <v>0</v>
      </c>
      <c r="Q99">
        <f t="shared" si="8"/>
        <v>0</v>
      </c>
      <c r="R99">
        <f t="shared" si="8"/>
        <v>1</v>
      </c>
      <c r="S99">
        <f t="shared" si="8"/>
        <v>0</v>
      </c>
      <c r="T99">
        <v>4</v>
      </c>
      <c r="U99">
        <v>3</v>
      </c>
    </row>
    <row r="100" spans="1:21" ht="16">
      <c r="A100" s="1">
        <v>2013</v>
      </c>
      <c r="B100" t="s">
        <v>198</v>
      </c>
      <c r="C100" t="s">
        <v>199</v>
      </c>
      <c r="D100" t="s">
        <v>22</v>
      </c>
      <c r="E100" t="s">
        <v>22</v>
      </c>
      <c r="F100" t="s">
        <v>23</v>
      </c>
      <c r="G100">
        <v>3491669</v>
      </c>
      <c r="H100">
        <v>3491669</v>
      </c>
      <c r="I100" t="s">
        <v>38</v>
      </c>
      <c r="J100">
        <v>1500000</v>
      </c>
      <c r="K100">
        <v>3491669</v>
      </c>
      <c r="L100">
        <v>3491669</v>
      </c>
      <c r="M100">
        <v>1500000</v>
      </c>
      <c r="N100">
        <f t="shared" si="6"/>
        <v>1</v>
      </c>
      <c r="O100">
        <f t="shared" si="7"/>
        <v>0</v>
      </c>
      <c r="P100">
        <f t="shared" si="8"/>
        <v>1</v>
      </c>
      <c r="Q100">
        <f t="shared" si="8"/>
        <v>0</v>
      </c>
      <c r="R100">
        <f t="shared" si="8"/>
        <v>0</v>
      </c>
      <c r="S100">
        <f t="shared" si="8"/>
        <v>0</v>
      </c>
      <c r="T100">
        <v>1</v>
      </c>
      <c r="U100">
        <v>1</v>
      </c>
    </row>
    <row r="101" spans="1:21" ht="16">
      <c r="A101" s="1">
        <v>1996</v>
      </c>
      <c r="B101" t="s">
        <v>2882</v>
      </c>
      <c r="C101" t="s">
        <v>2883</v>
      </c>
      <c r="D101" t="s">
        <v>27</v>
      </c>
      <c r="E101" t="s">
        <v>16</v>
      </c>
      <c r="F101" t="s">
        <v>17</v>
      </c>
      <c r="G101">
        <v>1577287</v>
      </c>
      <c r="H101">
        <v>2419669</v>
      </c>
      <c r="I101" t="s">
        <v>2860</v>
      </c>
      <c r="J101">
        <v>2970330</v>
      </c>
      <c r="K101">
        <v>2342531</v>
      </c>
      <c r="L101">
        <v>3593608</v>
      </c>
      <c r="M101">
        <v>2000000</v>
      </c>
      <c r="N101">
        <f t="shared" si="6"/>
        <v>0</v>
      </c>
      <c r="O101">
        <f t="shared" si="7"/>
        <v>1</v>
      </c>
      <c r="P101">
        <f t="shared" si="8"/>
        <v>0</v>
      </c>
      <c r="Q101">
        <f t="shared" si="8"/>
        <v>0</v>
      </c>
      <c r="R101">
        <f t="shared" si="8"/>
        <v>1</v>
      </c>
      <c r="S101">
        <f t="shared" si="8"/>
        <v>0</v>
      </c>
      <c r="T101">
        <v>4</v>
      </c>
      <c r="U101">
        <v>3</v>
      </c>
    </row>
    <row r="102" spans="1:21" ht="16">
      <c r="A102" s="1">
        <v>2005</v>
      </c>
      <c r="B102" t="s">
        <v>1817</v>
      </c>
      <c r="C102" t="s">
        <v>1818</v>
      </c>
      <c r="D102" t="s">
        <v>31</v>
      </c>
      <c r="E102" t="s">
        <v>31</v>
      </c>
      <c r="F102" t="s">
        <v>17</v>
      </c>
      <c r="G102">
        <v>1253413</v>
      </c>
      <c r="H102">
        <v>3061763</v>
      </c>
      <c r="I102" t="s">
        <v>1645</v>
      </c>
      <c r="J102">
        <v>5666907</v>
      </c>
      <c r="K102">
        <v>1495363</v>
      </c>
      <c r="L102">
        <v>3652785</v>
      </c>
      <c r="M102">
        <v>4750000</v>
      </c>
      <c r="N102">
        <f t="shared" si="6"/>
        <v>0</v>
      </c>
      <c r="O102">
        <f t="shared" si="7"/>
        <v>0</v>
      </c>
      <c r="P102">
        <f t="shared" ref="P102:S121" si="9">IF(AND($A102&gt;=P$1,$A102&lt;P$1+10),1,0)</f>
        <v>0</v>
      </c>
      <c r="Q102">
        <f t="shared" si="9"/>
        <v>1</v>
      </c>
      <c r="R102">
        <f t="shared" si="9"/>
        <v>0</v>
      </c>
      <c r="S102">
        <f t="shared" si="9"/>
        <v>0</v>
      </c>
      <c r="T102">
        <v>2</v>
      </c>
      <c r="U102">
        <v>2</v>
      </c>
    </row>
    <row r="103" spans="1:21" ht="16">
      <c r="A103" s="1">
        <v>2011</v>
      </c>
      <c r="B103" t="s">
        <v>507</v>
      </c>
      <c r="C103" t="s">
        <v>508</v>
      </c>
      <c r="D103" t="s">
        <v>22</v>
      </c>
      <c r="E103" t="s">
        <v>22</v>
      </c>
      <c r="F103" t="s">
        <v>23</v>
      </c>
      <c r="G103">
        <v>2981038</v>
      </c>
      <c r="H103">
        <v>3531038</v>
      </c>
      <c r="I103" t="s">
        <v>398</v>
      </c>
      <c r="J103">
        <v>1035691</v>
      </c>
      <c r="K103">
        <v>3087434</v>
      </c>
      <c r="L103">
        <v>3657064</v>
      </c>
      <c r="M103">
        <v>1000000</v>
      </c>
      <c r="N103">
        <f t="shared" si="6"/>
        <v>1</v>
      </c>
      <c r="O103">
        <f t="shared" si="7"/>
        <v>0</v>
      </c>
      <c r="P103">
        <f t="shared" si="9"/>
        <v>1</v>
      </c>
      <c r="Q103">
        <f t="shared" si="9"/>
        <v>0</v>
      </c>
      <c r="R103">
        <f t="shared" si="9"/>
        <v>0</v>
      </c>
      <c r="S103">
        <f t="shared" si="9"/>
        <v>0</v>
      </c>
      <c r="T103">
        <v>1</v>
      </c>
      <c r="U103">
        <v>1</v>
      </c>
    </row>
    <row r="104" spans="1:21" ht="16">
      <c r="A104" s="1">
        <v>1999</v>
      </c>
      <c r="B104" t="s">
        <v>2555</v>
      </c>
      <c r="C104" t="s">
        <v>3576</v>
      </c>
      <c r="D104" t="s">
        <v>22</v>
      </c>
      <c r="E104" t="s">
        <v>22</v>
      </c>
      <c r="F104" t="s">
        <v>23</v>
      </c>
      <c r="G104">
        <v>2205627</v>
      </c>
      <c r="H104">
        <v>2629191</v>
      </c>
      <c r="I104" t="s">
        <v>2532</v>
      </c>
      <c r="J104">
        <v>1678154</v>
      </c>
      <c r="K104">
        <v>3084486</v>
      </c>
      <c r="L104">
        <v>3676824</v>
      </c>
      <c r="M104">
        <v>1200000</v>
      </c>
      <c r="N104">
        <f t="shared" si="6"/>
        <v>1</v>
      </c>
      <c r="O104">
        <f t="shared" si="7"/>
        <v>0</v>
      </c>
      <c r="P104">
        <f t="shared" si="9"/>
        <v>0</v>
      </c>
      <c r="Q104">
        <f t="shared" si="9"/>
        <v>0</v>
      </c>
      <c r="R104">
        <f t="shared" si="9"/>
        <v>1</v>
      </c>
      <c r="S104">
        <f t="shared" si="9"/>
        <v>0</v>
      </c>
      <c r="T104">
        <v>4</v>
      </c>
      <c r="U104">
        <v>3</v>
      </c>
    </row>
    <row r="105" spans="1:21" ht="16">
      <c r="A105" s="1">
        <v>2003</v>
      </c>
      <c r="B105" t="s">
        <v>2080</v>
      </c>
      <c r="C105" t="s">
        <v>2081</v>
      </c>
      <c r="D105" t="s">
        <v>31</v>
      </c>
      <c r="E105" t="s">
        <v>31</v>
      </c>
      <c r="F105" t="s">
        <v>17</v>
      </c>
      <c r="G105">
        <v>2207975</v>
      </c>
      <c r="H105">
        <v>2932719</v>
      </c>
      <c r="I105" t="s">
        <v>1999</v>
      </c>
      <c r="J105">
        <v>7596522</v>
      </c>
      <c r="K105">
        <v>2795488</v>
      </c>
      <c r="L105">
        <v>3713077</v>
      </c>
      <c r="M105">
        <v>6000000</v>
      </c>
      <c r="N105">
        <f t="shared" si="6"/>
        <v>0</v>
      </c>
      <c r="O105">
        <f t="shared" si="7"/>
        <v>0</v>
      </c>
      <c r="P105">
        <f t="shared" si="9"/>
        <v>0</v>
      </c>
      <c r="Q105">
        <f t="shared" si="9"/>
        <v>1</v>
      </c>
      <c r="R105">
        <f t="shared" si="9"/>
        <v>0</v>
      </c>
      <c r="S105">
        <f t="shared" si="9"/>
        <v>0</v>
      </c>
      <c r="T105">
        <v>3</v>
      </c>
      <c r="U105">
        <v>2</v>
      </c>
    </row>
    <row r="106" spans="1:21" ht="16">
      <c r="A106" s="1">
        <v>2005</v>
      </c>
      <c r="B106" t="s">
        <v>1654</v>
      </c>
      <c r="C106" t="s">
        <v>1655</v>
      </c>
      <c r="D106" t="s">
        <v>22</v>
      </c>
      <c r="E106" t="s">
        <v>22</v>
      </c>
      <c r="F106" t="s">
        <v>23</v>
      </c>
      <c r="G106">
        <v>3127472</v>
      </c>
      <c r="H106">
        <v>3127472</v>
      </c>
      <c r="I106" t="s">
        <v>1640</v>
      </c>
      <c r="J106">
        <v>3459796</v>
      </c>
      <c r="K106">
        <v>3731178</v>
      </c>
      <c r="L106">
        <v>3731178</v>
      </c>
      <c r="M106">
        <v>2900000</v>
      </c>
      <c r="N106">
        <f t="shared" si="6"/>
        <v>1</v>
      </c>
      <c r="O106">
        <f t="shared" si="7"/>
        <v>0</v>
      </c>
      <c r="P106">
        <f t="shared" si="9"/>
        <v>0</v>
      </c>
      <c r="Q106">
        <f t="shared" si="9"/>
        <v>1</v>
      </c>
      <c r="R106">
        <f t="shared" si="9"/>
        <v>0</v>
      </c>
      <c r="S106">
        <f t="shared" si="9"/>
        <v>0</v>
      </c>
      <c r="T106">
        <v>2</v>
      </c>
      <c r="U106">
        <v>2</v>
      </c>
    </row>
    <row r="107" spans="1:21" ht="16">
      <c r="A107" s="1">
        <v>1996</v>
      </c>
      <c r="B107" t="s">
        <v>2941</v>
      </c>
      <c r="C107" t="s">
        <v>3577</v>
      </c>
      <c r="D107" t="s">
        <v>22</v>
      </c>
      <c r="E107" t="s">
        <v>22</v>
      </c>
      <c r="F107" t="s">
        <v>23</v>
      </c>
      <c r="G107">
        <v>1652472</v>
      </c>
      <c r="H107">
        <v>2525984</v>
      </c>
      <c r="I107" t="s">
        <v>2863</v>
      </c>
      <c r="J107">
        <v>445549</v>
      </c>
      <c r="K107">
        <v>2454193</v>
      </c>
      <c r="L107">
        <v>3751503</v>
      </c>
      <c r="M107">
        <v>300000</v>
      </c>
      <c r="N107">
        <f t="shared" si="6"/>
        <v>1</v>
      </c>
      <c r="O107">
        <f t="shared" si="7"/>
        <v>0</v>
      </c>
      <c r="P107">
        <f t="shared" si="9"/>
        <v>0</v>
      </c>
      <c r="Q107">
        <f t="shared" si="9"/>
        <v>0</v>
      </c>
      <c r="R107">
        <f t="shared" si="9"/>
        <v>1</v>
      </c>
      <c r="S107">
        <f t="shared" si="9"/>
        <v>0</v>
      </c>
      <c r="T107">
        <v>4</v>
      </c>
      <c r="U107">
        <v>3</v>
      </c>
    </row>
    <row r="108" spans="1:21" ht="16">
      <c r="A108" s="1">
        <v>1995</v>
      </c>
      <c r="B108" t="s">
        <v>2998</v>
      </c>
      <c r="C108" t="s">
        <v>2999</v>
      </c>
      <c r="D108" t="s">
        <v>22</v>
      </c>
      <c r="E108" t="s">
        <v>22</v>
      </c>
      <c r="F108" t="s">
        <v>23</v>
      </c>
      <c r="G108">
        <v>2210408</v>
      </c>
      <c r="H108">
        <v>2477155</v>
      </c>
      <c r="I108" t="s">
        <v>2944</v>
      </c>
      <c r="J108">
        <v>382195</v>
      </c>
      <c r="K108">
        <v>3379226</v>
      </c>
      <c r="L108">
        <v>3787024</v>
      </c>
      <c r="M108">
        <v>250000</v>
      </c>
      <c r="N108">
        <f t="shared" si="6"/>
        <v>1</v>
      </c>
      <c r="O108">
        <f t="shared" si="7"/>
        <v>0</v>
      </c>
      <c r="P108">
        <f t="shared" si="9"/>
        <v>0</v>
      </c>
      <c r="Q108">
        <f t="shared" si="9"/>
        <v>0</v>
      </c>
      <c r="R108">
        <f t="shared" si="9"/>
        <v>1</v>
      </c>
      <c r="S108">
        <f t="shared" si="9"/>
        <v>0</v>
      </c>
      <c r="T108">
        <v>4</v>
      </c>
      <c r="U108">
        <v>3</v>
      </c>
    </row>
    <row r="109" spans="1:21" ht="16">
      <c r="A109" s="1">
        <v>2010</v>
      </c>
      <c r="B109" t="s">
        <v>823</v>
      </c>
      <c r="C109" t="s">
        <v>824</v>
      </c>
      <c r="D109" t="s">
        <v>16</v>
      </c>
      <c r="E109" t="s">
        <v>16</v>
      </c>
      <c r="F109" t="s">
        <v>17</v>
      </c>
      <c r="G109">
        <v>217277</v>
      </c>
      <c r="H109">
        <v>3617277</v>
      </c>
      <c r="I109" t="s">
        <v>635</v>
      </c>
      <c r="J109">
        <v>13887014</v>
      </c>
      <c r="K109">
        <v>232102</v>
      </c>
      <c r="L109">
        <v>3864090</v>
      </c>
      <c r="M109">
        <v>13000000</v>
      </c>
      <c r="N109">
        <f t="shared" si="6"/>
        <v>0</v>
      </c>
      <c r="O109">
        <f t="shared" si="7"/>
        <v>0</v>
      </c>
      <c r="P109">
        <f t="shared" si="9"/>
        <v>1</v>
      </c>
      <c r="Q109">
        <f t="shared" si="9"/>
        <v>0</v>
      </c>
      <c r="R109">
        <f t="shared" si="9"/>
        <v>0</v>
      </c>
      <c r="S109">
        <f t="shared" si="9"/>
        <v>0</v>
      </c>
      <c r="T109">
        <v>1</v>
      </c>
      <c r="U109">
        <v>1</v>
      </c>
    </row>
    <row r="110" spans="1:21" ht="16">
      <c r="A110" s="1">
        <v>2011</v>
      </c>
      <c r="B110" t="s">
        <v>497</v>
      </c>
      <c r="C110" t="s">
        <v>498</v>
      </c>
      <c r="D110" t="s">
        <v>21</v>
      </c>
      <c r="E110" t="s">
        <v>22</v>
      </c>
      <c r="F110" t="s">
        <v>23</v>
      </c>
      <c r="G110">
        <v>3395391</v>
      </c>
      <c r="H110">
        <v>3731489</v>
      </c>
      <c r="I110" t="s">
        <v>398</v>
      </c>
      <c r="J110">
        <v>258923</v>
      </c>
      <c r="K110">
        <v>3516575</v>
      </c>
      <c r="L110">
        <v>3864669</v>
      </c>
      <c r="M110">
        <v>250000</v>
      </c>
      <c r="N110">
        <f t="shared" si="6"/>
        <v>1</v>
      </c>
      <c r="O110">
        <f t="shared" si="7"/>
        <v>1</v>
      </c>
      <c r="P110">
        <f t="shared" si="9"/>
        <v>1</v>
      </c>
      <c r="Q110">
        <f t="shared" si="9"/>
        <v>0</v>
      </c>
      <c r="R110">
        <f t="shared" si="9"/>
        <v>0</v>
      </c>
      <c r="S110">
        <f t="shared" si="9"/>
        <v>0</v>
      </c>
      <c r="T110">
        <v>1</v>
      </c>
      <c r="U110">
        <v>1</v>
      </c>
    </row>
    <row r="111" spans="1:21" ht="16">
      <c r="A111" s="1">
        <v>2000</v>
      </c>
      <c r="B111" t="s">
        <v>2493</v>
      </c>
      <c r="C111" t="s">
        <v>2494</v>
      </c>
      <c r="D111" t="s">
        <v>22</v>
      </c>
      <c r="E111" t="s">
        <v>22</v>
      </c>
      <c r="F111" t="s">
        <v>23</v>
      </c>
      <c r="G111">
        <v>3050934</v>
      </c>
      <c r="H111">
        <v>3050934</v>
      </c>
      <c r="I111" t="s">
        <v>2409</v>
      </c>
      <c r="J111">
        <v>2435235</v>
      </c>
      <c r="K111">
        <v>4127634</v>
      </c>
      <c r="L111">
        <v>4127634</v>
      </c>
      <c r="M111">
        <v>1800000</v>
      </c>
      <c r="N111">
        <f t="shared" si="6"/>
        <v>1</v>
      </c>
      <c r="O111">
        <f t="shared" si="7"/>
        <v>0</v>
      </c>
      <c r="P111">
        <f t="shared" si="9"/>
        <v>0</v>
      </c>
      <c r="Q111">
        <f t="shared" si="9"/>
        <v>1</v>
      </c>
      <c r="R111">
        <f t="shared" si="9"/>
        <v>0</v>
      </c>
      <c r="S111">
        <f t="shared" si="9"/>
        <v>0</v>
      </c>
      <c r="T111">
        <v>3</v>
      </c>
      <c r="U111">
        <v>2</v>
      </c>
    </row>
    <row r="112" spans="1:21" ht="16">
      <c r="A112" s="1">
        <v>1986</v>
      </c>
      <c r="B112" t="s">
        <v>3313</v>
      </c>
      <c r="C112" t="s">
        <v>3314</v>
      </c>
      <c r="D112" t="s">
        <v>22</v>
      </c>
      <c r="E112" t="s">
        <v>22</v>
      </c>
      <c r="F112" t="s">
        <v>23</v>
      </c>
      <c r="G112">
        <v>1953732</v>
      </c>
      <c r="H112">
        <v>1953732</v>
      </c>
      <c r="I112" t="s">
        <v>3297</v>
      </c>
      <c r="J112">
        <v>31856471</v>
      </c>
      <c r="K112">
        <v>4149267</v>
      </c>
      <c r="L112">
        <v>4149267</v>
      </c>
      <c r="M112">
        <v>15000000</v>
      </c>
      <c r="N112">
        <f t="shared" si="6"/>
        <v>1</v>
      </c>
      <c r="O112">
        <f t="shared" si="7"/>
        <v>0</v>
      </c>
      <c r="P112">
        <f t="shared" si="9"/>
        <v>0</v>
      </c>
      <c r="Q112">
        <f t="shared" si="9"/>
        <v>0</v>
      </c>
      <c r="R112">
        <f t="shared" si="9"/>
        <v>0</v>
      </c>
      <c r="S112">
        <f t="shared" si="9"/>
        <v>1</v>
      </c>
    </row>
    <row r="113" spans="1:21" ht="16">
      <c r="A113" s="1">
        <v>1997</v>
      </c>
      <c r="B113" t="s">
        <v>2813</v>
      </c>
      <c r="C113" t="s">
        <v>2814</v>
      </c>
      <c r="D113" t="s">
        <v>16</v>
      </c>
      <c r="E113" t="s">
        <v>16</v>
      </c>
      <c r="F113" t="s">
        <v>17</v>
      </c>
      <c r="G113">
        <v>2883661</v>
      </c>
      <c r="H113">
        <v>2883661</v>
      </c>
      <c r="I113" t="s">
        <v>2765</v>
      </c>
      <c r="J113">
        <v>36281</v>
      </c>
      <c r="K113">
        <v>4184879</v>
      </c>
      <c r="L113">
        <v>4184879</v>
      </c>
      <c r="M113">
        <v>25000</v>
      </c>
      <c r="N113">
        <f t="shared" si="6"/>
        <v>0</v>
      </c>
      <c r="O113">
        <f t="shared" si="7"/>
        <v>0</v>
      </c>
      <c r="P113">
        <f t="shared" si="9"/>
        <v>0</v>
      </c>
      <c r="Q113">
        <f t="shared" si="9"/>
        <v>0</v>
      </c>
      <c r="R113">
        <f t="shared" si="9"/>
        <v>1</v>
      </c>
      <c r="S113">
        <f t="shared" si="9"/>
        <v>0</v>
      </c>
      <c r="T113">
        <v>4</v>
      </c>
      <c r="U113">
        <v>3</v>
      </c>
    </row>
    <row r="114" spans="1:21" ht="16">
      <c r="A114" s="1">
        <v>2005</v>
      </c>
      <c r="B114" t="s">
        <v>1715</v>
      </c>
      <c r="C114" t="s">
        <v>1716</v>
      </c>
      <c r="D114" t="s">
        <v>22</v>
      </c>
      <c r="E114" t="s">
        <v>22</v>
      </c>
      <c r="F114" t="s">
        <v>23</v>
      </c>
      <c r="G114">
        <v>2678010</v>
      </c>
      <c r="H114">
        <v>3557954</v>
      </c>
      <c r="I114" t="s">
        <v>1640</v>
      </c>
      <c r="J114">
        <v>1193033</v>
      </c>
      <c r="K114">
        <v>3194955</v>
      </c>
      <c r="L114">
        <v>4244757</v>
      </c>
      <c r="M114">
        <v>1000000</v>
      </c>
      <c r="N114">
        <f t="shared" si="6"/>
        <v>1</v>
      </c>
      <c r="O114">
        <f t="shared" si="7"/>
        <v>0</v>
      </c>
      <c r="P114">
        <f t="shared" si="9"/>
        <v>0</v>
      </c>
      <c r="Q114">
        <f t="shared" si="9"/>
        <v>1</v>
      </c>
      <c r="R114">
        <f t="shared" si="9"/>
        <v>0</v>
      </c>
      <c r="S114">
        <f t="shared" si="9"/>
        <v>0</v>
      </c>
      <c r="T114">
        <v>2</v>
      </c>
      <c r="U114">
        <v>2</v>
      </c>
    </row>
    <row r="115" spans="1:21" ht="16">
      <c r="A115" s="1">
        <v>2005</v>
      </c>
      <c r="B115" t="s">
        <v>1650</v>
      </c>
      <c r="C115" t="s">
        <v>1651</v>
      </c>
      <c r="D115" t="s">
        <v>64</v>
      </c>
      <c r="E115" t="s">
        <v>64</v>
      </c>
      <c r="F115" t="s">
        <v>17</v>
      </c>
      <c r="G115">
        <v>2405420</v>
      </c>
      <c r="H115">
        <v>3605420</v>
      </c>
      <c r="I115" t="s">
        <v>1645</v>
      </c>
      <c r="J115">
        <v>29825828</v>
      </c>
      <c r="K115">
        <v>2869746</v>
      </c>
      <c r="L115">
        <v>4301386</v>
      </c>
      <c r="M115">
        <v>25000000</v>
      </c>
      <c r="N115">
        <f t="shared" si="6"/>
        <v>0</v>
      </c>
      <c r="O115">
        <f t="shared" si="7"/>
        <v>0</v>
      </c>
      <c r="P115">
        <f t="shared" si="9"/>
        <v>0</v>
      </c>
      <c r="Q115">
        <f t="shared" si="9"/>
        <v>1</v>
      </c>
      <c r="R115">
        <f t="shared" si="9"/>
        <v>0</v>
      </c>
      <c r="S115">
        <f t="shared" si="9"/>
        <v>0</v>
      </c>
      <c r="T115">
        <v>2</v>
      </c>
      <c r="U115">
        <v>2</v>
      </c>
    </row>
    <row r="116" spans="1:21" ht="16">
      <c r="A116" s="1">
        <v>1999</v>
      </c>
      <c r="B116" t="s">
        <v>2582</v>
      </c>
      <c r="C116" t="s">
        <v>2583</v>
      </c>
      <c r="D116" t="s">
        <v>22</v>
      </c>
      <c r="E116" t="s">
        <v>22</v>
      </c>
      <c r="F116" t="s">
        <v>23</v>
      </c>
      <c r="G116">
        <v>3076820</v>
      </c>
      <c r="H116">
        <v>3076820</v>
      </c>
      <c r="I116" t="s">
        <v>2532</v>
      </c>
      <c r="J116">
        <v>4195386</v>
      </c>
      <c r="K116">
        <v>4302816</v>
      </c>
      <c r="L116">
        <v>4302816</v>
      </c>
      <c r="M116">
        <v>3000000</v>
      </c>
      <c r="N116">
        <f t="shared" si="6"/>
        <v>1</v>
      </c>
      <c r="O116">
        <f t="shared" si="7"/>
        <v>0</v>
      </c>
      <c r="P116">
        <f t="shared" si="9"/>
        <v>0</v>
      </c>
      <c r="Q116">
        <f t="shared" si="9"/>
        <v>0</v>
      </c>
      <c r="R116">
        <f t="shared" si="9"/>
        <v>1</v>
      </c>
      <c r="S116">
        <f t="shared" si="9"/>
        <v>0</v>
      </c>
      <c r="T116">
        <v>4</v>
      </c>
      <c r="U116">
        <v>3</v>
      </c>
    </row>
    <row r="117" spans="1:21" ht="16">
      <c r="A117" s="1">
        <v>2012</v>
      </c>
      <c r="B117" t="s">
        <v>308</v>
      </c>
      <c r="C117" t="s">
        <v>309</v>
      </c>
      <c r="D117" t="s">
        <v>21</v>
      </c>
      <c r="E117" t="s">
        <v>22</v>
      </c>
      <c r="F117" t="s">
        <v>23</v>
      </c>
      <c r="G117">
        <v>4010957</v>
      </c>
      <c r="H117">
        <v>4413188</v>
      </c>
      <c r="I117" t="s">
        <v>24</v>
      </c>
      <c r="J117">
        <v>760979</v>
      </c>
      <c r="K117">
        <v>4069672</v>
      </c>
      <c r="L117">
        <v>4477791</v>
      </c>
      <c r="M117">
        <v>750000</v>
      </c>
      <c r="N117">
        <f t="shared" si="6"/>
        <v>1</v>
      </c>
      <c r="O117">
        <f t="shared" si="7"/>
        <v>1</v>
      </c>
      <c r="P117">
        <f t="shared" si="9"/>
        <v>1</v>
      </c>
      <c r="Q117">
        <f t="shared" si="9"/>
        <v>0</v>
      </c>
      <c r="R117">
        <f t="shared" si="9"/>
        <v>0</v>
      </c>
      <c r="S117">
        <f t="shared" si="9"/>
        <v>0</v>
      </c>
      <c r="T117">
        <v>1</v>
      </c>
      <c r="U117">
        <v>1</v>
      </c>
    </row>
    <row r="118" spans="1:21" ht="16">
      <c r="A118" s="1">
        <v>1978</v>
      </c>
      <c r="B118" t="s">
        <v>3477</v>
      </c>
      <c r="C118" t="s">
        <v>3478</v>
      </c>
      <c r="D118" t="s">
        <v>58</v>
      </c>
      <c r="E118" t="s">
        <v>58</v>
      </c>
      <c r="F118" t="s">
        <v>17</v>
      </c>
      <c r="G118">
        <v>93051</v>
      </c>
      <c r="H118">
        <v>1278471</v>
      </c>
      <c r="I118" t="s">
        <v>3469</v>
      </c>
      <c r="J118">
        <v>6248735</v>
      </c>
      <c r="K118">
        <v>332258</v>
      </c>
      <c r="L118">
        <v>4565044</v>
      </c>
      <c r="M118">
        <v>1750000</v>
      </c>
      <c r="N118">
        <f t="shared" si="6"/>
        <v>0</v>
      </c>
      <c r="O118">
        <f t="shared" si="7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</row>
    <row r="119" spans="1:21" ht="16">
      <c r="A119" s="1">
        <v>1992</v>
      </c>
      <c r="B119" t="s">
        <v>3129</v>
      </c>
      <c r="C119" t="s">
        <v>3130</v>
      </c>
      <c r="D119" t="s">
        <v>58</v>
      </c>
      <c r="E119" t="s">
        <v>58</v>
      </c>
      <c r="F119" t="s">
        <v>17</v>
      </c>
      <c r="G119">
        <v>2832029</v>
      </c>
      <c r="H119">
        <v>2832029</v>
      </c>
      <c r="I119" t="s">
        <v>3101</v>
      </c>
      <c r="J119">
        <v>1992417</v>
      </c>
      <c r="K119">
        <v>4702152</v>
      </c>
      <c r="L119">
        <v>4702152</v>
      </c>
      <c r="M119">
        <v>1200000</v>
      </c>
      <c r="N119">
        <f t="shared" si="6"/>
        <v>0</v>
      </c>
      <c r="O119">
        <f t="shared" si="7"/>
        <v>0</v>
      </c>
      <c r="P119">
        <f t="shared" si="9"/>
        <v>0</v>
      </c>
      <c r="Q119">
        <f t="shared" si="9"/>
        <v>0</v>
      </c>
      <c r="R119">
        <f t="shared" si="9"/>
        <v>1</v>
      </c>
      <c r="S119">
        <f t="shared" si="9"/>
        <v>0</v>
      </c>
      <c r="T119">
        <v>5</v>
      </c>
      <c r="U119">
        <v>3</v>
      </c>
    </row>
    <row r="120" spans="1:21" ht="16">
      <c r="A120" s="1">
        <v>2008</v>
      </c>
      <c r="B120" t="s">
        <v>1249</v>
      </c>
      <c r="C120" t="s">
        <v>1250</v>
      </c>
      <c r="D120" t="s">
        <v>64</v>
      </c>
      <c r="E120" t="s">
        <v>64</v>
      </c>
      <c r="F120" t="s">
        <v>17</v>
      </c>
      <c r="G120">
        <v>3083538</v>
      </c>
      <c r="H120">
        <v>4383538</v>
      </c>
      <c r="I120" t="s">
        <v>1123</v>
      </c>
      <c r="J120">
        <v>21645126</v>
      </c>
      <c r="K120">
        <v>3337178</v>
      </c>
      <c r="L120">
        <v>4744112</v>
      </c>
      <c r="M120">
        <v>20000000</v>
      </c>
      <c r="N120">
        <f t="shared" si="6"/>
        <v>0</v>
      </c>
      <c r="O120">
        <f t="shared" si="7"/>
        <v>0</v>
      </c>
      <c r="P120">
        <f t="shared" si="9"/>
        <v>0</v>
      </c>
      <c r="Q120">
        <f t="shared" si="9"/>
        <v>1</v>
      </c>
      <c r="R120">
        <f t="shared" si="9"/>
        <v>0</v>
      </c>
      <c r="S120">
        <f t="shared" si="9"/>
        <v>0</v>
      </c>
      <c r="T120">
        <v>2</v>
      </c>
      <c r="U120">
        <v>2</v>
      </c>
    </row>
    <row r="121" spans="1:21" ht="16">
      <c r="A121" s="1">
        <v>2001</v>
      </c>
      <c r="B121" t="s">
        <v>2319</v>
      </c>
      <c r="C121" t="s">
        <v>2320</v>
      </c>
      <c r="D121" t="s">
        <v>21</v>
      </c>
      <c r="E121" t="s">
        <v>22</v>
      </c>
      <c r="F121" t="s">
        <v>23</v>
      </c>
      <c r="G121">
        <v>3067312</v>
      </c>
      <c r="H121">
        <v>3643900</v>
      </c>
      <c r="I121" t="s">
        <v>2290</v>
      </c>
      <c r="J121">
        <v>7895076</v>
      </c>
      <c r="K121">
        <v>4036110</v>
      </c>
      <c r="L121">
        <v>4794811</v>
      </c>
      <c r="M121">
        <v>6000000</v>
      </c>
      <c r="N121">
        <f t="shared" si="6"/>
        <v>1</v>
      </c>
      <c r="O121">
        <f t="shared" si="7"/>
        <v>1</v>
      </c>
      <c r="P121">
        <f t="shared" si="9"/>
        <v>0</v>
      </c>
      <c r="Q121">
        <f t="shared" si="9"/>
        <v>1</v>
      </c>
      <c r="R121">
        <f t="shared" si="9"/>
        <v>0</v>
      </c>
      <c r="S121">
        <f t="shared" si="9"/>
        <v>0</v>
      </c>
      <c r="T121">
        <v>3</v>
      </c>
      <c r="U121">
        <v>2</v>
      </c>
    </row>
    <row r="122" spans="1:21" ht="16">
      <c r="A122" s="1">
        <v>2005</v>
      </c>
      <c r="B122" t="s">
        <v>1656</v>
      </c>
      <c r="C122" t="s">
        <v>1657</v>
      </c>
      <c r="D122" t="s">
        <v>16</v>
      </c>
      <c r="E122" t="s">
        <v>16</v>
      </c>
      <c r="F122" t="s">
        <v>17</v>
      </c>
      <c r="G122">
        <v>2075743</v>
      </c>
      <c r="H122">
        <v>4087493</v>
      </c>
      <c r="I122" t="s">
        <v>1645</v>
      </c>
      <c r="J122">
        <v>536865</v>
      </c>
      <c r="K122">
        <v>2476430</v>
      </c>
      <c r="L122">
        <v>4876515</v>
      </c>
      <c r="M122">
        <v>450000</v>
      </c>
      <c r="N122">
        <f t="shared" si="6"/>
        <v>0</v>
      </c>
      <c r="O122">
        <f t="shared" si="7"/>
        <v>0</v>
      </c>
      <c r="P122">
        <f t="shared" ref="P122:S141" si="10">IF(AND($A122&gt;=P$1,$A122&lt;P$1+10),1,0)</f>
        <v>0</v>
      </c>
      <c r="Q122">
        <f t="shared" si="10"/>
        <v>1</v>
      </c>
      <c r="R122">
        <f t="shared" si="10"/>
        <v>0</v>
      </c>
      <c r="S122">
        <f t="shared" si="10"/>
        <v>0</v>
      </c>
      <c r="T122">
        <v>2</v>
      </c>
      <c r="U122">
        <v>2</v>
      </c>
    </row>
    <row r="123" spans="1:21" ht="16">
      <c r="A123" s="1">
        <v>2010</v>
      </c>
      <c r="B123" t="s">
        <v>757</v>
      </c>
      <c r="C123" t="s">
        <v>758</v>
      </c>
      <c r="D123" t="s">
        <v>22</v>
      </c>
      <c r="E123" t="s">
        <v>22</v>
      </c>
      <c r="F123" t="s">
        <v>23</v>
      </c>
      <c r="G123">
        <v>4033574</v>
      </c>
      <c r="H123">
        <v>4570178</v>
      </c>
      <c r="I123" t="s">
        <v>638</v>
      </c>
      <c r="J123">
        <v>3204696</v>
      </c>
      <c r="K123">
        <v>4308792</v>
      </c>
      <c r="L123">
        <v>4882010</v>
      </c>
      <c r="M123">
        <v>3000000</v>
      </c>
      <c r="N123">
        <f t="shared" si="6"/>
        <v>1</v>
      </c>
      <c r="O123">
        <f t="shared" si="7"/>
        <v>0</v>
      </c>
      <c r="P123">
        <f t="shared" si="10"/>
        <v>1</v>
      </c>
      <c r="Q123">
        <f t="shared" si="10"/>
        <v>0</v>
      </c>
      <c r="R123">
        <f t="shared" si="10"/>
        <v>0</v>
      </c>
      <c r="S123">
        <f t="shared" si="10"/>
        <v>0</v>
      </c>
      <c r="T123">
        <v>1</v>
      </c>
      <c r="U123">
        <v>1</v>
      </c>
    </row>
    <row r="124" spans="1:21" ht="16">
      <c r="A124" s="1">
        <v>2010</v>
      </c>
      <c r="B124" t="s">
        <v>791</v>
      </c>
      <c r="C124" t="s">
        <v>792</v>
      </c>
      <c r="D124" t="s">
        <v>16</v>
      </c>
      <c r="E124" t="s">
        <v>16</v>
      </c>
      <c r="F124" t="s">
        <v>17</v>
      </c>
      <c r="G124">
        <v>467602</v>
      </c>
      <c r="H124">
        <v>4581937</v>
      </c>
      <c r="I124" t="s">
        <v>635</v>
      </c>
      <c r="J124">
        <v>2029641</v>
      </c>
      <c r="K124">
        <v>499507</v>
      </c>
      <c r="L124">
        <v>4894571</v>
      </c>
      <c r="M124">
        <v>1900000</v>
      </c>
      <c r="N124">
        <f t="shared" si="6"/>
        <v>0</v>
      </c>
      <c r="O124">
        <f t="shared" si="7"/>
        <v>0</v>
      </c>
      <c r="P124">
        <f t="shared" si="10"/>
        <v>1</v>
      </c>
      <c r="Q124">
        <f t="shared" si="10"/>
        <v>0</v>
      </c>
      <c r="R124">
        <f t="shared" si="10"/>
        <v>0</v>
      </c>
      <c r="S124">
        <f t="shared" si="10"/>
        <v>0</v>
      </c>
      <c r="T124">
        <v>1</v>
      </c>
      <c r="U124">
        <v>1</v>
      </c>
    </row>
    <row r="125" spans="1:21" ht="16">
      <c r="A125" s="1">
        <v>1983</v>
      </c>
      <c r="B125" t="s">
        <v>3378</v>
      </c>
      <c r="C125" t="s">
        <v>3379</v>
      </c>
      <c r="D125" t="s">
        <v>31</v>
      </c>
      <c r="E125" t="s">
        <v>31</v>
      </c>
      <c r="F125" t="s">
        <v>17</v>
      </c>
      <c r="G125">
        <v>2120439</v>
      </c>
      <c r="H125">
        <v>2120439</v>
      </c>
      <c r="I125" t="s">
        <v>3375</v>
      </c>
      <c r="J125">
        <v>13923842</v>
      </c>
      <c r="K125">
        <v>4960460</v>
      </c>
      <c r="L125">
        <v>4960460</v>
      </c>
      <c r="M125">
        <v>5952000</v>
      </c>
      <c r="N125">
        <f t="shared" si="6"/>
        <v>0</v>
      </c>
      <c r="O125">
        <f t="shared" si="7"/>
        <v>0</v>
      </c>
      <c r="P125">
        <f t="shared" si="10"/>
        <v>0</v>
      </c>
      <c r="Q125">
        <f t="shared" si="10"/>
        <v>0</v>
      </c>
      <c r="R125">
        <f t="shared" si="10"/>
        <v>0</v>
      </c>
      <c r="S125">
        <f t="shared" si="10"/>
        <v>1</v>
      </c>
    </row>
    <row r="126" spans="1:21" ht="16">
      <c r="A126" s="1">
        <v>2013</v>
      </c>
      <c r="B126" t="s">
        <v>84</v>
      </c>
      <c r="C126" t="s">
        <v>85</v>
      </c>
      <c r="D126" t="s">
        <v>22</v>
      </c>
      <c r="E126" t="s">
        <v>22</v>
      </c>
      <c r="F126" t="s">
        <v>23</v>
      </c>
      <c r="G126">
        <v>4167493</v>
      </c>
      <c r="H126">
        <v>4967493</v>
      </c>
      <c r="I126" t="s">
        <v>38</v>
      </c>
      <c r="J126">
        <v>30000000</v>
      </c>
      <c r="K126">
        <v>4167493</v>
      </c>
      <c r="L126">
        <v>4967493</v>
      </c>
      <c r="M126">
        <v>30000000</v>
      </c>
      <c r="N126">
        <f t="shared" si="6"/>
        <v>1</v>
      </c>
      <c r="O126">
        <f t="shared" si="7"/>
        <v>0</v>
      </c>
      <c r="P126">
        <f t="shared" si="10"/>
        <v>1</v>
      </c>
      <c r="Q126">
        <f t="shared" si="10"/>
        <v>0</v>
      </c>
      <c r="R126">
        <f t="shared" si="10"/>
        <v>0</v>
      </c>
      <c r="S126">
        <f t="shared" si="10"/>
        <v>0</v>
      </c>
      <c r="T126">
        <v>1</v>
      </c>
      <c r="U126">
        <v>1</v>
      </c>
    </row>
    <row r="127" spans="1:21" ht="16">
      <c r="A127" s="1">
        <v>1984</v>
      </c>
      <c r="B127" t="s">
        <v>3361</v>
      </c>
      <c r="C127" t="s">
        <v>3362</v>
      </c>
      <c r="D127" t="s">
        <v>31</v>
      </c>
      <c r="E127" t="s">
        <v>31</v>
      </c>
      <c r="F127" t="s">
        <v>17</v>
      </c>
      <c r="G127">
        <v>2300000</v>
      </c>
      <c r="H127">
        <v>2300000</v>
      </c>
      <c r="I127" t="s">
        <v>3340</v>
      </c>
      <c r="J127">
        <v>3362166</v>
      </c>
      <c r="K127">
        <v>5155321</v>
      </c>
      <c r="L127">
        <v>5155321</v>
      </c>
      <c r="M127">
        <v>1500000</v>
      </c>
      <c r="N127">
        <f t="shared" si="6"/>
        <v>0</v>
      </c>
      <c r="O127">
        <f t="shared" si="7"/>
        <v>0</v>
      </c>
      <c r="P127">
        <f t="shared" si="10"/>
        <v>0</v>
      </c>
      <c r="Q127">
        <f t="shared" si="10"/>
        <v>0</v>
      </c>
      <c r="R127">
        <f t="shared" si="10"/>
        <v>0</v>
      </c>
      <c r="S127">
        <f t="shared" si="10"/>
        <v>1</v>
      </c>
    </row>
    <row r="128" spans="1:21" ht="16">
      <c r="A128" s="1">
        <v>1997</v>
      </c>
      <c r="B128" t="s">
        <v>2779</v>
      </c>
      <c r="C128" t="s">
        <v>3578</v>
      </c>
      <c r="D128" t="s">
        <v>22</v>
      </c>
      <c r="E128" t="s">
        <v>22</v>
      </c>
      <c r="F128" t="s">
        <v>23</v>
      </c>
      <c r="G128">
        <v>3588602</v>
      </c>
      <c r="H128">
        <v>3588602</v>
      </c>
      <c r="I128" t="s">
        <v>2762</v>
      </c>
      <c r="J128">
        <v>46439620</v>
      </c>
      <c r="K128">
        <v>5207916</v>
      </c>
      <c r="L128">
        <v>5207916</v>
      </c>
      <c r="M128">
        <v>32000000</v>
      </c>
      <c r="N128">
        <f t="shared" si="6"/>
        <v>1</v>
      </c>
      <c r="O128">
        <f t="shared" si="7"/>
        <v>0</v>
      </c>
      <c r="P128">
        <f t="shared" si="10"/>
        <v>0</v>
      </c>
      <c r="Q128">
        <f t="shared" si="10"/>
        <v>0</v>
      </c>
      <c r="R128">
        <f t="shared" si="10"/>
        <v>1</v>
      </c>
      <c r="S128">
        <f t="shared" si="10"/>
        <v>0</v>
      </c>
      <c r="T128">
        <v>4</v>
      </c>
      <c r="U128">
        <v>3</v>
      </c>
    </row>
    <row r="129" spans="1:21" ht="16">
      <c r="A129" s="1">
        <v>1977</v>
      </c>
      <c r="B129" t="s">
        <v>3495</v>
      </c>
      <c r="C129" t="s">
        <v>3496</v>
      </c>
      <c r="D129" t="s">
        <v>22</v>
      </c>
      <c r="E129" t="s">
        <v>22</v>
      </c>
      <c r="F129" t="s">
        <v>23</v>
      </c>
      <c r="G129">
        <v>65108</v>
      </c>
      <c r="H129">
        <v>1365108</v>
      </c>
      <c r="I129" t="s">
        <v>3488</v>
      </c>
      <c r="J129">
        <v>23058878</v>
      </c>
      <c r="K129">
        <v>250220</v>
      </c>
      <c r="L129">
        <v>5246310</v>
      </c>
      <c r="M129">
        <v>6000000</v>
      </c>
      <c r="N129">
        <f t="shared" si="6"/>
        <v>1</v>
      </c>
      <c r="O129">
        <f t="shared" si="7"/>
        <v>0</v>
      </c>
      <c r="P129">
        <f t="shared" si="10"/>
        <v>0</v>
      </c>
      <c r="Q129">
        <f t="shared" si="10"/>
        <v>0</v>
      </c>
      <c r="R129">
        <f t="shared" si="10"/>
        <v>0</v>
      </c>
      <c r="S129">
        <f t="shared" si="10"/>
        <v>0</v>
      </c>
    </row>
    <row r="130" spans="1:21" ht="16">
      <c r="A130" s="1">
        <v>2008</v>
      </c>
      <c r="B130" t="s">
        <v>1180</v>
      </c>
      <c r="C130" t="s">
        <v>1181</v>
      </c>
      <c r="D130" t="s">
        <v>22</v>
      </c>
      <c r="E130" t="s">
        <v>22</v>
      </c>
      <c r="F130" t="s">
        <v>23</v>
      </c>
      <c r="G130">
        <v>4886216</v>
      </c>
      <c r="H130">
        <v>4898285</v>
      </c>
      <c r="I130" t="s">
        <v>1120</v>
      </c>
      <c r="J130">
        <v>9740307</v>
      </c>
      <c r="K130">
        <v>5288138</v>
      </c>
      <c r="L130">
        <v>5301200</v>
      </c>
      <c r="M130">
        <v>9000000</v>
      </c>
      <c r="N130">
        <f t="shared" ref="N130:N193" si="11">IF(F130="PASS",1,0)</f>
        <v>1</v>
      </c>
      <c r="O130">
        <f t="shared" ref="O130:O193" si="12">IF(E130=D130,0,1)</f>
        <v>0</v>
      </c>
      <c r="P130">
        <f t="shared" si="10"/>
        <v>0</v>
      </c>
      <c r="Q130">
        <f t="shared" si="10"/>
        <v>1</v>
      </c>
      <c r="R130">
        <f t="shared" si="10"/>
        <v>0</v>
      </c>
      <c r="S130">
        <f t="shared" si="10"/>
        <v>0</v>
      </c>
      <c r="T130">
        <v>2</v>
      </c>
      <c r="U130">
        <v>2</v>
      </c>
    </row>
    <row r="131" spans="1:21" ht="16">
      <c r="A131" s="1">
        <v>2009</v>
      </c>
      <c r="B131" t="s">
        <v>1001</v>
      </c>
      <c r="C131" t="s">
        <v>1002</v>
      </c>
      <c r="D131" t="s">
        <v>22</v>
      </c>
      <c r="E131" t="s">
        <v>22</v>
      </c>
      <c r="F131" t="s">
        <v>23</v>
      </c>
      <c r="G131">
        <v>1110509</v>
      </c>
      <c r="H131">
        <v>5010509</v>
      </c>
      <c r="I131" t="s">
        <v>888</v>
      </c>
      <c r="J131">
        <v>7600121</v>
      </c>
      <c r="K131">
        <v>1205715</v>
      </c>
      <c r="L131">
        <v>5440068</v>
      </c>
      <c r="M131">
        <v>7000000</v>
      </c>
      <c r="N131">
        <f t="shared" si="11"/>
        <v>1</v>
      </c>
      <c r="O131">
        <f t="shared" si="12"/>
        <v>0</v>
      </c>
      <c r="P131">
        <f t="shared" si="10"/>
        <v>0</v>
      </c>
      <c r="Q131">
        <f t="shared" si="10"/>
        <v>1</v>
      </c>
      <c r="R131">
        <f t="shared" si="10"/>
        <v>0</v>
      </c>
      <c r="S131">
        <f t="shared" si="10"/>
        <v>0</v>
      </c>
      <c r="T131">
        <v>2</v>
      </c>
      <c r="U131">
        <v>2</v>
      </c>
    </row>
    <row r="132" spans="1:21" ht="16">
      <c r="A132" s="1">
        <v>2012</v>
      </c>
      <c r="B132" t="s">
        <v>382</v>
      </c>
      <c r="C132" t="s">
        <v>3579</v>
      </c>
      <c r="D132" t="s">
        <v>22</v>
      </c>
      <c r="E132" t="s">
        <v>22</v>
      </c>
      <c r="F132" t="s">
        <v>23</v>
      </c>
      <c r="G132">
        <v>5310554</v>
      </c>
      <c r="H132">
        <v>5431486</v>
      </c>
      <c r="I132" t="s">
        <v>24</v>
      </c>
      <c r="J132">
        <v>19278133</v>
      </c>
      <c r="K132">
        <v>5388293</v>
      </c>
      <c r="L132">
        <v>5510995</v>
      </c>
      <c r="M132">
        <v>19000000</v>
      </c>
      <c r="N132">
        <f t="shared" si="11"/>
        <v>1</v>
      </c>
      <c r="O132">
        <f t="shared" si="12"/>
        <v>0</v>
      </c>
      <c r="P132">
        <f t="shared" si="10"/>
        <v>1</v>
      </c>
      <c r="Q132">
        <f t="shared" si="10"/>
        <v>0</v>
      </c>
      <c r="R132">
        <f t="shared" si="10"/>
        <v>0</v>
      </c>
      <c r="S132">
        <f t="shared" si="10"/>
        <v>0</v>
      </c>
      <c r="T132">
        <v>1</v>
      </c>
      <c r="U132">
        <v>1</v>
      </c>
    </row>
    <row r="133" spans="1:21" ht="16">
      <c r="A133" s="1">
        <v>2011</v>
      </c>
      <c r="B133" t="s">
        <v>521</v>
      </c>
      <c r="C133" t="s">
        <v>522</v>
      </c>
      <c r="D133" t="s">
        <v>22</v>
      </c>
      <c r="E133" t="s">
        <v>22</v>
      </c>
      <c r="F133" t="s">
        <v>23</v>
      </c>
      <c r="G133">
        <v>5355847</v>
      </c>
      <c r="H133">
        <v>5355847</v>
      </c>
      <c r="I133" t="s">
        <v>398</v>
      </c>
      <c r="J133">
        <v>1035691</v>
      </c>
      <c r="K133">
        <v>5547001</v>
      </c>
      <c r="L133">
        <v>5547001</v>
      </c>
      <c r="M133">
        <v>1000000</v>
      </c>
      <c r="N133">
        <f t="shared" si="11"/>
        <v>1</v>
      </c>
      <c r="O133">
        <f t="shared" si="12"/>
        <v>0</v>
      </c>
      <c r="P133">
        <f t="shared" si="10"/>
        <v>1</v>
      </c>
      <c r="Q133">
        <f t="shared" si="10"/>
        <v>0</v>
      </c>
      <c r="R133">
        <f t="shared" si="10"/>
        <v>0</v>
      </c>
      <c r="S133">
        <f t="shared" si="10"/>
        <v>0</v>
      </c>
      <c r="T133">
        <v>1</v>
      </c>
      <c r="U133">
        <v>1</v>
      </c>
    </row>
    <row r="134" spans="1:21" ht="16">
      <c r="A134" s="1">
        <v>2011</v>
      </c>
      <c r="B134" t="s">
        <v>406</v>
      </c>
      <c r="C134" t="s">
        <v>407</v>
      </c>
      <c r="D134" t="s">
        <v>21</v>
      </c>
      <c r="E134" t="s">
        <v>22</v>
      </c>
      <c r="F134" t="s">
        <v>23</v>
      </c>
      <c r="G134">
        <v>1024175</v>
      </c>
      <c r="H134">
        <v>5406422</v>
      </c>
      <c r="I134" t="s">
        <v>398</v>
      </c>
      <c r="J134">
        <v>13463980</v>
      </c>
      <c r="K134">
        <v>1060729</v>
      </c>
      <c r="L134">
        <v>5599381</v>
      </c>
      <c r="M134">
        <v>13000000</v>
      </c>
      <c r="N134">
        <f t="shared" si="11"/>
        <v>1</v>
      </c>
      <c r="O134">
        <f t="shared" si="12"/>
        <v>1</v>
      </c>
      <c r="P134">
        <f t="shared" si="10"/>
        <v>1</v>
      </c>
      <c r="Q134">
        <f t="shared" si="10"/>
        <v>0</v>
      </c>
      <c r="R134">
        <f t="shared" si="10"/>
        <v>0</v>
      </c>
      <c r="S134">
        <f t="shared" si="10"/>
        <v>0</v>
      </c>
      <c r="T134">
        <v>1</v>
      </c>
      <c r="U134">
        <v>1</v>
      </c>
    </row>
    <row r="135" spans="1:21" ht="16">
      <c r="A135" s="1">
        <v>2006</v>
      </c>
      <c r="B135" t="s">
        <v>1552</v>
      </c>
      <c r="C135" t="s">
        <v>3580</v>
      </c>
      <c r="D135" t="s">
        <v>64</v>
      </c>
      <c r="E135" t="s">
        <v>64</v>
      </c>
      <c r="F135" t="s">
        <v>17</v>
      </c>
      <c r="G135">
        <v>4857374</v>
      </c>
      <c r="H135">
        <v>4857374</v>
      </c>
      <c r="I135" t="s">
        <v>1464</v>
      </c>
      <c r="J135">
        <v>15025353</v>
      </c>
      <c r="K135">
        <v>5614135</v>
      </c>
      <c r="L135">
        <v>5614135</v>
      </c>
      <c r="M135">
        <v>13000000</v>
      </c>
      <c r="N135">
        <f t="shared" si="11"/>
        <v>0</v>
      </c>
      <c r="O135">
        <f t="shared" si="12"/>
        <v>0</v>
      </c>
      <c r="P135">
        <f t="shared" si="10"/>
        <v>0</v>
      </c>
      <c r="Q135">
        <f t="shared" si="10"/>
        <v>1</v>
      </c>
      <c r="R135">
        <f t="shared" si="10"/>
        <v>0</v>
      </c>
      <c r="S135">
        <f t="shared" si="10"/>
        <v>0</v>
      </c>
      <c r="T135">
        <v>2</v>
      </c>
      <c r="U135">
        <v>2</v>
      </c>
    </row>
    <row r="136" spans="1:21" ht="16">
      <c r="A136" s="1">
        <v>2010</v>
      </c>
      <c r="B136" t="s">
        <v>836</v>
      </c>
      <c r="C136" t="s">
        <v>837</v>
      </c>
      <c r="D136" t="s">
        <v>22</v>
      </c>
      <c r="E136" t="s">
        <v>22</v>
      </c>
      <c r="F136" t="s">
        <v>23</v>
      </c>
      <c r="G136">
        <v>3573673</v>
      </c>
      <c r="H136">
        <v>5278632</v>
      </c>
      <c r="I136" t="s">
        <v>638</v>
      </c>
      <c r="J136">
        <v>10148202</v>
      </c>
      <c r="K136">
        <v>3817511</v>
      </c>
      <c r="L136">
        <v>5638803</v>
      </c>
      <c r="M136">
        <v>9500000</v>
      </c>
      <c r="N136">
        <f t="shared" si="11"/>
        <v>1</v>
      </c>
      <c r="O136">
        <f t="shared" si="12"/>
        <v>0</v>
      </c>
      <c r="P136">
        <f t="shared" si="10"/>
        <v>1</v>
      </c>
      <c r="Q136">
        <f t="shared" si="10"/>
        <v>0</v>
      </c>
      <c r="R136">
        <f t="shared" si="10"/>
        <v>0</v>
      </c>
      <c r="S136">
        <f t="shared" si="10"/>
        <v>0</v>
      </c>
      <c r="T136">
        <v>1</v>
      </c>
      <c r="U136">
        <v>1</v>
      </c>
    </row>
    <row r="137" spans="1:21" ht="16">
      <c r="A137" s="1">
        <v>1980</v>
      </c>
      <c r="B137" t="s">
        <v>3433</v>
      </c>
      <c r="C137" t="s">
        <v>3581</v>
      </c>
      <c r="D137" t="s">
        <v>22</v>
      </c>
      <c r="E137" t="s">
        <v>22</v>
      </c>
      <c r="F137" t="s">
        <v>23</v>
      </c>
      <c r="G137">
        <v>2000000</v>
      </c>
      <c r="H137">
        <v>2000000</v>
      </c>
      <c r="I137" t="s">
        <v>3434</v>
      </c>
      <c r="J137">
        <v>56555357</v>
      </c>
      <c r="K137">
        <v>5655536</v>
      </c>
      <c r="L137">
        <v>5655536</v>
      </c>
      <c r="M137">
        <v>20000000</v>
      </c>
      <c r="N137">
        <f t="shared" si="11"/>
        <v>1</v>
      </c>
      <c r="O137">
        <f t="shared" si="12"/>
        <v>0</v>
      </c>
      <c r="P137">
        <f t="shared" si="10"/>
        <v>0</v>
      </c>
      <c r="Q137">
        <f t="shared" si="10"/>
        <v>0</v>
      </c>
      <c r="R137">
        <f t="shared" si="10"/>
        <v>0</v>
      </c>
      <c r="S137">
        <f t="shared" si="10"/>
        <v>1</v>
      </c>
    </row>
    <row r="138" spans="1:21" ht="16">
      <c r="A138" s="1">
        <v>1993</v>
      </c>
      <c r="B138" t="s">
        <v>3084</v>
      </c>
      <c r="C138" t="s">
        <v>3085</v>
      </c>
      <c r="D138" t="s">
        <v>22</v>
      </c>
      <c r="E138" t="s">
        <v>22</v>
      </c>
      <c r="F138" t="s">
        <v>23</v>
      </c>
      <c r="G138">
        <v>2528664</v>
      </c>
      <c r="H138">
        <v>3590570</v>
      </c>
      <c r="I138" t="s">
        <v>3073</v>
      </c>
      <c r="J138">
        <v>483738</v>
      </c>
      <c r="K138">
        <v>4077367</v>
      </c>
      <c r="L138">
        <v>5789647</v>
      </c>
      <c r="M138">
        <v>300000</v>
      </c>
      <c r="N138">
        <f t="shared" si="11"/>
        <v>1</v>
      </c>
      <c r="O138">
        <f t="shared" si="12"/>
        <v>0</v>
      </c>
      <c r="P138">
        <f t="shared" si="10"/>
        <v>0</v>
      </c>
      <c r="Q138">
        <f t="shared" si="10"/>
        <v>0</v>
      </c>
      <c r="R138">
        <f t="shared" si="10"/>
        <v>1</v>
      </c>
      <c r="S138">
        <f t="shared" si="10"/>
        <v>0</v>
      </c>
      <c r="T138">
        <v>5</v>
      </c>
      <c r="U138">
        <v>3</v>
      </c>
    </row>
    <row r="139" spans="1:21" ht="16">
      <c r="A139" s="1">
        <v>2010</v>
      </c>
      <c r="B139" t="s">
        <v>863</v>
      </c>
      <c r="C139" t="s">
        <v>864</v>
      </c>
      <c r="D139" t="s">
        <v>22</v>
      </c>
      <c r="E139" t="s">
        <v>22</v>
      </c>
      <c r="F139" t="s">
        <v>23</v>
      </c>
      <c r="G139">
        <v>223838</v>
      </c>
      <c r="H139">
        <v>5476793</v>
      </c>
      <c r="I139" t="s">
        <v>638</v>
      </c>
      <c r="J139">
        <v>5341159</v>
      </c>
      <c r="K139">
        <v>239111</v>
      </c>
      <c r="L139">
        <v>5850485</v>
      </c>
      <c r="M139">
        <v>5000000</v>
      </c>
      <c r="N139">
        <f t="shared" si="11"/>
        <v>1</v>
      </c>
      <c r="O139">
        <f t="shared" si="12"/>
        <v>0</v>
      </c>
      <c r="P139">
        <f t="shared" si="10"/>
        <v>1</v>
      </c>
      <c r="Q139">
        <f t="shared" si="10"/>
        <v>0</v>
      </c>
      <c r="R139">
        <f t="shared" si="10"/>
        <v>0</v>
      </c>
      <c r="S139">
        <f t="shared" si="10"/>
        <v>0</v>
      </c>
      <c r="T139">
        <v>1</v>
      </c>
      <c r="U139">
        <v>1</v>
      </c>
    </row>
    <row r="140" spans="1:21" ht="16">
      <c r="A140" s="1">
        <v>2007</v>
      </c>
      <c r="B140" t="s">
        <v>1346</v>
      </c>
      <c r="C140" t="s">
        <v>1347</v>
      </c>
      <c r="D140" t="s">
        <v>31</v>
      </c>
      <c r="E140" t="s">
        <v>31</v>
      </c>
      <c r="F140" t="s">
        <v>17</v>
      </c>
      <c r="G140">
        <v>3950294</v>
      </c>
      <c r="H140">
        <v>5295909</v>
      </c>
      <c r="I140" t="s">
        <v>1327</v>
      </c>
      <c r="J140">
        <v>13482522</v>
      </c>
      <c r="K140">
        <v>4438327</v>
      </c>
      <c r="L140">
        <v>5950184</v>
      </c>
      <c r="M140">
        <v>12000000</v>
      </c>
      <c r="N140">
        <f t="shared" si="11"/>
        <v>0</v>
      </c>
      <c r="O140">
        <f t="shared" si="12"/>
        <v>0</v>
      </c>
      <c r="P140">
        <f t="shared" si="10"/>
        <v>0</v>
      </c>
      <c r="Q140">
        <f t="shared" si="10"/>
        <v>1</v>
      </c>
      <c r="R140">
        <f t="shared" si="10"/>
        <v>0</v>
      </c>
      <c r="S140">
        <f t="shared" si="10"/>
        <v>0</v>
      </c>
      <c r="T140">
        <v>2</v>
      </c>
      <c r="U140">
        <v>2</v>
      </c>
    </row>
    <row r="141" spans="1:21" ht="16">
      <c r="A141" s="1">
        <v>2008</v>
      </c>
      <c r="B141" t="s">
        <v>1255</v>
      </c>
      <c r="C141" t="s">
        <v>1256</v>
      </c>
      <c r="D141" t="s">
        <v>64</v>
      </c>
      <c r="E141" t="s">
        <v>64</v>
      </c>
      <c r="F141" t="s">
        <v>17</v>
      </c>
      <c r="G141">
        <v>3531756</v>
      </c>
      <c r="H141">
        <v>5531756</v>
      </c>
      <c r="I141" t="s">
        <v>1123</v>
      </c>
      <c r="J141">
        <v>21645126</v>
      </c>
      <c r="K141">
        <v>3822265</v>
      </c>
      <c r="L141">
        <v>5986778</v>
      </c>
      <c r="M141">
        <v>20000000</v>
      </c>
      <c r="N141">
        <f t="shared" si="11"/>
        <v>0</v>
      </c>
      <c r="O141">
        <f t="shared" si="12"/>
        <v>0</v>
      </c>
      <c r="P141">
        <f t="shared" si="10"/>
        <v>0</v>
      </c>
      <c r="Q141">
        <f t="shared" si="10"/>
        <v>1</v>
      </c>
      <c r="R141">
        <f t="shared" si="10"/>
        <v>0</v>
      </c>
      <c r="S141">
        <f t="shared" si="10"/>
        <v>0</v>
      </c>
      <c r="T141">
        <v>2</v>
      </c>
      <c r="U141">
        <v>2</v>
      </c>
    </row>
    <row r="142" spans="1:21" ht="16">
      <c r="A142" s="1">
        <v>2010</v>
      </c>
      <c r="B142" t="s">
        <v>746</v>
      </c>
      <c r="C142" t="s">
        <v>747</v>
      </c>
      <c r="D142" t="s">
        <v>57</v>
      </c>
      <c r="E142" t="s">
        <v>58</v>
      </c>
      <c r="F142" t="s">
        <v>17</v>
      </c>
      <c r="G142">
        <v>237301</v>
      </c>
      <c r="H142">
        <v>5639730</v>
      </c>
      <c r="I142" t="s">
        <v>635</v>
      </c>
      <c r="J142">
        <v>534116</v>
      </c>
      <c r="K142">
        <v>253492</v>
      </c>
      <c r="L142">
        <v>6024539</v>
      </c>
      <c r="M142">
        <v>500000</v>
      </c>
      <c r="N142">
        <f t="shared" si="11"/>
        <v>0</v>
      </c>
      <c r="O142">
        <f t="shared" si="12"/>
        <v>1</v>
      </c>
      <c r="P142">
        <f t="shared" ref="P142:S161" si="13">IF(AND($A142&gt;=P$1,$A142&lt;P$1+10),1,0)</f>
        <v>1</v>
      </c>
      <c r="Q142">
        <f t="shared" si="13"/>
        <v>0</v>
      </c>
      <c r="R142">
        <f t="shared" si="13"/>
        <v>0</v>
      </c>
      <c r="S142">
        <f t="shared" si="13"/>
        <v>0</v>
      </c>
      <c r="T142">
        <v>1</v>
      </c>
      <c r="U142">
        <v>1</v>
      </c>
    </row>
    <row r="143" spans="1:21" ht="16">
      <c r="A143" s="1">
        <v>2007</v>
      </c>
      <c r="B143" t="s">
        <v>1351</v>
      </c>
      <c r="C143" t="s">
        <v>1352</v>
      </c>
      <c r="D143" t="s">
        <v>22</v>
      </c>
      <c r="E143" t="s">
        <v>22</v>
      </c>
      <c r="F143" t="s">
        <v>23</v>
      </c>
      <c r="G143">
        <v>952620</v>
      </c>
      <c r="H143">
        <v>5394447</v>
      </c>
      <c r="I143" t="s">
        <v>1321</v>
      </c>
      <c r="J143">
        <v>3089745</v>
      </c>
      <c r="K143">
        <v>1070310</v>
      </c>
      <c r="L143">
        <v>6060896</v>
      </c>
      <c r="M143">
        <v>2750000</v>
      </c>
      <c r="N143">
        <f t="shared" si="11"/>
        <v>1</v>
      </c>
      <c r="O143">
        <f t="shared" si="12"/>
        <v>0</v>
      </c>
      <c r="P143">
        <f t="shared" si="13"/>
        <v>0</v>
      </c>
      <c r="Q143">
        <f t="shared" si="13"/>
        <v>1</v>
      </c>
      <c r="R143">
        <f t="shared" si="13"/>
        <v>0</v>
      </c>
      <c r="S143">
        <f t="shared" si="13"/>
        <v>0</v>
      </c>
      <c r="T143">
        <v>2</v>
      </c>
      <c r="U143">
        <v>2</v>
      </c>
    </row>
    <row r="144" spans="1:21" ht="16">
      <c r="A144" s="1">
        <v>2004</v>
      </c>
      <c r="B144" t="s">
        <v>1919</v>
      </c>
      <c r="C144" t="s">
        <v>1920</v>
      </c>
      <c r="D144" t="s">
        <v>22</v>
      </c>
      <c r="E144" t="s">
        <v>22</v>
      </c>
      <c r="F144" t="s">
        <v>23</v>
      </c>
      <c r="G144">
        <v>1000915</v>
      </c>
      <c r="H144">
        <v>4951476</v>
      </c>
      <c r="I144" t="s">
        <v>1837</v>
      </c>
      <c r="J144">
        <v>2096428</v>
      </c>
      <c r="K144">
        <v>1234321</v>
      </c>
      <c r="L144">
        <v>6106125</v>
      </c>
      <c r="M144">
        <v>1700000</v>
      </c>
      <c r="N144">
        <f t="shared" si="11"/>
        <v>1</v>
      </c>
      <c r="O144">
        <f t="shared" si="12"/>
        <v>0</v>
      </c>
      <c r="P144">
        <f t="shared" si="13"/>
        <v>0</v>
      </c>
      <c r="Q144">
        <f t="shared" si="13"/>
        <v>1</v>
      </c>
      <c r="R144">
        <f t="shared" si="13"/>
        <v>0</v>
      </c>
      <c r="S144">
        <f t="shared" si="13"/>
        <v>0</v>
      </c>
      <c r="T144">
        <v>3</v>
      </c>
      <c r="U144">
        <v>2</v>
      </c>
    </row>
    <row r="145" spans="1:21" ht="16">
      <c r="A145" s="1">
        <v>1994</v>
      </c>
      <c r="B145" t="s">
        <v>3019</v>
      </c>
      <c r="C145" t="s">
        <v>3020</v>
      </c>
      <c r="D145" t="s">
        <v>16</v>
      </c>
      <c r="E145" t="s">
        <v>16</v>
      </c>
      <c r="F145" t="s">
        <v>17</v>
      </c>
      <c r="G145">
        <v>3073428</v>
      </c>
      <c r="H145">
        <v>3894240</v>
      </c>
      <c r="I145" t="s">
        <v>3016</v>
      </c>
      <c r="J145">
        <v>42435</v>
      </c>
      <c r="K145">
        <v>4830398</v>
      </c>
      <c r="L145">
        <v>6120440</v>
      </c>
      <c r="M145">
        <v>27000</v>
      </c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3"/>
        <v>0</v>
      </c>
      <c r="R145">
        <f t="shared" si="13"/>
        <v>1</v>
      </c>
      <c r="S145">
        <f t="shared" si="13"/>
        <v>0</v>
      </c>
      <c r="T145">
        <v>5</v>
      </c>
      <c r="U145">
        <v>3</v>
      </c>
    </row>
    <row r="146" spans="1:21" ht="16">
      <c r="A146" s="1">
        <v>2013</v>
      </c>
      <c r="B146" t="s">
        <v>168</v>
      </c>
      <c r="C146" t="s">
        <v>169</v>
      </c>
      <c r="D146" t="s">
        <v>16</v>
      </c>
      <c r="E146" t="s">
        <v>16</v>
      </c>
      <c r="F146" t="s">
        <v>17</v>
      </c>
      <c r="G146">
        <v>3254172</v>
      </c>
      <c r="H146">
        <v>6154172</v>
      </c>
      <c r="I146" t="s">
        <v>18</v>
      </c>
      <c r="J146">
        <v>26000000</v>
      </c>
      <c r="K146">
        <v>3254172</v>
      </c>
      <c r="L146">
        <v>6154172</v>
      </c>
      <c r="M146">
        <v>26000000</v>
      </c>
      <c r="N146">
        <f t="shared" si="11"/>
        <v>0</v>
      </c>
      <c r="O146">
        <f t="shared" si="12"/>
        <v>0</v>
      </c>
      <c r="P146">
        <f t="shared" si="13"/>
        <v>1</v>
      </c>
      <c r="Q146">
        <f t="shared" si="13"/>
        <v>0</v>
      </c>
      <c r="R146">
        <f t="shared" si="13"/>
        <v>0</v>
      </c>
      <c r="S146">
        <f t="shared" si="13"/>
        <v>0</v>
      </c>
      <c r="T146">
        <v>1</v>
      </c>
      <c r="U146">
        <v>1</v>
      </c>
    </row>
    <row r="147" spans="1:21" ht="16">
      <c r="A147" s="1">
        <v>2001</v>
      </c>
      <c r="B147" t="s">
        <v>2344</v>
      </c>
      <c r="C147" t="s">
        <v>2345</v>
      </c>
      <c r="D147" t="s">
        <v>22</v>
      </c>
      <c r="E147" t="s">
        <v>22</v>
      </c>
      <c r="F147" t="s">
        <v>23</v>
      </c>
      <c r="G147">
        <v>4210379</v>
      </c>
      <c r="H147">
        <v>4695781</v>
      </c>
      <c r="I147" t="s">
        <v>2290</v>
      </c>
      <c r="J147">
        <v>328961</v>
      </c>
      <c r="K147">
        <v>5540210</v>
      </c>
      <c r="L147">
        <v>6178924</v>
      </c>
      <c r="M147">
        <v>250000</v>
      </c>
      <c r="N147">
        <f t="shared" si="11"/>
        <v>1</v>
      </c>
      <c r="O147">
        <f t="shared" si="12"/>
        <v>0</v>
      </c>
      <c r="P147">
        <f t="shared" si="13"/>
        <v>0</v>
      </c>
      <c r="Q147">
        <f t="shared" si="13"/>
        <v>1</v>
      </c>
      <c r="R147">
        <f t="shared" si="13"/>
        <v>0</v>
      </c>
      <c r="S147">
        <f t="shared" si="13"/>
        <v>0</v>
      </c>
      <c r="T147">
        <v>3</v>
      </c>
      <c r="U147">
        <v>2</v>
      </c>
    </row>
    <row r="148" spans="1:21" ht="16">
      <c r="A148" s="1">
        <v>2002</v>
      </c>
      <c r="B148" t="s">
        <v>2184</v>
      </c>
      <c r="C148" t="s">
        <v>2185</v>
      </c>
      <c r="D148" t="s">
        <v>31</v>
      </c>
      <c r="E148" t="s">
        <v>31</v>
      </c>
      <c r="F148" t="s">
        <v>17</v>
      </c>
      <c r="G148">
        <v>4777465</v>
      </c>
      <c r="H148">
        <v>4777465</v>
      </c>
      <c r="I148" t="s">
        <v>2125</v>
      </c>
      <c r="J148">
        <v>11656613</v>
      </c>
      <c r="K148">
        <v>6187673</v>
      </c>
      <c r="L148">
        <v>6187673</v>
      </c>
      <c r="M148">
        <v>9000000</v>
      </c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3"/>
        <v>1</v>
      </c>
      <c r="R148">
        <f t="shared" si="13"/>
        <v>0</v>
      </c>
      <c r="S148">
        <f t="shared" si="13"/>
        <v>0</v>
      </c>
      <c r="T148">
        <v>3</v>
      </c>
      <c r="U148">
        <v>2</v>
      </c>
    </row>
    <row r="149" spans="1:21" ht="16">
      <c r="A149" s="1">
        <v>1995</v>
      </c>
      <c r="B149" t="s">
        <v>2992</v>
      </c>
      <c r="C149" t="s">
        <v>2993</v>
      </c>
      <c r="D149" t="s">
        <v>22</v>
      </c>
      <c r="E149" t="s">
        <v>22</v>
      </c>
      <c r="F149" t="s">
        <v>23</v>
      </c>
      <c r="G149">
        <v>4064333</v>
      </c>
      <c r="H149">
        <v>4064333</v>
      </c>
      <c r="I149" t="s">
        <v>2944</v>
      </c>
      <c r="J149">
        <v>38219486</v>
      </c>
      <c r="K149">
        <v>6213469</v>
      </c>
      <c r="L149">
        <v>6213469</v>
      </c>
      <c r="M149">
        <v>25000000</v>
      </c>
      <c r="N149">
        <f t="shared" si="11"/>
        <v>1</v>
      </c>
      <c r="O149">
        <f t="shared" si="12"/>
        <v>0</v>
      </c>
      <c r="P149">
        <f t="shared" si="13"/>
        <v>0</v>
      </c>
      <c r="Q149">
        <f t="shared" si="13"/>
        <v>0</v>
      </c>
      <c r="R149">
        <f t="shared" si="13"/>
        <v>1</v>
      </c>
      <c r="S149">
        <f t="shared" si="13"/>
        <v>0</v>
      </c>
      <c r="T149">
        <v>4</v>
      </c>
      <c r="U149">
        <v>3</v>
      </c>
    </row>
    <row r="150" spans="1:21" ht="16">
      <c r="A150" s="1">
        <v>2010</v>
      </c>
      <c r="B150" t="s">
        <v>763</v>
      </c>
      <c r="C150" t="s">
        <v>764</v>
      </c>
      <c r="D150" t="s">
        <v>22</v>
      </c>
      <c r="E150" t="s">
        <v>22</v>
      </c>
      <c r="F150" t="s">
        <v>23</v>
      </c>
      <c r="G150">
        <v>2229058</v>
      </c>
      <c r="H150">
        <v>5839592</v>
      </c>
      <c r="I150" t="s">
        <v>638</v>
      </c>
      <c r="J150">
        <v>5341159</v>
      </c>
      <c r="K150">
        <v>2381151</v>
      </c>
      <c r="L150">
        <v>6238038</v>
      </c>
      <c r="M150">
        <v>5000000</v>
      </c>
      <c r="N150">
        <f t="shared" si="11"/>
        <v>1</v>
      </c>
      <c r="O150">
        <f t="shared" si="12"/>
        <v>0</v>
      </c>
      <c r="P150">
        <f t="shared" si="13"/>
        <v>1</v>
      </c>
      <c r="Q150">
        <f t="shared" si="13"/>
        <v>0</v>
      </c>
      <c r="R150">
        <f t="shared" si="13"/>
        <v>0</v>
      </c>
      <c r="S150">
        <f t="shared" si="13"/>
        <v>0</v>
      </c>
      <c r="T150">
        <v>1</v>
      </c>
      <c r="U150">
        <v>1</v>
      </c>
    </row>
    <row r="151" spans="1:21" ht="16">
      <c r="A151" s="1">
        <v>1999</v>
      </c>
      <c r="B151" t="s">
        <v>2572</v>
      </c>
      <c r="C151" t="s">
        <v>2573</v>
      </c>
      <c r="D151" t="s">
        <v>16</v>
      </c>
      <c r="E151" t="s">
        <v>16</v>
      </c>
      <c r="F151" t="s">
        <v>17</v>
      </c>
      <c r="G151">
        <v>4485485</v>
      </c>
      <c r="H151">
        <v>4485485</v>
      </c>
      <c r="I151" t="s">
        <v>2535</v>
      </c>
      <c r="J151">
        <v>37758475</v>
      </c>
      <c r="K151">
        <v>6272780</v>
      </c>
      <c r="L151">
        <v>6272780</v>
      </c>
      <c r="M151">
        <v>27000000</v>
      </c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3"/>
        <v>0</v>
      </c>
      <c r="R151">
        <f t="shared" si="13"/>
        <v>1</v>
      </c>
      <c r="S151">
        <f t="shared" si="13"/>
        <v>0</v>
      </c>
      <c r="T151">
        <v>4</v>
      </c>
      <c r="U151">
        <v>3</v>
      </c>
    </row>
    <row r="152" spans="1:21" ht="16">
      <c r="A152" s="1">
        <v>2006</v>
      </c>
      <c r="B152" t="s">
        <v>1508</v>
      </c>
      <c r="C152" t="s">
        <v>1509</v>
      </c>
      <c r="D152" t="s">
        <v>22</v>
      </c>
      <c r="E152" t="s">
        <v>22</v>
      </c>
      <c r="F152" t="s">
        <v>23</v>
      </c>
      <c r="G152">
        <v>5549923</v>
      </c>
      <c r="H152">
        <v>5549923</v>
      </c>
      <c r="I152" t="s">
        <v>1469</v>
      </c>
      <c r="J152">
        <v>13869556</v>
      </c>
      <c r="K152">
        <v>6414581</v>
      </c>
      <c r="L152">
        <v>6414581</v>
      </c>
      <c r="M152">
        <v>12000000</v>
      </c>
      <c r="N152">
        <f t="shared" si="11"/>
        <v>1</v>
      </c>
      <c r="O152">
        <f t="shared" si="12"/>
        <v>0</v>
      </c>
      <c r="P152">
        <f t="shared" si="13"/>
        <v>0</v>
      </c>
      <c r="Q152">
        <f t="shared" si="13"/>
        <v>1</v>
      </c>
      <c r="R152">
        <f t="shared" si="13"/>
        <v>0</v>
      </c>
      <c r="S152">
        <f t="shared" si="13"/>
        <v>0</v>
      </c>
      <c r="T152">
        <v>2</v>
      </c>
      <c r="U152">
        <v>2</v>
      </c>
    </row>
    <row r="153" spans="1:21" ht="16">
      <c r="A153" s="1">
        <v>2009</v>
      </c>
      <c r="B153" t="s">
        <v>955</v>
      </c>
      <c r="C153" t="s">
        <v>956</v>
      </c>
      <c r="D153" t="s">
        <v>22</v>
      </c>
      <c r="E153" t="s">
        <v>22</v>
      </c>
      <c r="F153" t="s">
        <v>23</v>
      </c>
      <c r="G153">
        <v>374675</v>
      </c>
      <c r="H153">
        <v>5922292</v>
      </c>
      <c r="I153" t="s">
        <v>888</v>
      </c>
      <c r="J153">
        <v>3257195</v>
      </c>
      <c r="K153">
        <v>406796</v>
      </c>
      <c r="L153">
        <v>6430020</v>
      </c>
      <c r="M153">
        <v>3000000</v>
      </c>
      <c r="N153">
        <f t="shared" si="11"/>
        <v>1</v>
      </c>
      <c r="O153">
        <f t="shared" si="12"/>
        <v>0</v>
      </c>
      <c r="P153">
        <f t="shared" si="13"/>
        <v>0</v>
      </c>
      <c r="Q153">
        <f t="shared" si="13"/>
        <v>1</v>
      </c>
      <c r="R153">
        <f t="shared" si="13"/>
        <v>0</v>
      </c>
      <c r="S153">
        <f t="shared" si="13"/>
        <v>0</v>
      </c>
      <c r="T153">
        <v>2</v>
      </c>
      <c r="U153">
        <v>2</v>
      </c>
    </row>
    <row r="154" spans="1:21" ht="16">
      <c r="A154" s="1">
        <v>2010</v>
      </c>
      <c r="B154" t="s">
        <v>685</v>
      </c>
      <c r="C154" t="s">
        <v>686</v>
      </c>
      <c r="D154" t="s">
        <v>58</v>
      </c>
      <c r="E154" t="s">
        <v>58</v>
      </c>
      <c r="F154" t="s">
        <v>17</v>
      </c>
      <c r="G154">
        <v>1186538</v>
      </c>
      <c r="H154">
        <v>6090697</v>
      </c>
      <c r="I154" t="s">
        <v>635</v>
      </c>
      <c r="J154">
        <v>21364637</v>
      </c>
      <c r="K154">
        <v>1267498</v>
      </c>
      <c r="L154">
        <v>6506276</v>
      </c>
      <c r="M154">
        <v>20000000</v>
      </c>
      <c r="N154">
        <f t="shared" si="11"/>
        <v>0</v>
      </c>
      <c r="O154">
        <f t="shared" si="12"/>
        <v>0</v>
      </c>
      <c r="P154">
        <f t="shared" si="13"/>
        <v>1</v>
      </c>
      <c r="Q154">
        <f t="shared" si="13"/>
        <v>0</v>
      </c>
      <c r="R154">
        <f t="shared" si="13"/>
        <v>0</v>
      </c>
      <c r="S154">
        <f t="shared" si="13"/>
        <v>0</v>
      </c>
      <c r="T154">
        <v>1</v>
      </c>
      <c r="U154">
        <v>1</v>
      </c>
    </row>
    <row r="155" spans="1:21" ht="16">
      <c r="A155" s="1">
        <v>2008</v>
      </c>
      <c r="B155" t="s">
        <v>1172</v>
      </c>
      <c r="C155" t="s">
        <v>1173</v>
      </c>
      <c r="D155" t="s">
        <v>22</v>
      </c>
      <c r="E155" t="s">
        <v>22</v>
      </c>
      <c r="F155" t="s">
        <v>23</v>
      </c>
      <c r="G155">
        <v>2511476</v>
      </c>
      <c r="H155">
        <v>6030129</v>
      </c>
      <c r="I155" t="s">
        <v>1120</v>
      </c>
      <c r="J155">
        <v>1082256</v>
      </c>
      <c r="K155">
        <v>2718061</v>
      </c>
      <c r="L155">
        <v>6526145</v>
      </c>
      <c r="M155">
        <v>1000000</v>
      </c>
      <c r="N155">
        <f t="shared" si="11"/>
        <v>1</v>
      </c>
      <c r="O155">
        <f t="shared" si="12"/>
        <v>0</v>
      </c>
      <c r="P155">
        <f t="shared" si="13"/>
        <v>0</v>
      </c>
      <c r="Q155">
        <f t="shared" si="13"/>
        <v>1</v>
      </c>
      <c r="R155">
        <f t="shared" si="13"/>
        <v>0</v>
      </c>
      <c r="S155">
        <f t="shared" si="13"/>
        <v>0</v>
      </c>
      <c r="T155">
        <v>2</v>
      </c>
      <c r="U155">
        <v>2</v>
      </c>
    </row>
    <row r="156" spans="1:21" ht="16">
      <c r="A156" s="1">
        <v>1995</v>
      </c>
      <c r="B156" t="s">
        <v>2966</v>
      </c>
      <c r="C156" t="s">
        <v>2967</v>
      </c>
      <c r="D156" t="s">
        <v>16</v>
      </c>
      <c r="E156" t="s">
        <v>16</v>
      </c>
      <c r="F156" t="s">
        <v>17</v>
      </c>
      <c r="G156">
        <v>4301000</v>
      </c>
      <c r="H156">
        <v>4301000</v>
      </c>
      <c r="I156" t="s">
        <v>2947</v>
      </c>
      <c r="J156">
        <v>6115118</v>
      </c>
      <c r="K156">
        <v>6575280</v>
      </c>
      <c r="L156">
        <v>6575280</v>
      </c>
      <c r="M156">
        <v>4000000</v>
      </c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3"/>
        <v>0</v>
      </c>
      <c r="R156">
        <f t="shared" si="13"/>
        <v>1</v>
      </c>
      <c r="S156">
        <f t="shared" si="13"/>
        <v>0</v>
      </c>
      <c r="T156">
        <v>4</v>
      </c>
      <c r="U156">
        <v>3</v>
      </c>
    </row>
    <row r="157" spans="1:21" ht="16">
      <c r="A157" s="1">
        <v>1998</v>
      </c>
      <c r="B157" t="s">
        <v>2694</v>
      </c>
      <c r="C157" t="s">
        <v>2695</v>
      </c>
      <c r="D157" t="s">
        <v>31</v>
      </c>
      <c r="E157" t="s">
        <v>31</v>
      </c>
      <c r="F157" t="s">
        <v>17</v>
      </c>
      <c r="G157">
        <v>3221152</v>
      </c>
      <c r="H157">
        <v>4678513</v>
      </c>
      <c r="I157" t="s">
        <v>2642</v>
      </c>
      <c r="J157">
        <v>97181</v>
      </c>
      <c r="K157">
        <v>4603452</v>
      </c>
      <c r="L157">
        <v>6686214</v>
      </c>
      <c r="M157">
        <v>68000</v>
      </c>
      <c r="N157">
        <f t="shared" si="11"/>
        <v>0</v>
      </c>
      <c r="O157">
        <f t="shared" si="12"/>
        <v>0</v>
      </c>
      <c r="P157">
        <f t="shared" si="13"/>
        <v>0</v>
      </c>
      <c r="Q157">
        <f t="shared" si="13"/>
        <v>0</v>
      </c>
      <c r="R157">
        <f t="shared" si="13"/>
        <v>1</v>
      </c>
      <c r="S157">
        <f t="shared" si="13"/>
        <v>0</v>
      </c>
      <c r="T157">
        <v>4</v>
      </c>
      <c r="U157">
        <v>3</v>
      </c>
    </row>
    <row r="158" spans="1:21" ht="16">
      <c r="A158" s="1">
        <v>2009</v>
      </c>
      <c r="B158" t="s">
        <v>969</v>
      </c>
      <c r="C158" t="s">
        <v>970</v>
      </c>
      <c r="D158" t="s">
        <v>16</v>
      </c>
      <c r="E158" t="s">
        <v>16</v>
      </c>
      <c r="F158" t="s">
        <v>17</v>
      </c>
      <c r="G158">
        <v>1818681</v>
      </c>
      <c r="H158">
        <v>6294140</v>
      </c>
      <c r="I158" t="s">
        <v>885</v>
      </c>
      <c r="J158">
        <v>7925841</v>
      </c>
      <c r="K158">
        <v>1974599</v>
      </c>
      <c r="L158">
        <v>6833747</v>
      </c>
      <c r="M158">
        <v>7300000</v>
      </c>
      <c r="N158">
        <f t="shared" si="11"/>
        <v>0</v>
      </c>
      <c r="O158">
        <f t="shared" si="12"/>
        <v>0</v>
      </c>
      <c r="P158">
        <f t="shared" si="13"/>
        <v>0</v>
      </c>
      <c r="Q158">
        <f t="shared" si="13"/>
        <v>1</v>
      </c>
      <c r="R158">
        <f t="shared" si="13"/>
        <v>0</v>
      </c>
      <c r="S158">
        <f t="shared" si="13"/>
        <v>0</v>
      </c>
      <c r="T158">
        <v>2</v>
      </c>
      <c r="U158">
        <v>2</v>
      </c>
    </row>
    <row r="159" spans="1:21" ht="16">
      <c r="A159" s="1">
        <v>2008</v>
      </c>
      <c r="B159" t="s">
        <v>1295</v>
      </c>
      <c r="C159" t="s">
        <v>1296</v>
      </c>
      <c r="D159" t="s">
        <v>22</v>
      </c>
      <c r="E159" t="s">
        <v>22</v>
      </c>
      <c r="F159" t="s">
        <v>23</v>
      </c>
      <c r="G159">
        <v>2203641</v>
      </c>
      <c r="H159">
        <v>6379575</v>
      </c>
      <c r="I159" t="s">
        <v>1120</v>
      </c>
      <c r="J159">
        <v>16233845</v>
      </c>
      <c r="K159">
        <v>2384904</v>
      </c>
      <c r="L159">
        <v>6904335</v>
      </c>
      <c r="M159">
        <v>15000000</v>
      </c>
      <c r="N159">
        <f t="shared" si="11"/>
        <v>1</v>
      </c>
      <c r="O159">
        <f t="shared" si="12"/>
        <v>0</v>
      </c>
      <c r="P159">
        <f t="shared" si="13"/>
        <v>0</v>
      </c>
      <c r="Q159">
        <f t="shared" si="13"/>
        <v>1</v>
      </c>
      <c r="R159">
        <f t="shared" si="13"/>
        <v>0</v>
      </c>
      <c r="S159">
        <f t="shared" si="13"/>
        <v>0</v>
      </c>
      <c r="T159">
        <v>2</v>
      </c>
      <c r="U159">
        <v>2</v>
      </c>
    </row>
    <row r="160" spans="1:21" ht="16">
      <c r="A160" s="1">
        <v>2002</v>
      </c>
      <c r="B160" t="s">
        <v>2164</v>
      </c>
      <c r="C160" t="s">
        <v>2165</v>
      </c>
      <c r="D160" t="s">
        <v>16</v>
      </c>
      <c r="E160" t="s">
        <v>16</v>
      </c>
      <c r="F160" t="s">
        <v>17</v>
      </c>
      <c r="G160">
        <v>1190018</v>
      </c>
      <c r="H160">
        <v>5345869</v>
      </c>
      <c r="I160" t="s">
        <v>2125</v>
      </c>
      <c r="J160">
        <v>25903584</v>
      </c>
      <c r="K160">
        <v>1541287</v>
      </c>
      <c r="L160">
        <v>6923858</v>
      </c>
      <c r="M160">
        <v>20000000</v>
      </c>
      <c r="N160">
        <f t="shared" si="11"/>
        <v>0</v>
      </c>
      <c r="O160">
        <f t="shared" si="12"/>
        <v>0</v>
      </c>
      <c r="P160">
        <f t="shared" si="13"/>
        <v>0</v>
      </c>
      <c r="Q160">
        <f t="shared" si="13"/>
        <v>1</v>
      </c>
      <c r="R160">
        <f t="shared" si="13"/>
        <v>0</v>
      </c>
      <c r="S160">
        <f t="shared" si="13"/>
        <v>0</v>
      </c>
      <c r="T160">
        <v>3</v>
      </c>
      <c r="U160">
        <v>2</v>
      </c>
    </row>
    <row r="161" spans="1:21" ht="16">
      <c r="A161" s="1">
        <v>1998</v>
      </c>
      <c r="B161" t="s">
        <v>2755</v>
      </c>
      <c r="C161" t="s">
        <v>2756</v>
      </c>
      <c r="D161" t="s">
        <v>31</v>
      </c>
      <c r="E161" t="s">
        <v>31</v>
      </c>
      <c r="F161" t="s">
        <v>17</v>
      </c>
      <c r="G161">
        <v>1053788</v>
      </c>
      <c r="H161">
        <v>4861972</v>
      </c>
      <c r="I161" t="s">
        <v>2642</v>
      </c>
      <c r="J161">
        <v>12862191</v>
      </c>
      <c r="K161">
        <v>1506002</v>
      </c>
      <c r="L161">
        <v>6948401</v>
      </c>
      <c r="M161">
        <v>9000000</v>
      </c>
      <c r="N161">
        <f t="shared" si="11"/>
        <v>0</v>
      </c>
      <c r="O161">
        <f t="shared" si="12"/>
        <v>0</v>
      </c>
      <c r="P161">
        <f t="shared" si="13"/>
        <v>0</v>
      </c>
      <c r="Q161">
        <f t="shared" si="13"/>
        <v>0</v>
      </c>
      <c r="R161">
        <f t="shared" si="13"/>
        <v>1</v>
      </c>
      <c r="S161">
        <f t="shared" si="13"/>
        <v>0</v>
      </c>
      <c r="T161">
        <v>4</v>
      </c>
      <c r="U161">
        <v>3</v>
      </c>
    </row>
    <row r="162" spans="1:21" ht="16">
      <c r="A162" s="1">
        <v>2010</v>
      </c>
      <c r="B162" t="s">
        <v>656</v>
      </c>
      <c r="C162" t="s">
        <v>657</v>
      </c>
      <c r="D162" t="s">
        <v>16</v>
      </c>
      <c r="E162" t="s">
        <v>16</v>
      </c>
      <c r="F162" t="s">
        <v>17</v>
      </c>
      <c r="G162">
        <v>123570</v>
      </c>
      <c r="H162">
        <v>6623570</v>
      </c>
      <c r="I162" t="s">
        <v>635</v>
      </c>
      <c r="J162">
        <v>16023478</v>
      </c>
      <c r="K162">
        <v>132001</v>
      </c>
      <c r="L162">
        <v>7075508</v>
      </c>
      <c r="M162">
        <v>15000000</v>
      </c>
      <c r="N162">
        <f t="shared" si="11"/>
        <v>0</v>
      </c>
      <c r="O162">
        <f t="shared" si="12"/>
        <v>0</v>
      </c>
      <c r="P162">
        <f t="shared" ref="P162:S181" si="14">IF(AND($A162&gt;=P$1,$A162&lt;P$1+10),1,0)</f>
        <v>1</v>
      </c>
      <c r="Q162">
        <f t="shared" si="14"/>
        <v>0</v>
      </c>
      <c r="R162">
        <f t="shared" si="14"/>
        <v>0</v>
      </c>
      <c r="S162">
        <f t="shared" si="14"/>
        <v>0</v>
      </c>
      <c r="T162">
        <v>1</v>
      </c>
      <c r="U162">
        <v>1</v>
      </c>
    </row>
    <row r="163" spans="1:21" ht="16">
      <c r="A163" s="1">
        <v>2010</v>
      </c>
      <c r="B163" t="s">
        <v>726</v>
      </c>
      <c r="C163" t="s">
        <v>3582</v>
      </c>
      <c r="D163" t="s">
        <v>16</v>
      </c>
      <c r="E163" t="s">
        <v>16</v>
      </c>
      <c r="F163" t="s">
        <v>17</v>
      </c>
      <c r="G163">
        <v>6363628</v>
      </c>
      <c r="H163">
        <v>6628326</v>
      </c>
      <c r="I163" t="s">
        <v>635</v>
      </c>
      <c r="J163">
        <v>8545855</v>
      </c>
      <c r="K163">
        <v>6797830</v>
      </c>
      <c r="L163">
        <v>7080589</v>
      </c>
      <c r="M163">
        <v>8000000</v>
      </c>
      <c r="N163">
        <f t="shared" si="11"/>
        <v>0</v>
      </c>
      <c r="O163">
        <f t="shared" si="12"/>
        <v>0</v>
      </c>
      <c r="P163">
        <f t="shared" si="14"/>
        <v>1</v>
      </c>
      <c r="Q163">
        <f t="shared" si="14"/>
        <v>0</v>
      </c>
      <c r="R163">
        <f t="shared" si="14"/>
        <v>0</v>
      </c>
      <c r="S163">
        <f t="shared" si="14"/>
        <v>0</v>
      </c>
      <c r="T163">
        <v>1</v>
      </c>
      <c r="U163">
        <v>1</v>
      </c>
    </row>
    <row r="164" spans="1:21" ht="16">
      <c r="A164" s="1">
        <v>2001</v>
      </c>
      <c r="B164" t="s">
        <v>2346</v>
      </c>
      <c r="C164" t="s">
        <v>2347</v>
      </c>
      <c r="D164" t="s">
        <v>63</v>
      </c>
      <c r="E164" t="s">
        <v>64</v>
      </c>
      <c r="F164" t="s">
        <v>17</v>
      </c>
      <c r="G164">
        <v>5409517</v>
      </c>
      <c r="H164">
        <v>5409517</v>
      </c>
      <c r="I164" t="s">
        <v>2286</v>
      </c>
      <c r="J164">
        <v>98688447</v>
      </c>
      <c r="K164">
        <v>7118091</v>
      </c>
      <c r="L164">
        <v>7118091</v>
      </c>
      <c r="M164">
        <v>75000000</v>
      </c>
      <c r="N164">
        <f t="shared" si="11"/>
        <v>0</v>
      </c>
      <c r="O164">
        <f t="shared" si="12"/>
        <v>1</v>
      </c>
      <c r="P164">
        <f t="shared" si="14"/>
        <v>0</v>
      </c>
      <c r="Q164">
        <f t="shared" si="14"/>
        <v>1</v>
      </c>
      <c r="R164">
        <f t="shared" si="14"/>
        <v>0</v>
      </c>
      <c r="S164">
        <f t="shared" si="14"/>
        <v>0</v>
      </c>
      <c r="T164">
        <v>3</v>
      </c>
      <c r="U164">
        <v>2</v>
      </c>
    </row>
    <row r="165" spans="1:21" ht="16">
      <c r="A165" s="1">
        <v>1999</v>
      </c>
      <c r="B165" t="s">
        <v>2550</v>
      </c>
      <c r="C165" t="s">
        <v>2551</v>
      </c>
      <c r="D165" t="s">
        <v>22</v>
      </c>
      <c r="E165" t="s">
        <v>22</v>
      </c>
      <c r="F165" t="s">
        <v>23</v>
      </c>
      <c r="G165">
        <v>5241315</v>
      </c>
      <c r="H165">
        <v>5241315</v>
      </c>
      <c r="I165" t="s">
        <v>2532</v>
      </c>
      <c r="J165">
        <v>13984620</v>
      </c>
      <c r="K165">
        <v>7329780</v>
      </c>
      <c r="L165">
        <v>7329780</v>
      </c>
      <c r="M165">
        <v>10000000</v>
      </c>
      <c r="N165">
        <f t="shared" si="11"/>
        <v>1</v>
      </c>
      <c r="O165">
        <f t="shared" si="12"/>
        <v>0</v>
      </c>
      <c r="P165">
        <f t="shared" si="14"/>
        <v>0</v>
      </c>
      <c r="Q165">
        <f t="shared" si="14"/>
        <v>0</v>
      </c>
      <c r="R165">
        <f t="shared" si="14"/>
        <v>1</v>
      </c>
      <c r="S165">
        <f t="shared" si="14"/>
        <v>0</v>
      </c>
      <c r="T165">
        <v>4</v>
      </c>
      <c r="U165">
        <v>3</v>
      </c>
    </row>
    <row r="166" spans="1:21" ht="16">
      <c r="A166" s="1">
        <v>2002</v>
      </c>
      <c r="B166" t="s">
        <v>2210</v>
      </c>
      <c r="C166" t="s">
        <v>2211</v>
      </c>
      <c r="D166" t="s">
        <v>22</v>
      </c>
      <c r="E166" t="s">
        <v>22</v>
      </c>
      <c r="F166" t="s">
        <v>23</v>
      </c>
      <c r="G166">
        <v>5853194</v>
      </c>
      <c r="H166">
        <v>5853194</v>
      </c>
      <c r="I166" t="s">
        <v>2128</v>
      </c>
      <c r="J166">
        <v>3885538</v>
      </c>
      <c r="K166">
        <v>7580935</v>
      </c>
      <c r="L166">
        <v>7580935</v>
      </c>
      <c r="M166">
        <v>3000000</v>
      </c>
      <c r="N166">
        <f t="shared" si="11"/>
        <v>1</v>
      </c>
      <c r="O166">
        <f t="shared" si="12"/>
        <v>0</v>
      </c>
      <c r="P166">
        <f t="shared" si="14"/>
        <v>0</v>
      </c>
      <c r="Q166">
        <f t="shared" si="14"/>
        <v>1</v>
      </c>
      <c r="R166">
        <f t="shared" si="14"/>
        <v>0</v>
      </c>
      <c r="S166">
        <f t="shared" si="14"/>
        <v>0</v>
      </c>
      <c r="T166">
        <v>3</v>
      </c>
      <c r="U166">
        <v>2</v>
      </c>
    </row>
    <row r="167" spans="1:21" ht="16">
      <c r="A167" s="1">
        <v>1998</v>
      </c>
      <c r="B167" t="s">
        <v>2745</v>
      </c>
      <c r="C167" t="s">
        <v>2746</v>
      </c>
      <c r="D167" t="s">
        <v>31</v>
      </c>
      <c r="E167" t="s">
        <v>31</v>
      </c>
      <c r="F167" t="s">
        <v>17</v>
      </c>
      <c r="G167">
        <v>1903434</v>
      </c>
      <c r="H167">
        <v>5313608</v>
      </c>
      <c r="I167" t="s">
        <v>2642</v>
      </c>
      <c r="J167">
        <v>28582646</v>
      </c>
      <c r="K167">
        <v>2720259</v>
      </c>
      <c r="L167">
        <v>7593849</v>
      </c>
      <c r="M167">
        <v>20000000</v>
      </c>
      <c r="N167">
        <f t="shared" si="11"/>
        <v>0</v>
      </c>
      <c r="O167">
        <f t="shared" si="12"/>
        <v>0</v>
      </c>
      <c r="P167">
        <f t="shared" si="14"/>
        <v>0</v>
      </c>
      <c r="Q167">
        <f t="shared" si="14"/>
        <v>0</v>
      </c>
      <c r="R167">
        <f t="shared" si="14"/>
        <v>1</v>
      </c>
      <c r="S167">
        <f t="shared" si="14"/>
        <v>0</v>
      </c>
      <c r="T167">
        <v>4</v>
      </c>
      <c r="U167">
        <v>3</v>
      </c>
    </row>
    <row r="168" spans="1:21" ht="16">
      <c r="A168" s="1">
        <v>1995</v>
      </c>
      <c r="B168" t="s">
        <v>3012</v>
      </c>
      <c r="C168" t="s">
        <v>3013</v>
      </c>
      <c r="D168" t="s">
        <v>22</v>
      </c>
      <c r="E168" t="s">
        <v>22</v>
      </c>
      <c r="F168" t="s">
        <v>23</v>
      </c>
      <c r="G168">
        <v>4198137</v>
      </c>
      <c r="H168">
        <v>5034794</v>
      </c>
      <c r="I168" t="s">
        <v>2944</v>
      </c>
      <c r="J168">
        <v>1223024</v>
      </c>
      <c r="K168">
        <v>6418026</v>
      </c>
      <c r="L168">
        <v>7697090</v>
      </c>
      <c r="M168">
        <v>800000</v>
      </c>
      <c r="N168">
        <f t="shared" si="11"/>
        <v>1</v>
      </c>
      <c r="O168">
        <f t="shared" si="12"/>
        <v>0</v>
      </c>
      <c r="P168">
        <f t="shared" si="14"/>
        <v>0</v>
      </c>
      <c r="Q168">
        <f t="shared" si="14"/>
        <v>0</v>
      </c>
      <c r="R168">
        <f t="shared" si="14"/>
        <v>1</v>
      </c>
      <c r="S168">
        <f t="shared" si="14"/>
        <v>0</v>
      </c>
      <c r="T168">
        <v>4</v>
      </c>
      <c r="U168">
        <v>3</v>
      </c>
    </row>
    <row r="169" spans="1:21" ht="16">
      <c r="A169" s="1">
        <v>1990</v>
      </c>
      <c r="B169" t="s">
        <v>3172</v>
      </c>
      <c r="C169" t="s">
        <v>3173</v>
      </c>
      <c r="D169" t="s">
        <v>58</v>
      </c>
      <c r="E169" t="s">
        <v>58</v>
      </c>
      <c r="F169" t="s">
        <v>17</v>
      </c>
      <c r="G169">
        <v>4372561</v>
      </c>
      <c r="H169">
        <v>4372561</v>
      </c>
      <c r="I169" t="s">
        <v>3169</v>
      </c>
      <c r="J169">
        <v>12480828</v>
      </c>
      <c r="K169">
        <v>7796169</v>
      </c>
      <c r="L169">
        <v>7796169</v>
      </c>
      <c r="M169">
        <v>7000000</v>
      </c>
      <c r="N169">
        <f t="shared" si="11"/>
        <v>0</v>
      </c>
      <c r="O169">
        <f t="shared" si="12"/>
        <v>0</v>
      </c>
      <c r="P169">
        <f t="shared" si="14"/>
        <v>0</v>
      </c>
      <c r="Q169">
        <f t="shared" si="14"/>
        <v>0</v>
      </c>
      <c r="R169">
        <f t="shared" si="14"/>
        <v>1</v>
      </c>
      <c r="S169">
        <f t="shared" si="14"/>
        <v>0</v>
      </c>
      <c r="T169">
        <v>5</v>
      </c>
      <c r="U169">
        <v>3</v>
      </c>
    </row>
    <row r="170" spans="1:21" ht="16">
      <c r="A170" s="1">
        <v>1998</v>
      </c>
      <c r="B170" t="s">
        <v>2720</v>
      </c>
      <c r="C170" t="s">
        <v>2721</v>
      </c>
      <c r="D170" t="s">
        <v>22</v>
      </c>
      <c r="E170" t="s">
        <v>22</v>
      </c>
      <c r="F170" t="s">
        <v>23</v>
      </c>
      <c r="G170">
        <v>5502773</v>
      </c>
      <c r="H170">
        <v>5502773</v>
      </c>
      <c r="I170" t="s">
        <v>2644</v>
      </c>
      <c r="J170">
        <v>7145662</v>
      </c>
      <c r="K170">
        <v>7864191</v>
      </c>
      <c r="L170">
        <v>7864191</v>
      </c>
      <c r="M170">
        <v>5000000</v>
      </c>
      <c r="N170">
        <f t="shared" si="11"/>
        <v>1</v>
      </c>
      <c r="O170">
        <f t="shared" si="12"/>
        <v>0</v>
      </c>
      <c r="P170">
        <f t="shared" si="14"/>
        <v>0</v>
      </c>
      <c r="Q170">
        <f t="shared" si="14"/>
        <v>0</v>
      </c>
      <c r="R170">
        <f t="shared" si="14"/>
        <v>1</v>
      </c>
      <c r="S170">
        <f t="shared" si="14"/>
        <v>0</v>
      </c>
      <c r="T170">
        <v>4</v>
      </c>
      <c r="U170">
        <v>3</v>
      </c>
    </row>
    <row r="171" spans="1:21" ht="16">
      <c r="A171" s="1">
        <v>2001</v>
      </c>
      <c r="B171" t="s">
        <v>2323</v>
      </c>
      <c r="C171" t="s">
        <v>2324</v>
      </c>
      <c r="D171" t="s">
        <v>58</v>
      </c>
      <c r="E171" t="s">
        <v>58</v>
      </c>
      <c r="F171" t="s">
        <v>17</v>
      </c>
      <c r="G171">
        <v>6114237</v>
      </c>
      <c r="H171">
        <v>6114237</v>
      </c>
      <c r="I171" t="s">
        <v>2286</v>
      </c>
      <c r="J171">
        <v>52633838</v>
      </c>
      <c r="K171">
        <v>8045394</v>
      </c>
      <c r="L171">
        <v>8045394</v>
      </c>
      <c r="M171">
        <v>40000000</v>
      </c>
      <c r="N171">
        <f t="shared" si="11"/>
        <v>0</v>
      </c>
      <c r="O171">
        <f t="shared" si="12"/>
        <v>0</v>
      </c>
      <c r="P171">
        <f t="shared" si="14"/>
        <v>0</v>
      </c>
      <c r="Q171">
        <f t="shared" si="14"/>
        <v>1</v>
      </c>
      <c r="R171">
        <f t="shared" si="14"/>
        <v>0</v>
      </c>
      <c r="S171">
        <f t="shared" si="14"/>
        <v>0</v>
      </c>
      <c r="T171">
        <v>3</v>
      </c>
      <c r="U171">
        <v>2</v>
      </c>
    </row>
    <row r="172" spans="1:21" ht="16">
      <c r="A172" s="1">
        <v>1995</v>
      </c>
      <c r="B172" t="s">
        <v>2950</v>
      </c>
      <c r="C172" t="s">
        <v>2951</v>
      </c>
      <c r="D172" t="s">
        <v>58</v>
      </c>
      <c r="E172" t="s">
        <v>58</v>
      </c>
      <c r="F172" t="s">
        <v>17</v>
      </c>
      <c r="G172">
        <v>5274005</v>
      </c>
      <c r="H172">
        <v>5274005</v>
      </c>
      <c r="I172" t="s">
        <v>2947</v>
      </c>
      <c r="J172">
        <v>3821949</v>
      </c>
      <c r="K172">
        <v>8062791</v>
      </c>
      <c r="L172">
        <v>8062791</v>
      </c>
      <c r="M172">
        <v>2500000</v>
      </c>
      <c r="N172">
        <f t="shared" si="11"/>
        <v>0</v>
      </c>
      <c r="O172">
        <f t="shared" si="12"/>
        <v>0</v>
      </c>
      <c r="P172">
        <f t="shared" si="14"/>
        <v>0</v>
      </c>
      <c r="Q172">
        <f t="shared" si="14"/>
        <v>0</v>
      </c>
      <c r="R172">
        <f t="shared" si="14"/>
        <v>1</v>
      </c>
      <c r="S172">
        <f t="shared" si="14"/>
        <v>0</v>
      </c>
      <c r="T172">
        <v>4</v>
      </c>
      <c r="U172">
        <v>3</v>
      </c>
    </row>
    <row r="173" spans="1:21" ht="16">
      <c r="A173" s="1">
        <v>2006</v>
      </c>
      <c r="B173" t="s">
        <v>1482</v>
      </c>
      <c r="C173" t="s">
        <v>1483</v>
      </c>
      <c r="D173" t="s">
        <v>22</v>
      </c>
      <c r="E173" t="s">
        <v>22</v>
      </c>
      <c r="F173" t="s">
        <v>23</v>
      </c>
      <c r="G173">
        <v>7006708</v>
      </c>
      <c r="H173">
        <v>7006708</v>
      </c>
      <c r="I173" t="s">
        <v>1469</v>
      </c>
      <c r="J173">
        <v>4623185</v>
      </c>
      <c r="K173">
        <v>8098328</v>
      </c>
      <c r="L173">
        <v>8098328</v>
      </c>
      <c r="M173">
        <v>4000000</v>
      </c>
      <c r="N173">
        <f t="shared" si="11"/>
        <v>1</v>
      </c>
      <c r="O173">
        <f t="shared" si="12"/>
        <v>0</v>
      </c>
      <c r="P173">
        <f t="shared" si="14"/>
        <v>0</v>
      </c>
      <c r="Q173">
        <f t="shared" si="14"/>
        <v>1</v>
      </c>
      <c r="R173">
        <f t="shared" si="14"/>
        <v>0</v>
      </c>
      <c r="S173">
        <f t="shared" si="14"/>
        <v>0</v>
      </c>
      <c r="T173">
        <v>2</v>
      </c>
      <c r="U173">
        <v>2</v>
      </c>
    </row>
    <row r="174" spans="1:21" ht="16">
      <c r="A174" s="1">
        <v>2001</v>
      </c>
      <c r="B174" t="s">
        <v>2356</v>
      </c>
      <c r="C174" t="s">
        <v>2357</v>
      </c>
      <c r="D174" t="s">
        <v>22</v>
      </c>
      <c r="E174" t="s">
        <v>22</v>
      </c>
      <c r="F174" t="s">
        <v>23</v>
      </c>
      <c r="G174">
        <v>6173485</v>
      </c>
      <c r="H174">
        <v>6173485</v>
      </c>
      <c r="I174" t="s">
        <v>2290</v>
      </c>
      <c r="J174">
        <v>8552999</v>
      </c>
      <c r="K174">
        <v>8123355</v>
      </c>
      <c r="L174">
        <v>8123355</v>
      </c>
      <c r="M174">
        <v>6500000</v>
      </c>
      <c r="N174">
        <f t="shared" si="11"/>
        <v>1</v>
      </c>
      <c r="O174">
        <f t="shared" si="12"/>
        <v>0</v>
      </c>
      <c r="P174">
        <f t="shared" si="14"/>
        <v>0</v>
      </c>
      <c r="Q174">
        <f t="shared" si="14"/>
        <v>1</v>
      </c>
      <c r="R174">
        <f t="shared" si="14"/>
        <v>0</v>
      </c>
      <c r="S174">
        <f t="shared" si="14"/>
        <v>0</v>
      </c>
      <c r="T174">
        <v>3</v>
      </c>
      <c r="U174">
        <v>2</v>
      </c>
    </row>
    <row r="175" spans="1:21" ht="16">
      <c r="A175" s="1">
        <v>1998</v>
      </c>
      <c r="B175" t="s">
        <v>2678</v>
      </c>
      <c r="C175" t="s">
        <v>2679</v>
      </c>
      <c r="D175" t="s">
        <v>22</v>
      </c>
      <c r="E175" t="s">
        <v>22</v>
      </c>
      <c r="F175" t="s">
        <v>23</v>
      </c>
      <c r="G175">
        <v>2746453</v>
      </c>
      <c r="H175">
        <v>5746453</v>
      </c>
      <c r="I175" t="s">
        <v>2644</v>
      </c>
      <c r="J175">
        <v>4287397</v>
      </c>
      <c r="K175">
        <v>3925045</v>
      </c>
      <c r="L175">
        <v>8212442</v>
      </c>
      <c r="M175">
        <v>3000000</v>
      </c>
      <c r="N175">
        <f t="shared" si="11"/>
        <v>1</v>
      </c>
      <c r="O175">
        <f t="shared" si="12"/>
        <v>0</v>
      </c>
      <c r="P175">
        <f t="shared" si="14"/>
        <v>0</v>
      </c>
      <c r="Q175">
        <f t="shared" si="14"/>
        <v>0</v>
      </c>
      <c r="R175">
        <f t="shared" si="14"/>
        <v>1</v>
      </c>
      <c r="S175">
        <f t="shared" si="14"/>
        <v>0</v>
      </c>
      <c r="T175">
        <v>4</v>
      </c>
      <c r="U175">
        <v>3</v>
      </c>
    </row>
    <row r="176" spans="1:21" ht="16">
      <c r="A176" s="1">
        <v>2009</v>
      </c>
      <c r="B176" t="s">
        <v>1010</v>
      </c>
      <c r="C176" t="s">
        <v>1011</v>
      </c>
      <c r="D176" t="s">
        <v>64</v>
      </c>
      <c r="E176" t="s">
        <v>64</v>
      </c>
      <c r="F176" t="s">
        <v>17</v>
      </c>
      <c r="G176">
        <v>1445366</v>
      </c>
      <c r="H176">
        <v>7785229</v>
      </c>
      <c r="I176" t="s">
        <v>885</v>
      </c>
      <c r="J176">
        <v>2062890</v>
      </c>
      <c r="K176">
        <v>1569280</v>
      </c>
      <c r="L176">
        <v>8452669</v>
      </c>
      <c r="M176">
        <v>1900000</v>
      </c>
      <c r="N176">
        <f t="shared" si="11"/>
        <v>0</v>
      </c>
      <c r="O176">
        <f t="shared" si="12"/>
        <v>0</v>
      </c>
      <c r="P176">
        <f t="shared" si="14"/>
        <v>0</v>
      </c>
      <c r="Q176">
        <f t="shared" si="14"/>
        <v>1</v>
      </c>
      <c r="R176">
        <f t="shared" si="14"/>
        <v>0</v>
      </c>
      <c r="S176">
        <f t="shared" si="14"/>
        <v>0</v>
      </c>
      <c r="T176">
        <v>2</v>
      </c>
      <c r="U176">
        <v>2</v>
      </c>
    </row>
    <row r="177" spans="1:21" ht="16">
      <c r="A177" s="1">
        <v>2006</v>
      </c>
      <c r="B177" t="s">
        <v>1465</v>
      </c>
      <c r="C177" t="s">
        <v>1466</v>
      </c>
      <c r="D177" t="s">
        <v>16</v>
      </c>
      <c r="E177" t="s">
        <v>16</v>
      </c>
      <c r="F177" t="s">
        <v>17</v>
      </c>
      <c r="G177">
        <v>5501616</v>
      </c>
      <c r="H177">
        <v>7405084</v>
      </c>
      <c r="I177" t="s">
        <v>1464</v>
      </c>
      <c r="J177">
        <v>23115927</v>
      </c>
      <c r="K177">
        <v>6358748</v>
      </c>
      <c r="L177">
        <v>8558769</v>
      </c>
      <c r="M177">
        <v>20000000</v>
      </c>
      <c r="N177">
        <f t="shared" si="11"/>
        <v>0</v>
      </c>
      <c r="O177">
        <f t="shared" si="12"/>
        <v>0</v>
      </c>
      <c r="P177">
        <f t="shared" si="14"/>
        <v>0</v>
      </c>
      <c r="Q177">
        <f t="shared" si="14"/>
        <v>1</v>
      </c>
      <c r="R177">
        <f t="shared" si="14"/>
        <v>0</v>
      </c>
      <c r="S177">
        <f t="shared" si="14"/>
        <v>0</v>
      </c>
      <c r="T177">
        <v>2</v>
      </c>
      <c r="U177">
        <v>2</v>
      </c>
    </row>
    <row r="178" spans="1:21" ht="16">
      <c r="A178" s="1">
        <v>2010</v>
      </c>
      <c r="B178" t="s">
        <v>639</v>
      </c>
      <c r="C178" t="s">
        <v>640</v>
      </c>
      <c r="D178" t="s">
        <v>16</v>
      </c>
      <c r="E178" t="s">
        <v>16</v>
      </c>
      <c r="F178" t="s">
        <v>17</v>
      </c>
      <c r="G178">
        <v>1044039</v>
      </c>
      <c r="H178">
        <v>8078683</v>
      </c>
      <c r="I178" t="s">
        <v>635</v>
      </c>
      <c r="J178">
        <v>4486574</v>
      </c>
      <c r="K178">
        <v>1115276</v>
      </c>
      <c r="L178">
        <v>8629906</v>
      </c>
      <c r="M178">
        <v>4200000</v>
      </c>
      <c r="N178">
        <f t="shared" si="11"/>
        <v>0</v>
      </c>
      <c r="O178">
        <f t="shared" si="12"/>
        <v>0</v>
      </c>
      <c r="P178">
        <f t="shared" si="14"/>
        <v>1</v>
      </c>
      <c r="Q178">
        <f t="shared" si="14"/>
        <v>0</v>
      </c>
      <c r="R178">
        <f t="shared" si="14"/>
        <v>0</v>
      </c>
      <c r="S178">
        <f t="shared" si="14"/>
        <v>0</v>
      </c>
      <c r="T178">
        <v>1</v>
      </c>
      <c r="U178">
        <v>1</v>
      </c>
    </row>
    <row r="179" spans="1:21" ht="16">
      <c r="A179" s="1">
        <v>1999</v>
      </c>
      <c r="B179" t="s">
        <v>2631</v>
      </c>
      <c r="C179" t="s">
        <v>2632</v>
      </c>
      <c r="D179" t="s">
        <v>22</v>
      </c>
      <c r="E179" t="s">
        <v>22</v>
      </c>
      <c r="F179" t="s">
        <v>23</v>
      </c>
      <c r="G179">
        <v>6201757</v>
      </c>
      <c r="H179">
        <v>6201757</v>
      </c>
      <c r="I179" t="s">
        <v>2532</v>
      </c>
      <c r="J179">
        <v>27969241</v>
      </c>
      <c r="K179">
        <v>8672922</v>
      </c>
      <c r="L179">
        <v>8672922</v>
      </c>
      <c r="M179">
        <v>20000000</v>
      </c>
      <c r="N179">
        <f t="shared" si="11"/>
        <v>1</v>
      </c>
      <c r="O179">
        <f t="shared" si="12"/>
        <v>0</v>
      </c>
      <c r="P179">
        <f t="shared" si="14"/>
        <v>0</v>
      </c>
      <c r="Q179">
        <f t="shared" si="14"/>
        <v>0</v>
      </c>
      <c r="R179">
        <f t="shared" si="14"/>
        <v>1</v>
      </c>
      <c r="S179">
        <f t="shared" si="14"/>
        <v>0</v>
      </c>
      <c r="T179">
        <v>4</v>
      </c>
      <c r="U179">
        <v>3</v>
      </c>
    </row>
    <row r="180" spans="1:21" ht="16">
      <c r="A180" s="1">
        <v>1999</v>
      </c>
      <c r="B180" t="s">
        <v>2560</v>
      </c>
      <c r="C180" t="s">
        <v>2561</v>
      </c>
      <c r="D180" t="s">
        <v>22</v>
      </c>
      <c r="E180" t="s">
        <v>22</v>
      </c>
      <c r="F180" t="s">
        <v>23</v>
      </c>
      <c r="G180">
        <v>6276869</v>
      </c>
      <c r="H180">
        <v>6276869</v>
      </c>
      <c r="I180" t="s">
        <v>2532</v>
      </c>
      <c r="J180">
        <v>18180006</v>
      </c>
      <c r="K180">
        <v>8777963</v>
      </c>
      <c r="L180">
        <v>8777963</v>
      </c>
      <c r="M180">
        <v>13000000</v>
      </c>
      <c r="N180">
        <f t="shared" si="11"/>
        <v>1</v>
      </c>
      <c r="O180">
        <f t="shared" si="12"/>
        <v>0</v>
      </c>
      <c r="P180">
        <f t="shared" si="14"/>
        <v>0</v>
      </c>
      <c r="Q180">
        <f t="shared" si="14"/>
        <v>0</v>
      </c>
      <c r="R180">
        <f t="shared" si="14"/>
        <v>1</v>
      </c>
      <c r="S180">
        <f t="shared" si="14"/>
        <v>0</v>
      </c>
      <c r="T180">
        <v>4</v>
      </c>
      <c r="U180">
        <v>3</v>
      </c>
    </row>
    <row r="181" spans="1:21" ht="16">
      <c r="A181" s="1">
        <v>1990</v>
      </c>
      <c r="B181" t="s">
        <v>3186</v>
      </c>
      <c r="C181" t="s">
        <v>3187</v>
      </c>
      <c r="D181" t="s">
        <v>22</v>
      </c>
      <c r="E181" t="s">
        <v>22</v>
      </c>
      <c r="F181" t="s">
        <v>23</v>
      </c>
      <c r="G181">
        <v>5017971</v>
      </c>
      <c r="H181">
        <v>5017971</v>
      </c>
      <c r="I181" t="s">
        <v>3171</v>
      </c>
      <c r="J181">
        <v>12480828</v>
      </c>
      <c r="K181">
        <v>8946919</v>
      </c>
      <c r="L181">
        <v>8946919</v>
      </c>
      <c r="M181">
        <v>7000000</v>
      </c>
      <c r="N181">
        <f t="shared" si="11"/>
        <v>1</v>
      </c>
      <c r="O181">
        <f t="shared" si="12"/>
        <v>0</v>
      </c>
      <c r="P181">
        <f t="shared" si="14"/>
        <v>0</v>
      </c>
      <c r="Q181">
        <f t="shared" si="14"/>
        <v>0</v>
      </c>
      <c r="R181">
        <f t="shared" si="14"/>
        <v>1</v>
      </c>
      <c r="S181">
        <f t="shared" si="14"/>
        <v>0</v>
      </c>
      <c r="T181">
        <v>5</v>
      </c>
      <c r="U181">
        <v>3</v>
      </c>
    </row>
    <row r="182" spans="1:21" ht="16">
      <c r="A182" s="1">
        <v>2006</v>
      </c>
      <c r="B182" t="s">
        <v>1496</v>
      </c>
      <c r="C182" t="s">
        <v>1497</v>
      </c>
      <c r="D182" t="s">
        <v>22</v>
      </c>
      <c r="E182" t="s">
        <v>22</v>
      </c>
      <c r="F182" t="s">
        <v>23</v>
      </c>
      <c r="G182">
        <v>480314</v>
      </c>
      <c r="H182">
        <v>7756224</v>
      </c>
      <c r="I182" t="s">
        <v>1469</v>
      </c>
      <c r="J182">
        <v>34673890</v>
      </c>
      <c r="K182">
        <v>555145</v>
      </c>
      <c r="L182">
        <v>8964615</v>
      </c>
      <c r="M182">
        <v>30000000</v>
      </c>
      <c r="N182">
        <f t="shared" si="11"/>
        <v>1</v>
      </c>
      <c r="O182">
        <f t="shared" si="12"/>
        <v>0</v>
      </c>
      <c r="P182">
        <f t="shared" ref="P182:S201" si="15">IF(AND($A182&gt;=P$1,$A182&lt;P$1+10),1,0)</f>
        <v>0</v>
      </c>
      <c r="Q182">
        <f t="shared" si="15"/>
        <v>1</v>
      </c>
      <c r="R182">
        <f t="shared" si="15"/>
        <v>0</v>
      </c>
      <c r="S182">
        <f t="shared" si="15"/>
        <v>0</v>
      </c>
      <c r="T182">
        <v>2</v>
      </c>
      <c r="U182">
        <v>2</v>
      </c>
    </row>
    <row r="183" spans="1:21" ht="16">
      <c r="A183" s="1">
        <v>1994</v>
      </c>
      <c r="B183" t="s">
        <v>3025</v>
      </c>
      <c r="C183" t="s">
        <v>3026</v>
      </c>
      <c r="D183" t="s">
        <v>22</v>
      </c>
      <c r="E183" t="s">
        <v>22</v>
      </c>
      <c r="F183" t="s">
        <v>23</v>
      </c>
      <c r="G183">
        <v>5828466</v>
      </c>
      <c r="H183">
        <v>5828466</v>
      </c>
      <c r="I183" t="s">
        <v>3023</v>
      </c>
      <c r="J183">
        <v>28289965</v>
      </c>
      <c r="K183">
        <v>9160394</v>
      </c>
      <c r="L183">
        <v>9160394</v>
      </c>
      <c r="M183">
        <v>18000000</v>
      </c>
      <c r="N183">
        <f t="shared" si="11"/>
        <v>1</v>
      </c>
      <c r="O183">
        <f t="shared" si="12"/>
        <v>0</v>
      </c>
      <c r="P183">
        <f t="shared" si="15"/>
        <v>0</v>
      </c>
      <c r="Q183">
        <f t="shared" si="15"/>
        <v>0</v>
      </c>
      <c r="R183">
        <f t="shared" si="15"/>
        <v>1</v>
      </c>
      <c r="S183">
        <f t="shared" si="15"/>
        <v>0</v>
      </c>
      <c r="T183">
        <v>5</v>
      </c>
      <c r="U183">
        <v>3</v>
      </c>
    </row>
    <row r="184" spans="1:21" ht="16">
      <c r="A184" s="1">
        <v>2013</v>
      </c>
      <c r="B184" t="s">
        <v>128</v>
      </c>
      <c r="C184" t="s">
        <v>129</v>
      </c>
      <c r="D184" t="s">
        <v>64</v>
      </c>
      <c r="E184" t="s">
        <v>64</v>
      </c>
      <c r="F184" t="s">
        <v>17</v>
      </c>
      <c r="G184">
        <v>9177065</v>
      </c>
      <c r="H184">
        <v>9177065</v>
      </c>
      <c r="I184" t="s">
        <v>18</v>
      </c>
      <c r="J184">
        <v>15000000</v>
      </c>
      <c r="K184">
        <v>9177065</v>
      </c>
      <c r="L184">
        <v>9177065</v>
      </c>
      <c r="M184">
        <v>15000000</v>
      </c>
      <c r="N184">
        <f t="shared" si="11"/>
        <v>0</v>
      </c>
      <c r="O184">
        <f t="shared" si="12"/>
        <v>0</v>
      </c>
      <c r="P184">
        <f t="shared" si="15"/>
        <v>1</v>
      </c>
      <c r="Q184">
        <f t="shared" si="15"/>
        <v>0</v>
      </c>
      <c r="R184">
        <f t="shared" si="15"/>
        <v>0</v>
      </c>
      <c r="S184">
        <f t="shared" si="15"/>
        <v>0</v>
      </c>
      <c r="T184">
        <v>1</v>
      </c>
      <c r="U184">
        <v>1</v>
      </c>
    </row>
    <row r="185" spans="1:21" ht="16">
      <c r="A185" s="1">
        <v>2002</v>
      </c>
      <c r="B185" t="s">
        <v>2238</v>
      </c>
      <c r="C185" t="s">
        <v>2239</v>
      </c>
      <c r="D185" t="s">
        <v>31</v>
      </c>
      <c r="E185" t="s">
        <v>31</v>
      </c>
      <c r="F185" t="s">
        <v>17</v>
      </c>
      <c r="G185">
        <v>4411102</v>
      </c>
      <c r="H185">
        <v>7094995</v>
      </c>
      <c r="I185" t="s">
        <v>2125</v>
      </c>
      <c r="J185">
        <v>129517922</v>
      </c>
      <c r="K185">
        <v>5713168</v>
      </c>
      <c r="L185">
        <v>9189290</v>
      </c>
      <c r="M185">
        <v>100000000</v>
      </c>
      <c r="N185">
        <f t="shared" si="11"/>
        <v>0</v>
      </c>
      <c r="O185">
        <f t="shared" si="12"/>
        <v>0</v>
      </c>
      <c r="P185">
        <f t="shared" si="15"/>
        <v>0</v>
      </c>
      <c r="Q185">
        <f t="shared" si="15"/>
        <v>1</v>
      </c>
      <c r="R185">
        <f t="shared" si="15"/>
        <v>0</v>
      </c>
      <c r="S185">
        <f t="shared" si="15"/>
        <v>0</v>
      </c>
      <c r="T185">
        <v>3</v>
      </c>
      <c r="U185">
        <v>2</v>
      </c>
    </row>
    <row r="186" spans="1:21" ht="16">
      <c r="A186" s="1">
        <v>2007</v>
      </c>
      <c r="B186" t="s">
        <v>1461</v>
      </c>
      <c r="C186" t="s">
        <v>1462</v>
      </c>
      <c r="D186" t="s">
        <v>16</v>
      </c>
      <c r="E186" t="s">
        <v>16</v>
      </c>
      <c r="F186" t="s">
        <v>17</v>
      </c>
      <c r="G186" t="e">
        <v>#N/A</v>
      </c>
      <c r="H186">
        <v>8243567</v>
      </c>
      <c r="I186" t="s">
        <v>1327</v>
      </c>
      <c r="J186">
        <v>11235435</v>
      </c>
      <c r="K186" t="e">
        <v>#N/A</v>
      </c>
      <c r="L186">
        <v>9262006</v>
      </c>
      <c r="M186">
        <v>10000000</v>
      </c>
      <c r="N186">
        <f t="shared" si="11"/>
        <v>0</v>
      </c>
      <c r="O186">
        <f t="shared" si="12"/>
        <v>0</v>
      </c>
      <c r="P186">
        <f t="shared" si="15"/>
        <v>0</v>
      </c>
      <c r="Q186">
        <f t="shared" si="15"/>
        <v>1</v>
      </c>
      <c r="R186">
        <f t="shared" si="15"/>
        <v>0</v>
      </c>
      <c r="S186">
        <f t="shared" si="15"/>
        <v>0</v>
      </c>
      <c r="T186">
        <v>2</v>
      </c>
      <c r="U186">
        <v>2</v>
      </c>
    </row>
    <row r="187" spans="1:21" ht="16">
      <c r="A187" s="1">
        <v>2013</v>
      </c>
      <c r="B187" t="s">
        <v>107</v>
      </c>
      <c r="C187" t="s">
        <v>108</v>
      </c>
      <c r="D187" t="s">
        <v>22</v>
      </c>
      <c r="E187" t="s">
        <v>22</v>
      </c>
      <c r="F187" t="s">
        <v>23</v>
      </c>
      <c r="G187">
        <v>8008161</v>
      </c>
      <c r="H187">
        <v>9408161</v>
      </c>
      <c r="I187" t="s">
        <v>38</v>
      </c>
      <c r="J187">
        <v>2000000</v>
      </c>
      <c r="K187">
        <v>8008161</v>
      </c>
      <c r="L187">
        <v>9408161</v>
      </c>
      <c r="M187">
        <v>2000000</v>
      </c>
      <c r="N187">
        <f t="shared" si="11"/>
        <v>1</v>
      </c>
      <c r="O187">
        <f t="shared" si="12"/>
        <v>0</v>
      </c>
      <c r="P187">
        <f t="shared" si="15"/>
        <v>1</v>
      </c>
      <c r="Q187">
        <f t="shared" si="15"/>
        <v>0</v>
      </c>
      <c r="R187">
        <f t="shared" si="15"/>
        <v>0</v>
      </c>
      <c r="S187">
        <f t="shared" si="15"/>
        <v>0</v>
      </c>
      <c r="T187">
        <v>1</v>
      </c>
      <c r="U187">
        <v>1</v>
      </c>
    </row>
    <row r="188" spans="1:21" ht="16">
      <c r="A188" s="1">
        <v>2010</v>
      </c>
      <c r="B188" t="s">
        <v>643</v>
      </c>
      <c r="C188" t="s">
        <v>3583</v>
      </c>
      <c r="D188" t="s">
        <v>22</v>
      </c>
      <c r="E188" t="s">
        <v>22</v>
      </c>
      <c r="F188" t="s">
        <v>23</v>
      </c>
      <c r="G188">
        <v>7502560</v>
      </c>
      <c r="H188">
        <v>8845575</v>
      </c>
      <c r="I188" t="s">
        <v>638</v>
      </c>
      <c r="J188">
        <v>32046955</v>
      </c>
      <c r="K188">
        <v>8014473</v>
      </c>
      <c r="L188">
        <v>9449125</v>
      </c>
      <c r="M188">
        <v>30000000</v>
      </c>
      <c r="N188">
        <f t="shared" si="11"/>
        <v>1</v>
      </c>
      <c r="O188">
        <f t="shared" si="12"/>
        <v>0</v>
      </c>
      <c r="P188">
        <f t="shared" si="15"/>
        <v>1</v>
      </c>
      <c r="Q188">
        <f t="shared" si="15"/>
        <v>0</v>
      </c>
      <c r="R188">
        <f t="shared" si="15"/>
        <v>0</v>
      </c>
      <c r="S188">
        <f t="shared" si="15"/>
        <v>0</v>
      </c>
      <c r="T188">
        <v>1</v>
      </c>
      <c r="U188">
        <v>1</v>
      </c>
    </row>
    <row r="189" spans="1:21" ht="16">
      <c r="A189" s="1">
        <v>1998</v>
      </c>
      <c r="B189" t="s">
        <v>2645</v>
      </c>
      <c r="C189" t="s">
        <v>2646</v>
      </c>
      <c r="D189" t="s">
        <v>90</v>
      </c>
      <c r="E189" t="s">
        <v>31</v>
      </c>
      <c r="F189" t="s">
        <v>17</v>
      </c>
      <c r="G189">
        <v>6719864</v>
      </c>
      <c r="H189">
        <v>6719864</v>
      </c>
      <c r="I189" t="s">
        <v>2642</v>
      </c>
      <c r="J189">
        <v>14291323</v>
      </c>
      <c r="K189">
        <v>9603575</v>
      </c>
      <c r="L189">
        <v>9603575</v>
      </c>
      <c r="M189">
        <v>10000000</v>
      </c>
      <c r="N189">
        <f t="shared" si="11"/>
        <v>0</v>
      </c>
      <c r="O189">
        <f t="shared" si="12"/>
        <v>1</v>
      </c>
      <c r="P189">
        <f t="shared" si="15"/>
        <v>0</v>
      </c>
      <c r="Q189">
        <f t="shared" si="15"/>
        <v>0</v>
      </c>
      <c r="R189">
        <f t="shared" si="15"/>
        <v>1</v>
      </c>
      <c r="S189">
        <f t="shared" si="15"/>
        <v>0</v>
      </c>
      <c r="T189">
        <v>4</v>
      </c>
      <c r="U189">
        <v>3</v>
      </c>
    </row>
    <row r="190" spans="1:21" ht="16">
      <c r="A190" s="1">
        <v>2005</v>
      </c>
      <c r="B190" t="s">
        <v>1827</v>
      </c>
      <c r="C190" t="s">
        <v>1828</v>
      </c>
      <c r="D190" t="s">
        <v>22</v>
      </c>
      <c r="E190" t="s">
        <v>22</v>
      </c>
      <c r="F190" t="s">
        <v>23</v>
      </c>
      <c r="G190">
        <v>5529144</v>
      </c>
      <c r="H190">
        <v>8119205</v>
      </c>
      <c r="I190" t="s">
        <v>1640</v>
      </c>
      <c r="J190">
        <v>3579099</v>
      </c>
      <c r="K190">
        <v>6596452</v>
      </c>
      <c r="L190">
        <v>9686481</v>
      </c>
      <c r="M190">
        <v>3000000</v>
      </c>
      <c r="N190">
        <f t="shared" si="11"/>
        <v>1</v>
      </c>
      <c r="O190">
        <f t="shared" si="12"/>
        <v>0</v>
      </c>
      <c r="P190">
        <f t="shared" si="15"/>
        <v>0</v>
      </c>
      <c r="Q190">
        <f t="shared" si="15"/>
        <v>1</v>
      </c>
      <c r="R190">
        <f t="shared" si="15"/>
        <v>0</v>
      </c>
      <c r="S190">
        <f t="shared" si="15"/>
        <v>0</v>
      </c>
      <c r="T190">
        <v>2</v>
      </c>
      <c r="U190">
        <v>2</v>
      </c>
    </row>
    <row r="191" spans="1:21" ht="16">
      <c r="A191" s="1">
        <v>1980</v>
      </c>
      <c r="B191" t="s">
        <v>3440</v>
      </c>
      <c r="C191" t="s">
        <v>3584</v>
      </c>
      <c r="D191" t="s">
        <v>58</v>
      </c>
      <c r="E191" t="s">
        <v>58</v>
      </c>
      <c r="F191" t="s">
        <v>17</v>
      </c>
      <c r="G191">
        <v>3484331</v>
      </c>
      <c r="H191">
        <v>3484331</v>
      </c>
      <c r="I191" t="s">
        <v>3432</v>
      </c>
      <c r="J191">
        <v>124421786</v>
      </c>
      <c r="K191">
        <v>9852879</v>
      </c>
      <c r="L191">
        <v>9852879</v>
      </c>
      <c r="M191">
        <v>44000000</v>
      </c>
      <c r="N191">
        <f t="shared" si="11"/>
        <v>0</v>
      </c>
      <c r="O191">
        <f t="shared" si="12"/>
        <v>0</v>
      </c>
      <c r="P191">
        <f t="shared" si="15"/>
        <v>0</v>
      </c>
      <c r="Q191">
        <f t="shared" si="15"/>
        <v>0</v>
      </c>
      <c r="R191">
        <f t="shared" si="15"/>
        <v>0</v>
      </c>
      <c r="S191">
        <f t="shared" si="15"/>
        <v>1</v>
      </c>
    </row>
    <row r="192" spans="1:21" ht="16">
      <c r="A192" s="1">
        <v>2008</v>
      </c>
      <c r="B192" t="s">
        <v>1213</v>
      </c>
      <c r="C192" t="s">
        <v>1214</v>
      </c>
      <c r="D192" t="s">
        <v>31</v>
      </c>
      <c r="E192" t="s">
        <v>31</v>
      </c>
      <c r="F192" t="s">
        <v>17</v>
      </c>
      <c r="G192">
        <v>7916887</v>
      </c>
      <c r="H192">
        <v>9110458</v>
      </c>
      <c r="I192" t="s">
        <v>1123</v>
      </c>
      <c r="J192">
        <v>48701534</v>
      </c>
      <c r="K192">
        <v>8568101</v>
      </c>
      <c r="L192">
        <v>9859851</v>
      </c>
      <c r="M192">
        <v>45000000</v>
      </c>
      <c r="N192">
        <f t="shared" si="11"/>
        <v>0</v>
      </c>
      <c r="O192">
        <f t="shared" si="12"/>
        <v>0</v>
      </c>
      <c r="P192">
        <f t="shared" si="15"/>
        <v>0</v>
      </c>
      <c r="Q192">
        <f t="shared" si="15"/>
        <v>1</v>
      </c>
      <c r="R192">
        <f t="shared" si="15"/>
        <v>0</v>
      </c>
      <c r="S192">
        <f t="shared" si="15"/>
        <v>0</v>
      </c>
      <c r="T192">
        <v>2</v>
      </c>
      <c r="U192">
        <v>2</v>
      </c>
    </row>
    <row r="193" spans="1:21" ht="16">
      <c r="A193" s="1">
        <v>2005</v>
      </c>
      <c r="B193" t="s">
        <v>1696</v>
      </c>
      <c r="C193" t="s">
        <v>1697</v>
      </c>
      <c r="D193" t="s">
        <v>21</v>
      </c>
      <c r="E193" t="s">
        <v>22</v>
      </c>
      <c r="F193" t="s">
        <v>23</v>
      </c>
      <c r="G193">
        <v>1024640</v>
      </c>
      <c r="H193">
        <v>8267066</v>
      </c>
      <c r="I193" t="s">
        <v>1640</v>
      </c>
      <c r="J193">
        <v>1133381</v>
      </c>
      <c r="K193">
        <v>1222429</v>
      </c>
      <c r="L193">
        <v>9862884</v>
      </c>
      <c r="M193">
        <v>950000</v>
      </c>
      <c r="N193">
        <f t="shared" si="11"/>
        <v>1</v>
      </c>
      <c r="O193">
        <f t="shared" si="12"/>
        <v>1</v>
      </c>
      <c r="P193">
        <f t="shared" si="15"/>
        <v>0</v>
      </c>
      <c r="Q193">
        <f t="shared" si="15"/>
        <v>1</v>
      </c>
      <c r="R193">
        <f t="shared" si="15"/>
        <v>0</v>
      </c>
      <c r="S193">
        <f t="shared" si="15"/>
        <v>0</v>
      </c>
      <c r="T193">
        <v>2</v>
      </c>
      <c r="U193">
        <v>2</v>
      </c>
    </row>
    <row r="194" spans="1:21" ht="16">
      <c r="A194" s="1">
        <v>2005</v>
      </c>
      <c r="B194" t="s">
        <v>1749</v>
      </c>
      <c r="C194" t="s">
        <v>1750</v>
      </c>
      <c r="D194" t="s">
        <v>22</v>
      </c>
      <c r="E194" t="s">
        <v>22</v>
      </c>
      <c r="F194" t="s">
        <v>23</v>
      </c>
      <c r="G194">
        <v>7535331</v>
      </c>
      <c r="H194">
        <v>8284331</v>
      </c>
      <c r="I194" t="s">
        <v>1640</v>
      </c>
      <c r="J194">
        <v>23860663</v>
      </c>
      <c r="K194">
        <v>8989900</v>
      </c>
      <c r="L194">
        <v>9883481</v>
      </c>
      <c r="M194">
        <v>20000000</v>
      </c>
      <c r="N194">
        <f t="shared" ref="N194:N257" si="16">IF(F194="PASS",1,0)</f>
        <v>1</v>
      </c>
      <c r="O194">
        <f t="shared" ref="O194:O257" si="17">IF(E194=D194,0,1)</f>
        <v>0</v>
      </c>
      <c r="P194">
        <f t="shared" si="15"/>
        <v>0</v>
      </c>
      <c r="Q194">
        <f t="shared" si="15"/>
        <v>1</v>
      </c>
      <c r="R194">
        <f t="shared" si="15"/>
        <v>0</v>
      </c>
      <c r="S194">
        <f t="shared" si="15"/>
        <v>0</v>
      </c>
      <c r="T194">
        <v>2</v>
      </c>
      <c r="U194">
        <v>2</v>
      </c>
    </row>
    <row r="195" spans="1:21" ht="16">
      <c r="A195" s="1">
        <v>2004</v>
      </c>
      <c r="B195" t="s">
        <v>1868</v>
      </c>
      <c r="C195" t="s">
        <v>1869</v>
      </c>
      <c r="D195" t="s">
        <v>22</v>
      </c>
      <c r="E195" t="s">
        <v>22</v>
      </c>
      <c r="F195" t="s">
        <v>23</v>
      </c>
      <c r="G195">
        <v>8047525</v>
      </c>
      <c r="H195">
        <v>8047525</v>
      </c>
      <c r="I195" t="s">
        <v>1837</v>
      </c>
      <c r="J195">
        <v>24663858</v>
      </c>
      <c r="K195">
        <v>9924151</v>
      </c>
      <c r="L195">
        <v>9924151</v>
      </c>
      <c r="M195">
        <v>20000000</v>
      </c>
      <c r="N195">
        <f t="shared" si="16"/>
        <v>1</v>
      </c>
      <c r="O195">
        <f t="shared" si="17"/>
        <v>0</v>
      </c>
      <c r="P195">
        <f t="shared" si="15"/>
        <v>0</v>
      </c>
      <c r="Q195">
        <f t="shared" si="15"/>
        <v>1</v>
      </c>
      <c r="R195">
        <f t="shared" si="15"/>
        <v>0</v>
      </c>
      <c r="S195">
        <f t="shared" si="15"/>
        <v>0</v>
      </c>
      <c r="T195">
        <v>3</v>
      </c>
      <c r="U195">
        <v>2</v>
      </c>
    </row>
    <row r="196" spans="1:21" ht="16">
      <c r="A196" s="1">
        <v>2000</v>
      </c>
      <c r="B196" t="s">
        <v>2475</v>
      </c>
      <c r="C196" t="s">
        <v>2476</v>
      </c>
      <c r="D196" t="s">
        <v>22</v>
      </c>
      <c r="E196" t="s">
        <v>22</v>
      </c>
      <c r="F196" t="s">
        <v>23</v>
      </c>
      <c r="G196">
        <v>3635482</v>
      </c>
      <c r="H196">
        <v>7390108</v>
      </c>
      <c r="I196" t="s">
        <v>2409</v>
      </c>
      <c r="J196">
        <v>6088088</v>
      </c>
      <c r="K196">
        <v>4918474</v>
      </c>
      <c r="L196">
        <v>9998139</v>
      </c>
      <c r="M196">
        <v>4500000</v>
      </c>
      <c r="N196">
        <f t="shared" si="16"/>
        <v>1</v>
      </c>
      <c r="O196">
        <f t="shared" si="17"/>
        <v>0</v>
      </c>
      <c r="P196">
        <f t="shared" si="15"/>
        <v>0</v>
      </c>
      <c r="Q196">
        <f t="shared" si="15"/>
        <v>1</v>
      </c>
      <c r="R196">
        <f t="shared" si="15"/>
        <v>0</v>
      </c>
      <c r="S196">
        <f t="shared" si="15"/>
        <v>0</v>
      </c>
      <c r="T196">
        <v>3</v>
      </c>
      <c r="U196">
        <v>2</v>
      </c>
    </row>
    <row r="197" spans="1:21" ht="16">
      <c r="A197" s="1">
        <v>2009</v>
      </c>
      <c r="B197" t="s">
        <v>949</v>
      </c>
      <c r="C197" t="s">
        <v>3585</v>
      </c>
      <c r="D197" t="s">
        <v>31</v>
      </c>
      <c r="E197" t="s">
        <v>31</v>
      </c>
      <c r="F197" t="s">
        <v>17</v>
      </c>
      <c r="G197">
        <v>9208876</v>
      </c>
      <c r="H197">
        <v>9208876</v>
      </c>
      <c r="I197" t="s">
        <v>885</v>
      </c>
      <c r="J197">
        <v>21714632</v>
      </c>
      <c r="K197">
        <v>9998368</v>
      </c>
      <c r="L197">
        <v>9998368</v>
      </c>
      <c r="M197">
        <v>20000000</v>
      </c>
      <c r="N197">
        <f t="shared" si="16"/>
        <v>0</v>
      </c>
      <c r="O197">
        <f t="shared" si="17"/>
        <v>0</v>
      </c>
      <c r="P197">
        <f t="shared" si="15"/>
        <v>0</v>
      </c>
      <c r="Q197">
        <f t="shared" si="15"/>
        <v>1</v>
      </c>
      <c r="R197">
        <f t="shared" si="15"/>
        <v>0</v>
      </c>
      <c r="S197">
        <f t="shared" si="15"/>
        <v>0</v>
      </c>
      <c r="T197">
        <v>2</v>
      </c>
      <c r="U197">
        <v>2</v>
      </c>
    </row>
    <row r="198" spans="1:21" ht="16">
      <c r="A198" s="1">
        <v>2005</v>
      </c>
      <c r="B198" t="s">
        <v>1733</v>
      </c>
      <c r="C198" t="s">
        <v>1734</v>
      </c>
      <c r="D198" t="s">
        <v>22</v>
      </c>
      <c r="E198" t="s">
        <v>22</v>
      </c>
      <c r="F198" t="s">
        <v>23</v>
      </c>
      <c r="G198">
        <v>3885134</v>
      </c>
      <c r="H198">
        <v>8425527</v>
      </c>
      <c r="I198" t="s">
        <v>1640</v>
      </c>
      <c r="J198">
        <v>2386066</v>
      </c>
      <c r="K198">
        <v>4635094</v>
      </c>
      <c r="L198">
        <v>10051933</v>
      </c>
      <c r="M198">
        <v>2000000</v>
      </c>
      <c r="N198">
        <f t="shared" si="16"/>
        <v>1</v>
      </c>
      <c r="O198">
        <f t="shared" si="17"/>
        <v>0</v>
      </c>
      <c r="P198">
        <f t="shared" si="15"/>
        <v>0</v>
      </c>
      <c r="Q198">
        <f t="shared" si="15"/>
        <v>1</v>
      </c>
      <c r="R198">
        <f t="shared" si="15"/>
        <v>0</v>
      </c>
      <c r="S198">
        <f t="shared" si="15"/>
        <v>0</v>
      </c>
      <c r="T198">
        <v>2</v>
      </c>
      <c r="U198">
        <v>2</v>
      </c>
    </row>
    <row r="199" spans="1:21" ht="16">
      <c r="A199" s="1">
        <v>2006</v>
      </c>
      <c r="B199" t="s">
        <v>1562</v>
      </c>
      <c r="C199" t="s">
        <v>1563</v>
      </c>
      <c r="D199" t="s">
        <v>22</v>
      </c>
      <c r="E199" t="s">
        <v>22</v>
      </c>
      <c r="F199" t="s">
        <v>23</v>
      </c>
      <c r="G199">
        <v>6860000</v>
      </c>
      <c r="H199">
        <v>8706701</v>
      </c>
      <c r="I199" t="s">
        <v>1469</v>
      </c>
      <c r="J199">
        <v>13869556</v>
      </c>
      <c r="K199">
        <v>7928763</v>
      </c>
      <c r="L199">
        <v>10063173</v>
      </c>
      <c r="M199">
        <v>12000000</v>
      </c>
      <c r="N199">
        <f t="shared" si="16"/>
        <v>1</v>
      </c>
      <c r="O199">
        <f t="shared" si="17"/>
        <v>0</v>
      </c>
      <c r="P199">
        <f t="shared" si="15"/>
        <v>0</v>
      </c>
      <c r="Q199">
        <f t="shared" si="15"/>
        <v>1</v>
      </c>
      <c r="R199">
        <f t="shared" si="15"/>
        <v>0</v>
      </c>
      <c r="S199">
        <f t="shared" si="15"/>
        <v>0</v>
      </c>
      <c r="T199">
        <v>2</v>
      </c>
      <c r="U199">
        <v>2</v>
      </c>
    </row>
    <row r="200" spans="1:21" ht="16">
      <c r="A200" s="1">
        <v>2001</v>
      </c>
      <c r="B200" t="s">
        <v>2305</v>
      </c>
      <c r="C200" t="s">
        <v>2306</v>
      </c>
      <c r="D200" t="s">
        <v>63</v>
      </c>
      <c r="E200" t="s">
        <v>64</v>
      </c>
      <c r="F200" t="s">
        <v>17</v>
      </c>
      <c r="G200">
        <v>1270522</v>
      </c>
      <c r="H200">
        <v>7696529</v>
      </c>
      <c r="I200" t="s">
        <v>2286</v>
      </c>
      <c r="J200">
        <v>5921307</v>
      </c>
      <c r="K200">
        <v>1671811</v>
      </c>
      <c r="L200">
        <v>10127447</v>
      </c>
      <c r="M200">
        <v>4500000</v>
      </c>
      <c r="N200">
        <f t="shared" si="16"/>
        <v>0</v>
      </c>
      <c r="O200">
        <f t="shared" si="17"/>
        <v>1</v>
      </c>
      <c r="P200">
        <f t="shared" si="15"/>
        <v>0</v>
      </c>
      <c r="Q200">
        <f t="shared" si="15"/>
        <v>1</v>
      </c>
      <c r="R200">
        <f t="shared" si="15"/>
        <v>0</v>
      </c>
      <c r="S200">
        <f t="shared" si="15"/>
        <v>0</v>
      </c>
      <c r="T200">
        <v>3</v>
      </c>
      <c r="U200">
        <v>2</v>
      </c>
    </row>
    <row r="201" spans="1:21" ht="16">
      <c r="A201" s="1">
        <v>1996</v>
      </c>
      <c r="B201" t="s">
        <v>2861</v>
      </c>
      <c r="C201" t="s">
        <v>2862</v>
      </c>
      <c r="D201" t="s">
        <v>22</v>
      </c>
      <c r="E201" t="s">
        <v>22</v>
      </c>
      <c r="F201" t="s">
        <v>23</v>
      </c>
      <c r="G201">
        <v>3802260</v>
      </c>
      <c r="H201">
        <v>7011317</v>
      </c>
      <c r="I201" t="s">
        <v>2863</v>
      </c>
      <c r="J201">
        <v>6683242</v>
      </c>
      <c r="K201">
        <v>5646983</v>
      </c>
      <c r="L201">
        <v>10412962</v>
      </c>
      <c r="M201">
        <v>4500000</v>
      </c>
      <c r="N201">
        <f t="shared" si="16"/>
        <v>1</v>
      </c>
      <c r="O201">
        <f t="shared" si="17"/>
        <v>0</v>
      </c>
      <c r="P201">
        <f t="shared" si="15"/>
        <v>0</v>
      </c>
      <c r="Q201">
        <f t="shared" si="15"/>
        <v>0</v>
      </c>
      <c r="R201">
        <f t="shared" si="15"/>
        <v>1</v>
      </c>
      <c r="S201">
        <f t="shared" si="15"/>
        <v>0</v>
      </c>
      <c r="T201">
        <v>4</v>
      </c>
      <c r="U201">
        <v>3</v>
      </c>
    </row>
    <row r="202" spans="1:21" ht="16">
      <c r="A202" s="1">
        <v>2009</v>
      </c>
      <c r="B202" t="s">
        <v>931</v>
      </c>
      <c r="C202" t="s">
        <v>932</v>
      </c>
      <c r="D202" t="s">
        <v>90</v>
      </c>
      <c r="E202" t="s">
        <v>31</v>
      </c>
      <c r="F202" t="s">
        <v>17</v>
      </c>
      <c r="G202">
        <v>3075255</v>
      </c>
      <c r="H202">
        <v>9675172</v>
      </c>
      <c r="I202" t="s">
        <v>885</v>
      </c>
      <c r="J202">
        <v>14114511</v>
      </c>
      <c r="K202">
        <v>3338902</v>
      </c>
      <c r="L202">
        <v>10504640</v>
      </c>
      <c r="M202">
        <v>13000000</v>
      </c>
      <c r="N202">
        <f t="shared" si="16"/>
        <v>0</v>
      </c>
      <c r="O202">
        <f t="shared" si="17"/>
        <v>1</v>
      </c>
      <c r="P202">
        <f t="shared" ref="P202:S221" si="18">IF(AND($A202&gt;=P$1,$A202&lt;P$1+10),1,0)</f>
        <v>0</v>
      </c>
      <c r="Q202">
        <f t="shared" si="18"/>
        <v>1</v>
      </c>
      <c r="R202">
        <f t="shared" si="18"/>
        <v>0</v>
      </c>
      <c r="S202">
        <f t="shared" si="18"/>
        <v>0</v>
      </c>
      <c r="T202">
        <v>2</v>
      </c>
      <c r="U202">
        <v>2</v>
      </c>
    </row>
    <row r="203" spans="1:21" ht="16">
      <c r="A203" s="1">
        <v>2009</v>
      </c>
      <c r="B203" t="s">
        <v>967</v>
      </c>
      <c r="C203" t="s">
        <v>968</v>
      </c>
      <c r="D203" t="s">
        <v>27</v>
      </c>
      <c r="E203" t="s">
        <v>16</v>
      </c>
      <c r="F203" t="s">
        <v>17</v>
      </c>
      <c r="G203">
        <v>9176933</v>
      </c>
      <c r="H203">
        <v>9696933</v>
      </c>
      <c r="I203" t="s">
        <v>885</v>
      </c>
      <c r="J203">
        <v>7600121</v>
      </c>
      <c r="K203">
        <v>9963686</v>
      </c>
      <c r="L203">
        <v>10528267</v>
      </c>
      <c r="M203">
        <v>7000000</v>
      </c>
      <c r="N203">
        <f t="shared" si="16"/>
        <v>0</v>
      </c>
      <c r="O203">
        <f t="shared" si="17"/>
        <v>1</v>
      </c>
      <c r="P203">
        <f t="shared" si="18"/>
        <v>0</v>
      </c>
      <c r="Q203">
        <f t="shared" si="18"/>
        <v>1</v>
      </c>
      <c r="R203">
        <f t="shared" si="18"/>
        <v>0</v>
      </c>
      <c r="S203">
        <f t="shared" si="18"/>
        <v>0</v>
      </c>
      <c r="T203">
        <v>2</v>
      </c>
      <c r="U203">
        <v>2</v>
      </c>
    </row>
    <row r="204" spans="1:21" ht="16">
      <c r="A204" s="1">
        <v>2003</v>
      </c>
      <c r="B204" t="s">
        <v>2004</v>
      </c>
      <c r="C204" t="s">
        <v>2005</v>
      </c>
      <c r="D204" t="s">
        <v>22</v>
      </c>
      <c r="E204" t="s">
        <v>22</v>
      </c>
      <c r="F204" t="s">
        <v>23</v>
      </c>
      <c r="G204">
        <v>2353728</v>
      </c>
      <c r="H204">
        <v>8361736</v>
      </c>
      <c r="I204" t="s">
        <v>2006</v>
      </c>
      <c r="J204">
        <v>25321739</v>
      </c>
      <c r="K204">
        <v>2980024</v>
      </c>
      <c r="L204">
        <v>10586685</v>
      </c>
      <c r="M204">
        <v>20000000</v>
      </c>
      <c r="N204">
        <f t="shared" si="16"/>
        <v>1</v>
      </c>
      <c r="O204">
        <f t="shared" si="17"/>
        <v>0</v>
      </c>
      <c r="P204">
        <f t="shared" si="18"/>
        <v>0</v>
      </c>
      <c r="Q204">
        <f t="shared" si="18"/>
        <v>1</v>
      </c>
      <c r="R204">
        <f t="shared" si="18"/>
        <v>0</v>
      </c>
      <c r="S204">
        <f t="shared" si="18"/>
        <v>0</v>
      </c>
      <c r="T204">
        <v>3</v>
      </c>
      <c r="U204">
        <v>2</v>
      </c>
    </row>
    <row r="205" spans="1:21" ht="16">
      <c r="A205" s="1">
        <v>2009</v>
      </c>
      <c r="B205" t="s">
        <v>1014</v>
      </c>
      <c r="C205" t="s">
        <v>1015</v>
      </c>
      <c r="D205" t="s">
        <v>31</v>
      </c>
      <c r="E205" t="s">
        <v>31</v>
      </c>
      <c r="F205" t="s">
        <v>17</v>
      </c>
      <c r="G205">
        <v>199228</v>
      </c>
      <c r="H205">
        <v>9791282</v>
      </c>
      <c r="I205" t="s">
        <v>885</v>
      </c>
      <c r="J205">
        <v>4668646</v>
      </c>
      <c r="K205">
        <v>216308</v>
      </c>
      <c r="L205">
        <v>10630704</v>
      </c>
      <c r="M205">
        <v>4300000</v>
      </c>
      <c r="N205">
        <f t="shared" si="16"/>
        <v>0</v>
      </c>
      <c r="O205">
        <f t="shared" si="17"/>
        <v>0</v>
      </c>
      <c r="P205">
        <f t="shared" si="18"/>
        <v>0</v>
      </c>
      <c r="Q205">
        <f t="shared" si="18"/>
        <v>1</v>
      </c>
      <c r="R205">
        <f t="shared" si="18"/>
        <v>0</v>
      </c>
      <c r="S205">
        <f t="shared" si="18"/>
        <v>0</v>
      </c>
      <c r="T205">
        <v>2</v>
      </c>
      <c r="U205">
        <v>2</v>
      </c>
    </row>
    <row r="206" spans="1:21" ht="16">
      <c r="A206" s="1">
        <v>2010</v>
      </c>
      <c r="B206" t="s">
        <v>668</v>
      </c>
      <c r="C206" t="s">
        <v>669</v>
      </c>
      <c r="D206" t="s">
        <v>16</v>
      </c>
      <c r="E206" t="s">
        <v>16</v>
      </c>
      <c r="F206" t="s">
        <v>17</v>
      </c>
      <c r="G206">
        <v>7468936</v>
      </c>
      <c r="H206">
        <v>10039886</v>
      </c>
      <c r="I206" t="s">
        <v>635</v>
      </c>
      <c r="J206">
        <v>7477623</v>
      </c>
      <c r="K206">
        <v>7978555</v>
      </c>
      <c r="L206">
        <v>10724926</v>
      </c>
      <c r="M206">
        <v>7000000</v>
      </c>
      <c r="N206">
        <f t="shared" si="16"/>
        <v>0</v>
      </c>
      <c r="O206">
        <f t="shared" si="17"/>
        <v>0</v>
      </c>
      <c r="P206">
        <f t="shared" si="18"/>
        <v>1</v>
      </c>
      <c r="Q206">
        <f t="shared" si="18"/>
        <v>0</v>
      </c>
      <c r="R206">
        <f t="shared" si="18"/>
        <v>0</v>
      </c>
      <c r="S206">
        <f t="shared" si="18"/>
        <v>0</v>
      </c>
      <c r="T206">
        <v>1</v>
      </c>
      <c r="U206">
        <v>1</v>
      </c>
    </row>
    <row r="207" spans="1:21" ht="16">
      <c r="A207" s="1">
        <v>2010</v>
      </c>
      <c r="B207" t="s">
        <v>662</v>
      </c>
      <c r="C207" t="s">
        <v>663</v>
      </c>
      <c r="D207" t="s">
        <v>22</v>
      </c>
      <c r="E207" t="s">
        <v>22</v>
      </c>
      <c r="F207" t="s">
        <v>23</v>
      </c>
      <c r="G207">
        <v>6797696</v>
      </c>
      <c r="H207">
        <v>10133552</v>
      </c>
      <c r="I207" t="s">
        <v>638</v>
      </c>
      <c r="J207">
        <v>13352898</v>
      </c>
      <c r="K207">
        <v>7261515</v>
      </c>
      <c r="L207">
        <v>10824983</v>
      </c>
      <c r="M207">
        <v>12500000</v>
      </c>
      <c r="N207">
        <f t="shared" si="16"/>
        <v>1</v>
      </c>
      <c r="O207">
        <f t="shared" si="17"/>
        <v>0</v>
      </c>
      <c r="P207">
        <f t="shared" si="18"/>
        <v>1</v>
      </c>
      <c r="Q207">
        <f t="shared" si="18"/>
        <v>0</v>
      </c>
      <c r="R207">
        <f t="shared" si="18"/>
        <v>0</v>
      </c>
      <c r="S207">
        <f t="shared" si="18"/>
        <v>0</v>
      </c>
      <c r="T207">
        <v>1</v>
      </c>
      <c r="U207">
        <v>1</v>
      </c>
    </row>
    <row r="208" spans="1:21" ht="16">
      <c r="A208" s="1">
        <v>2002</v>
      </c>
      <c r="B208" t="s">
        <v>2158</v>
      </c>
      <c r="C208" t="s">
        <v>2159</v>
      </c>
      <c r="D208" t="s">
        <v>31</v>
      </c>
      <c r="E208" t="s">
        <v>31</v>
      </c>
      <c r="F208" t="s">
        <v>17</v>
      </c>
      <c r="G208">
        <v>8355815</v>
      </c>
      <c r="H208">
        <v>8374062</v>
      </c>
      <c r="I208" t="s">
        <v>2125</v>
      </c>
      <c r="J208">
        <v>64758961</v>
      </c>
      <c r="K208">
        <v>10822278</v>
      </c>
      <c r="L208">
        <v>10845911</v>
      </c>
      <c r="M208">
        <v>50000000</v>
      </c>
      <c r="N208">
        <f t="shared" si="16"/>
        <v>0</v>
      </c>
      <c r="O208">
        <f t="shared" si="17"/>
        <v>0</v>
      </c>
      <c r="P208">
        <f t="shared" si="18"/>
        <v>0</v>
      </c>
      <c r="Q208">
        <f t="shared" si="18"/>
        <v>1</v>
      </c>
      <c r="R208">
        <f t="shared" si="18"/>
        <v>0</v>
      </c>
      <c r="S208">
        <f t="shared" si="18"/>
        <v>0</v>
      </c>
      <c r="T208">
        <v>3</v>
      </c>
      <c r="U208">
        <v>2</v>
      </c>
    </row>
    <row r="209" spans="1:21" ht="16">
      <c r="A209" s="1">
        <v>2002</v>
      </c>
      <c r="B209" t="s">
        <v>2250</v>
      </c>
      <c r="C209" t="s">
        <v>2251</v>
      </c>
      <c r="D209" t="s">
        <v>22</v>
      </c>
      <c r="E209" t="s">
        <v>22</v>
      </c>
      <c r="F209" t="s">
        <v>23</v>
      </c>
      <c r="G209">
        <v>8378141</v>
      </c>
      <c r="H209">
        <v>8378141</v>
      </c>
      <c r="I209" t="s">
        <v>2128</v>
      </c>
      <c r="J209">
        <v>19427688</v>
      </c>
      <c r="K209">
        <v>10851194</v>
      </c>
      <c r="L209">
        <v>10851194</v>
      </c>
      <c r="M209">
        <v>15000000</v>
      </c>
      <c r="N209">
        <f t="shared" si="16"/>
        <v>1</v>
      </c>
      <c r="O209">
        <f t="shared" si="17"/>
        <v>0</v>
      </c>
      <c r="P209">
        <f t="shared" si="18"/>
        <v>0</v>
      </c>
      <c r="Q209">
        <f t="shared" si="18"/>
        <v>1</v>
      </c>
      <c r="R209">
        <f t="shared" si="18"/>
        <v>0</v>
      </c>
      <c r="S209">
        <f t="shared" si="18"/>
        <v>0</v>
      </c>
      <c r="T209">
        <v>3</v>
      </c>
      <c r="U209">
        <v>2</v>
      </c>
    </row>
    <row r="210" spans="1:21" ht="16">
      <c r="A210" s="1">
        <v>2009</v>
      </c>
      <c r="B210" t="s">
        <v>916</v>
      </c>
      <c r="C210" t="s">
        <v>917</v>
      </c>
      <c r="D210" t="s">
        <v>22</v>
      </c>
      <c r="E210" t="s">
        <v>22</v>
      </c>
      <c r="F210" t="s">
        <v>23</v>
      </c>
      <c r="G210">
        <v>9451946</v>
      </c>
      <c r="H210">
        <v>10108016</v>
      </c>
      <c r="I210" t="s">
        <v>888</v>
      </c>
      <c r="J210">
        <v>22800364</v>
      </c>
      <c r="K210">
        <v>10262276</v>
      </c>
      <c r="L210">
        <v>10974592</v>
      </c>
      <c r="M210">
        <v>21000000</v>
      </c>
      <c r="N210">
        <f t="shared" si="16"/>
        <v>1</v>
      </c>
      <c r="O210">
        <f t="shared" si="17"/>
        <v>0</v>
      </c>
      <c r="P210">
        <f t="shared" si="18"/>
        <v>0</v>
      </c>
      <c r="Q210">
        <f t="shared" si="18"/>
        <v>1</v>
      </c>
      <c r="R210">
        <f t="shared" si="18"/>
        <v>0</v>
      </c>
      <c r="S210">
        <f t="shared" si="18"/>
        <v>0</v>
      </c>
      <c r="T210">
        <v>2</v>
      </c>
      <c r="U210">
        <v>2</v>
      </c>
    </row>
    <row r="211" spans="1:21" ht="16">
      <c r="A211" s="1">
        <v>1998</v>
      </c>
      <c r="B211" t="s">
        <v>2724</v>
      </c>
      <c r="C211" t="s">
        <v>2725</v>
      </c>
      <c r="D211" t="s">
        <v>22</v>
      </c>
      <c r="E211" t="s">
        <v>22</v>
      </c>
      <c r="F211" t="s">
        <v>23</v>
      </c>
      <c r="G211">
        <v>6719300</v>
      </c>
      <c r="H211">
        <v>7756617</v>
      </c>
      <c r="I211" t="s">
        <v>2644</v>
      </c>
      <c r="J211">
        <v>2858265</v>
      </c>
      <c r="K211">
        <v>9602769</v>
      </c>
      <c r="L211">
        <v>11085232</v>
      </c>
      <c r="M211">
        <v>2000000</v>
      </c>
      <c r="N211">
        <f t="shared" si="16"/>
        <v>1</v>
      </c>
      <c r="O211">
        <f t="shared" si="17"/>
        <v>0</v>
      </c>
      <c r="P211">
        <f t="shared" si="18"/>
        <v>0</v>
      </c>
      <c r="Q211">
        <f t="shared" si="18"/>
        <v>0</v>
      </c>
      <c r="R211">
        <f t="shared" si="18"/>
        <v>1</v>
      </c>
      <c r="S211">
        <f t="shared" si="18"/>
        <v>0</v>
      </c>
      <c r="T211">
        <v>4</v>
      </c>
      <c r="U211">
        <v>3</v>
      </c>
    </row>
    <row r="212" spans="1:21" ht="16">
      <c r="A212" s="1">
        <v>2009</v>
      </c>
      <c r="B212" t="s">
        <v>1043</v>
      </c>
      <c r="C212" t="s">
        <v>1044</v>
      </c>
      <c r="D212" t="s">
        <v>58</v>
      </c>
      <c r="E212" t="s">
        <v>58</v>
      </c>
      <c r="F212" t="s">
        <v>17</v>
      </c>
      <c r="G212">
        <v>10273187</v>
      </c>
      <c r="H212">
        <v>10273187</v>
      </c>
      <c r="I212" t="s">
        <v>885</v>
      </c>
      <c r="J212">
        <v>8685853</v>
      </c>
      <c r="K212">
        <v>11153924</v>
      </c>
      <c r="L212">
        <v>11153924</v>
      </c>
      <c r="M212">
        <v>8000000</v>
      </c>
      <c r="N212">
        <f t="shared" si="16"/>
        <v>0</v>
      </c>
      <c r="O212">
        <f t="shared" si="17"/>
        <v>0</v>
      </c>
      <c r="P212">
        <f t="shared" si="18"/>
        <v>0</v>
      </c>
      <c r="Q212">
        <f t="shared" si="18"/>
        <v>1</v>
      </c>
      <c r="R212">
        <f t="shared" si="18"/>
        <v>0</v>
      </c>
      <c r="S212">
        <f t="shared" si="18"/>
        <v>0</v>
      </c>
      <c r="T212">
        <v>2</v>
      </c>
      <c r="U212">
        <v>2</v>
      </c>
    </row>
    <row r="213" spans="1:21" ht="16">
      <c r="A213" s="1">
        <v>2011</v>
      </c>
      <c r="B213" t="s">
        <v>549</v>
      </c>
      <c r="C213" t="s">
        <v>550</v>
      </c>
      <c r="D213" t="s">
        <v>16</v>
      </c>
      <c r="E213" t="s">
        <v>16</v>
      </c>
      <c r="F213" t="s">
        <v>17</v>
      </c>
      <c r="G213">
        <v>4002293</v>
      </c>
      <c r="H213">
        <v>10781688</v>
      </c>
      <c r="I213" t="s">
        <v>391</v>
      </c>
      <c r="J213">
        <v>6731990</v>
      </c>
      <c r="K213">
        <v>4145138</v>
      </c>
      <c r="L213">
        <v>11166495</v>
      </c>
      <c r="M213">
        <v>6500000</v>
      </c>
      <c r="N213">
        <f t="shared" si="16"/>
        <v>0</v>
      </c>
      <c r="O213">
        <f t="shared" si="17"/>
        <v>0</v>
      </c>
      <c r="P213">
        <f t="shared" si="18"/>
        <v>1</v>
      </c>
      <c r="Q213">
        <f t="shared" si="18"/>
        <v>0</v>
      </c>
      <c r="R213">
        <f t="shared" si="18"/>
        <v>0</v>
      </c>
      <c r="S213">
        <f t="shared" si="18"/>
        <v>0</v>
      </c>
      <c r="T213">
        <v>1</v>
      </c>
      <c r="U213">
        <v>1</v>
      </c>
    </row>
    <row r="214" spans="1:21" ht="16">
      <c r="A214" s="1">
        <v>2001</v>
      </c>
      <c r="B214" t="s">
        <v>2313</v>
      </c>
      <c r="C214" t="s">
        <v>2314</v>
      </c>
      <c r="D214" t="s">
        <v>22</v>
      </c>
      <c r="E214" t="s">
        <v>22</v>
      </c>
      <c r="F214" t="s">
        <v>23</v>
      </c>
      <c r="G214">
        <v>6217849</v>
      </c>
      <c r="H214">
        <v>8761608</v>
      </c>
      <c r="I214" t="s">
        <v>2290</v>
      </c>
      <c r="J214">
        <v>7237153</v>
      </c>
      <c r="K214">
        <v>8181731</v>
      </c>
      <c r="L214">
        <v>11528926</v>
      </c>
      <c r="M214">
        <v>5500000</v>
      </c>
      <c r="N214">
        <f t="shared" si="16"/>
        <v>1</v>
      </c>
      <c r="O214">
        <f t="shared" si="17"/>
        <v>0</v>
      </c>
      <c r="P214">
        <f t="shared" si="18"/>
        <v>0</v>
      </c>
      <c r="Q214">
        <f t="shared" si="18"/>
        <v>1</v>
      </c>
      <c r="R214">
        <f t="shared" si="18"/>
        <v>0</v>
      </c>
      <c r="S214">
        <f t="shared" si="18"/>
        <v>0</v>
      </c>
      <c r="T214">
        <v>3</v>
      </c>
      <c r="U214">
        <v>2</v>
      </c>
    </row>
    <row r="215" spans="1:21" ht="16">
      <c r="A215" s="1">
        <v>1989</v>
      </c>
      <c r="B215" t="s">
        <v>3224</v>
      </c>
      <c r="C215" t="s">
        <v>3225</v>
      </c>
      <c r="D215" t="s">
        <v>16</v>
      </c>
      <c r="E215" t="s">
        <v>16</v>
      </c>
      <c r="F215" t="s">
        <v>17</v>
      </c>
      <c r="G215">
        <v>6157157</v>
      </c>
      <c r="H215">
        <v>6157157</v>
      </c>
      <c r="I215" t="s">
        <v>3202</v>
      </c>
      <c r="J215">
        <v>9397944</v>
      </c>
      <c r="K215">
        <v>11572924</v>
      </c>
      <c r="L215">
        <v>11572924</v>
      </c>
      <c r="M215">
        <v>5000000</v>
      </c>
      <c r="N215">
        <f t="shared" si="16"/>
        <v>0</v>
      </c>
      <c r="O215">
        <f t="shared" si="17"/>
        <v>0</v>
      </c>
      <c r="P215">
        <f t="shared" si="18"/>
        <v>0</v>
      </c>
      <c r="Q215">
        <f t="shared" si="18"/>
        <v>0</v>
      </c>
      <c r="R215">
        <f t="shared" si="18"/>
        <v>0</v>
      </c>
      <c r="S215">
        <f t="shared" si="18"/>
        <v>1</v>
      </c>
    </row>
    <row r="216" spans="1:21" ht="16">
      <c r="A216" s="1">
        <v>2009</v>
      </c>
      <c r="B216" t="s">
        <v>999</v>
      </c>
      <c r="C216" t="s">
        <v>1000</v>
      </c>
      <c r="D216" t="s">
        <v>27</v>
      </c>
      <c r="E216" t="s">
        <v>16</v>
      </c>
      <c r="F216" t="s">
        <v>17</v>
      </c>
      <c r="G216">
        <v>5010163</v>
      </c>
      <c r="H216">
        <v>10676073</v>
      </c>
      <c r="I216" t="s">
        <v>885</v>
      </c>
      <c r="J216">
        <v>5428658</v>
      </c>
      <c r="K216">
        <v>5439692</v>
      </c>
      <c r="L216">
        <v>11591350</v>
      </c>
      <c r="M216">
        <v>5000000</v>
      </c>
      <c r="N216">
        <f t="shared" si="16"/>
        <v>0</v>
      </c>
      <c r="O216">
        <f t="shared" si="17"/>
        <v>1</v>
      </c>
      <c r="P216">
        <f t="shared" si="18"/>
        <v>0</v>
      </c>
      <c r="Q216">
        <f t="shared" si="18"/>
        <v>1</v>
      </c>
      <c r="R216">
        <f t="shared" si="18"/>
        <v>0</v>
      </c>
      <c r="S216">
        <f t="shared" si="18"/>
        <v>0</v>
      </c>
      <c r="T216">
        <v>2</v>
      </c>
      <c r="U216">
        <v>2</v>
      </c>
    </row>
    <row r="217" spans="1:21" ht="16">
      <c r="A217" s="1">
        <v>2001</v>
      </c>
      <c r="B217" t="s">
        <v>2336</v>
      </c>
      <c r="C217" t="s">
        <v>2337</v>
      </c>
      <c r="D217" t="s">
        <v>22</v>
      </c>
      <c r="E217" t="s">
        <v>22</v>
      </c>
      <c r="F217" t="s">
        <v>23</v>
      </c>
      <c r="G217">
        <v>7025722</v>
      </c>
      <c r="H217">
        <v>8831884</v>
      </c>
      <c r="I217" t="s">
        <v>2290</v>
      </c>
      <c r="J217">
        <v>1973769</v>
      </c>
      <c r="K217">
        <v>9244768</v>
      </c>
      <c r="L217">
        <v>11621399</v>
      </c>
      <c r="M217">
        <v>1500000</v>
      </c>
      <c r="N217">
        <f t="shared" si="16"/>
        <v>1</v>
      </c>
      <c r="O217">
        <f t="shared" si="17"/>
        <v>0</v>
      </c>
      <c r="P217">
        <f t="shared" si="18"/>
        <v>0</v>
      </c>
      <c r="Q217">
        <f t="shared" si="18"/>
        <v>1</v>
      </c>
      <c r="R217">
        <f t="shared" si="18"/>
        <v>0</v>
      </c>
      <c r="S217">
        <f t="shared" si="18"/>
        <v>0</v>
      </c>
      <c r="T217">
        <v>3</v>
      </c>
      <c r="U217">
        <v>2</v>
      </c>
    </row>
    <row r="218" spans="1:21" ht="16">
      <c r="A218" s="1">
        <v>2011</v>
      </c>
      <c r="B218" t="s">
        <v>557</v>
      </c>
      <c r="C218" t="s">
        <v>558</v>
      </c>
      <c r="D218" t="s">
        <v>22</v>
      </c>
      <c r="E218" t="s">
        <v>22</v>
      </c>
      <c r="F218" t="s">
        <v>23</v>
      </c>
      <c r="G218">
        <v>10324441</v>
      </c>
      <c r="H218">
        <v>11253821</v>
      </c>
      <c r="I218" t="s">
        <v>398</v>
      </c>
      <c r="J218">
        <v>25892270</v>
      </c>
      <c r="K218">
        <v>10692928</v>
      </c>
      <c r="L218">
        <v>11655479</v>
      </c>
      <c r="M218">
        <v>25000000</v>
      </c>
      <c r="N218">
        <f t="shared" si="16"/>
        <v>1</v>
      </c>
      <c r="O218">
        <f t="shared" si="17"/>
        <v>0</v>
      </c>
      <c r="P218">
        <f t="shared" si="18"/>
        <v>1</v>
      </c>
      <c r="Q218">
        <f t="shared" si="18"/>
        <v>0</v>
      </c>
      <c r="R218">
        <f t="shared" si="18"/>
        <v>0</v>
      </c>
      <c r="S218">
        <f t="shared" si="18"/>
        <v>0</v>
      </c>
      <c r="T218">
        <v>1</v>
      </c>
      <c r="U218">
        <v>1</v>
      </c>
    </row>
    <row r="219" spans="1:21" ht="16">
      <c r="A219" s="1">
        <v>2011</v>
      </c>
      <c r="B219" t="s">
        <v>551</v>
      </c>
      <c r="C219" t="s">
        <v>552</v>
      </c>
      <c r="D219" t="s">
        <v>22</v>
      </c>
      <c r="E219" t="s">
        <v>22</v>
      </c>
      <c r="F219" t="s">
        <v>23</v>
      </c>
      <c r="G219">
        <v>1348205</v>
      </c>
      <c r="H219">
        <v>11348205</v>
      </c>
      <c r="I219" t="s">
        <v>398</v>
      </c>
      <c r="J219">
        <v>6214145</v>
      </c>
      <c r="K219">
        <v>1396324</v>
      </c>
      <c r="L219">
        <v>11753231</v>
      </c>
      <c r="M219">
        <v>6000000</v>
      </c>
      <c r="N219">
        <f t="shared" si="16"/>
        <v>1</v>
      </c>
      <c r="O219">
        <f t="shared" si="17"/>
        <v>0</v>
      </c>
      <c r="P219">
        <f t="shared" si="18"/>
        <v>1</v>
      </c>
      <c r="Q219">
        <f t="shared" si="18"/>
        <v>0</v>
      </c>
      <c r="R219">
        <f t="shared" si="18"/>
        <v>0</v>
      </c>
      <c r="S219">
        <f t="shared" si="18"/>
        <v>0</v>
      </c>
      <c r="T219">
        <v>1</v>
      </c>
      <c r="U219">
        <v>1</v>
      </c>
    </row>
    <row r="220" spans="1:21" ht="16">
      <c r="A220" s="1">
        <v>1997</v>
      </c>
      <c r="B220" t="s">
        <v>2760</v>
      </c>
      <c r="C220" t="s">
        <v>2761</v>
      </c>
      <c r="D220" t="s">
        <v>22</v>
      </c>
      <c r="E220" t="s">
        <v>22</v>
      </c>
      <c r="F220" t="s">
        <v>23</v>
      </c>
      <c r="G220">
        <v>8165213</v>
      </c>
      <c r="H220">
        <v>8165213</v>
      </c>
      <c r="I220" t="s">
        <v>2762</v>
      </c>
      <c r="J220">
        <v>40634668</v>
      </c>
      <c r="K220">
        <v>11849668</v>
      </c>
      <c r="L220">
        <v>11849668</v>
      </c>
      <c r="M220">
        <v>28000000</v>
      </c>
      <c r="N220">
        <f t="shared" si="16"/>
        <v>1</v>
      </c>
      <c r="O220">
        <f t="shared" si="17"/>
        <v>0</v>
      </c>
      <c r="P220">
        <f t="shared" si="18"/>
        <v>0</v>
      </c>
      <c r="Q220">
        <f t="shared" si="18"/>
        <v>0</v>
      </c>
      <c r="R220">
        <f t="shared" si="18"/>
        <v>1</v>
      </c>
      <c r="S220">
        <f t="shared" si="18"/>
        <v>0</v>
      </c>
      <c r="T220">
        <v>4</v>
      </c>
      <c r="U220">
        <v>3</v>
      </c>
    </row>
    <row r="221" spans="1:21" ht="16">
      <c r="A221" s="1">
        <v>2007</v>
      </c>
      <c r="B221" t="s">
        <v>1387</v>
      </c>
      <c r="C221" t="s">
        <v>1388</v>
      </c>
      <c r="D221" t="s">
        <v>22</v>
      </c>
      <c r="E221" t="s">
        <v>22</v>
      </c>
      <c r="F221" t="s">
        <v>23</v>
      </c>
      <c r="G221">
        <v>5956480</v>
      </c>
      <c r="H221">
        <v>10553442</v>
      </c>
      <c r="I221" t="s">
        <v>1321</v>
      </c>
      <c r="J221">
        <v>14044294</v>
      </c>
      <c r="K221">
        <v>6692364</v>
      </c>
      <c r="L221">
        <v>11857251</v>
      </c>
      <c r="M221">
        <v>12500000</v>
      </c>
      <c r="N221">
        <f t="shared" si="16"/>
        <v>1</v>
      </c>
      <c r="O221">
        <f t="shared" si="17"/>
        <v>0</v>
      </c>
      <c r="P221">
        <f t="shared" si="18"/>
        <v>0</v>
      </c>
      <c r="Q221">
        <f t="shared" si="18"/>
        <v>1</v>
      </c>
      <c r="R221">
        <f t="shared" si="18"/>
        <v>0</v>
      </c>
      <c r="S221">
        <f t="shared" si="18"/>
        <v>0</v>
      </c>
      <c r="T221">
        <v>2</v>
      </c>
      <c r="U221">
        <v>2</v>
      </c>
    </row>
    <row r="222" spans="1:21" ht="16">
      <c r="A222" s="1">
        <v>2007</v>
      </c>
      <c r="B222" t="s">
        <v>1441</v>
      </c>
      <c r="C222" t="s">
        <v>1442</v>
      </c>
      <c r="D222" t="s">
        <v>22</v>
      </c>
      <c r="E222" t="s">
        <v>22</v>
      </c>
      <c r="F222" t="s">
        <v>23</v>
      </c>
      <c r="G222">
        <v>6623082</v>
      </c>
      <c r="H222">
        <v>10642023</v>
      </c>
      <c r="I222" t="s">
        <v>1321</v>
      </c>
      <c r="J222">
        <v>10111891</v>
      </c>
      <c r="K222">
        <v>7441321</v>
      </c>
      <c r="L222">
        <v>11956776</v>
      </c>
      <c r="M222">
        <v>9000000</v>
      </c>
      <c r="N222">
        <f t="shared" si="16"/>
        <v>1</v>
      </c>
      <c r="O222">
        <f t="shared" si="17"/>
        <v>0</v>
      </c>
      <c r="P222">
        <f t="shared" ref="P222:S241" si="19">IF(AND($A222&gt;=P$1,$A222&lt;P$1+10),1,0)</f>
        <v>0</v>
      </c>
      <c r="Q222">
        <f t="shared" si="19"/>
        <v>1</v>
      </c>
      <c r="R222">
        <f t="shared" si="19"/>
        <v>0</v>
      </c>
      <c r="S222">
        <f t="shared" si="19"/>
        <v>0</v>
      </c>
      <c r="T222">
        <v>2</v>
      </c>
      <c r="U222">
        <v>2</v>
      </c>
    </row>
    <row r="223" spans="1:21" ht="16">
      <c r="A223" s="1">
        <v>2003</v>
      </c>
      <c r="B223" t="s">
        <v>2111</v>
      </c>
      <c r="C223" t="s">
        <v>2112</v>
      </c>
      <c r="D223" t="s">
        <v>22</v>
      </c>
      <c r="E223" t="s">
        <v>22</v>
      </c>
      <c r="F223" t="s">
        <v>23</v>
      </c>
      <c r="G223">
        <v>4601043</v>
      </c>
      <c r="H223">
        <v>9505996</v>
      </c>
      <c r="I223" t="s">
        <v>2006</v>
      </c>
      <c r="J223">
        <v>2532174</v>
      </c>
      <c r="K223">
        <v>5825321</v>
      </c>
      <c r="L223">
        <v>12035418</v>
      </c>
      <c r="M223">
        <v>2000000</v>
      </c>
      <c r="N223">
        <f t="shared" si="16"/>
        <v>1</v>
      </c>
      <c r="O223">
        <f t="shared" si="17"/>
        <v>0</v>
      </c>
      <c r="P223">
        <f t="shared" si="19"/>
        <v>0</v>
      </c>
      <c r="Q223">
        <f t="shared" si="19"/>
        <v>1</v>
      </c>
      <c r="R223">
        <f t="shared" si="19"/>
        <v>0</v>
      </c>
      <c r="S223">
        <f t="shared" si="19"/>
        <v>0</v>
      </c>
      <c r="T223">
        <v>3</v>
      </c>
      <c r="U223">
        <v>2</v>
      </c>
    </row>
    <row r="224" spans="1:21" ht="16">
      <c r="A224" s="1">
        <v>2008</v>
      </c>
      <c r="B224" t="s">
        <v>1307</v>
      </c>
      <c r="C224" t="s">
        <v>1308</v>
      </c>
      <c r="D224" t="s">
        <v>58</v>
      </c>
      <c r="E224" t="s">
        <v>58</v>
      </c>
      <c r="F224" t="s">
        <v>17</v>
      </c>
      <c r="G224">
        <v>2283849</v>
      </c>
      <c r="H224">
        <v>11125664</v>
      </c>
      <c r="I224" t="s">
        <v>1123</v>
      </c>
      <c r="J224">
        <v>2164513</v>
      </c>
      <c r="K224">
        <v>2471710</v>
      </c>
      <c r="L224">
        <v>12040820</v>
      </c>
      <c r="M224">
        <v>2000000</v>
      </c>
      <c r="N224">
        <f t="shared" si="16"/>
        <v>0</v>
      </c>
      <c r="O224">
        <f t="shared" si="17"/>
        <v>0</v>
      </c>
      <c r="P224">
        <f t="shared" si="19"/>
        <v>0</v>
      </c>
      <c r="Q224">
        <f t="shared" si="19"/>
        <v>1</v>
      </c>
      <c r="R224">
        <f t="shared" si="19"/>
        <v>0</v>
      </c>
      <c r="S224">
        <f t="shared" si="19"/>
        <v>0</v>
      </c>
      <c r="T224">
        <v>2</v>
      </c>
      <c r="U224">
        <v>2</v>
      </c>
    </row>
    <row r="225" spans="1:21" ht="16">
      <c r="A225" s="1">
        <v>1987</v>
      </c>
      <c r="B225" t="s">
        <v>3268</v>
      </c>
      <c r="C225" t="s">
        <v>3269</v>
      </c>
      <c r="D225" t="s">
        <v>63</v>
      </c>
      <c r="E225" t="s">
        <v>64</v>
      </c>
      <c r="F225" t="s">
        <v>17</v>
      </c>
      <c r="G225">
        <v>5923044</v>
      </c>
      <c r="H225">
        <v>5923044</v>
      </c>
      <c r="I225" t="s">
        <v>3267</v>
      </c>
      <c r="J225">
        <v>7176391</v>
      </c>
      <c r="K225">
        <v>12144594</v>
      </c>
      <c r="L225">
        <v>12144594</v>
      </c>
      <c r="M225">
        <v>3500000</v>
      </c>
      <c r="N225">
        <f t="shared" si="16"/>
        <v>0</v>
      </c>
      <c r="O225">
        <f t="shared" si="17"/>
        <v>1</v>
      </c>
      <c r="P225">
        <f t="shared" si="19"/>
        <v>0</v>
      </c>
      <c r="Q225">
        <f t="shared" si="19"/>
        <v>0</v>
      </c>
      <c r="R225">
        <f t="shared" si="19"/>
        <v>0</v>
      </c>
      <c r="S225">
        <f t="shared" si="19"/>
        <v>1</v>
      </c>
    </row>
    <row r="226" spans="1:21" ht="16">
      <c r="A226" s="1">
        <v>2010</v>
      </c>
      <c r="B226" t="s">
        <v>752</v>
      </c>
      <c r="C226" t="s">
        <v>753</v>
      </c>
      <c r="D226" t="s">
        <v>22</v>
      </c>
      <c r="E226" t="s">
        <v>22</v>
      </c>
      <c r="F226" t="s">
        <v>23</v>
      </c>
      <c r="G226">
        <v>2434652</v>
      </c>
      <c r="H226">
        <v>11509512</v>
      </c>
      <c r="I226" t="s">
        <v>638</v>
      </c>
      <c r="J226">
        <v>16023478</v>
      </c>
      <c r="K226">
        <v>2600773</v>
      </c>
      <c r="L226">
        <v>12294827</v>
      </c>
      <c r="M226">
        <v>15000000</v>
      </c>
      <c r="N226">
        <f t="shared" si="16"/>
        <v>1</v>
      </c>
      <c r="O226">
        <f t="shared" si="17"/>
        <v>0</v>
      </c>
      <c r="P226">
        <f t="shared" si="19"/>
        <v>1</v>
      </c>
      <c r="Q226">
        <f t="shared" si="19"/>
        <v>0</v>
      </c>
      <c r="R226">
        <f t="shared" si="19"/>
        <v>0</v>
      </c>
      <c r="S226">
        <f t="shared" si="19"/>
        <v>0</v>
      </c>
      <c r="T226">
        <v>1</v>
      </c>
      <c r="U226">
        <v>1</v>
      </c>
    </row>
    <row r="227" spans="1:21" ht="16">
      <c r="A227" s="1">
        <v>2012</v>
      </c>
      <c r="B227" t="s">
        <v>369</v>
      </c>
      <c r="C227" t="s">
        <v>370</v>
      </c>
      <c r="D227" t="s">
        <v>16</v>
      </c>
      <c r="E227" t="s">
        <v>16</v>
      </c>
      <c r="F227" t="s">
        <v>17</v>
      </c>
      <c r="G227">
        <v>11494838</v>
      </c>
      <c r="H227">
        <v>12132578</v>
      </c>
      <c r="I227" t="s">
        <v>224</v>
      </c>
      <c r="J227">
        <v>6087831</v>
      </c>
      <c r="K227">
        <v>11663106</v>
      </c>
      <c r="L227">
        <v>12310182</v>
      </c>
      <c r="M227">
        <v>6000000</v>
      </c>
      <c r="N227">
        <f t="shared" si="16"/>
        <v>0</v>
      </c>
      <c r="O227">
        <f t="shared" si="17"/>
        <v>0</v>
      </c>
      <c r="P227">
        <f t="shared" si="19"/>
        <v>1</v>
      </c>
      <c r="Q227">
        <f t="shared" si="19"/>
        <v>0</v>
      </c>
      <c r="R227">
        <f t="shared" si="19"/>
        <v>0</v>
      </c>
      <c r="S227">
        <f t="shared" si="19"/>
        <v>0</v>
      </c>
      <c r="T227">
        <v>1</v>
      </c>
      <c r="U227">
        <v>1</v>
      </c>
    </row>
    <row r="228" spans="1:21" ht="16">
      <c r="A228" s="1">
        <v>2010</v>
      </c>
      <c r="B228" t="s">
        <v>644</v>
      </c>
      <c r="C228" t="s">
        <v>645</v>
      </c>
      <c r="D228" t="s">
        <v>16</v>
      </c>
      <c r="E228" t="s">
        <v>16</v>
      </c>
      <c r="F228" t="s">
        <v>17</v>
      </c>
      <c r="G228">
        <v>5790894</v>
      </c>
      <c r="H228">
        <v>11564267</v>
      </c>
      <c r="I228" t="s">
        <v>635</v>
      </c>
      <c r="J228">
        <v>3418342</v>
      </c>
      <c r="K228">
        <v>6186017</v>
      </c>
      <c r="L228">
        <v>12353318</v>
      </c>
      <c r="M228">
        <v>3200000</v>
      </c>
      <c r="N228">
        <f t="shared" si="16"/>
        <v>0</v>
      </c>
      <c r="O228">
        <f t="shared" si="17"/>
        <v>0</v>
      </c>
      <c r="P228">
        <f t="shared" si="19"/>
        <v>1</v>
      </c>
      <c r="Q228">
        <f t="shared" si="19"/>
        <v>0</v>
      </c>
      <c r="R228">
        <f t="shared" si="19"/>
        <v>0</v>
      </c>
      <c r="S228">
        <f t="shared" si="19"/>
        <v>0</v>
      </c>
      <c r="T228">
        <v>1</v>
      </c>
      <c r="U228">
        <v>1</v>
      </c>
    </row>
    <row r="229" spans="1:21" ht="16">
      <c r="A229" s="1">
        <v>2004</v>
      </c>
      <c r="B229" t="s">
        <v>1933</v>
      </c>
      <c r="C229" t="s">
        <v>1934</v>
      </c>
      <c r="D229" t="s">
        <v>21</v>
      </c>
      <c r="E229" t="s">
        <v>22</v>
      </c>
      <c r="F229" t="s">
        <v>23</v>
      </c>
      <c r="G229">
        <v>8886160</v>
      </c>
      <c r="H229">
        <v>10228228</v>
      </c>
      <c r="I229" t="s">
        <v>1837</v>
      </c>
      <c r="J229">
        <v>6165964</v>
      </c>
      <c r="K229">
        <v>10958349</v>
      </c>
      <c r="L229">
        <v>12613378</v>
      </c>
      <c r="M229">
        <v>5000000</v>
      </c>
      <c r="N229">
        <f t="shared" si="16"/>
        <v>1</v>
      </c>
      <c r="O229">
        <f t="shared" si="17"/>
        <v>1</v>
      </c>
      <c r="P229">
        <f t="shared" si="19"/>
        <v>0</v>
      </c>
      <c r="Q229">
        <f t="shared" si="19"/>
        <v>1</v>
      </c>
      <c r="R229">
        <f t="shared" si="19"/>
        <v>0</v>
      </c>
      <c r="S229">
        <f t="shared" si="19"/>
        <v>0</v>
      </c>
      <c r="T229">
        <v>3</v>
      </c>
      <c r="U229">
        <v>2</v>
      </c>
    </row>
    <row r="230" spans="1:21" ht="16">
      <c r="A230" s="1">
        <v>2012</v>
      </c>
      <c r="B230" t="s">
        <v>292</v>
      </c>
      <c r="C230" t="s">
        <v>293</v>
      </c>
      <c r="D230" t="s">
        <v>22</v>
      </c>
      <c r="E230" t="s">
        <v>22</v>
      </c>
      <c r="F230" t="s">
        <v>23</v>
      </c>
      <c r="G230">
        <v>12431792</v>
      </c>
      <c r="H230">
        <v>12431792</v>
      </c>
      <c r="I230" t="s">
        <v>24</v>
      </c>
      <c r="J230">
        <v>16234217</v>
      </c>
      <c r="K230">
        <v>12613776</v>
      </c>
      <c r="L230">
        <v>12613776</v>
      </c>
      <c r="M230">
        <v>16000000</v>
      </c>
      <c r="N230">
        <f t="shared" si="16"/>
        <v>1</v>
      </c>
      <c r="O230">
        <f t="shared" si="17"/>
        <v>0</v>
      </c>
      <c r="P230">
        <f t="shared" si="19"/>
        <v>1</v>
      </c>
      <c r="Q230">
        <f t="shared" si="19"/>
        <v>0</v>
      </c>
      <c r="R230">
        <f t="shared" si="19"/>
        <v>0</v>
      </c>
      <c r="S230">
        <f t="shared" si="19"/>
        <v>0</v>
      </c>
      <c r="T230">
        <v>1</v>
      </c>
      <c r="U230">
        <v>1</v>
      </c>
    </row>
    <row r="231" spans="1:21" ht="16">
      <c r="A231" s="1">
        <v>2009</v>
      </c>
      <c r="B231" t="s">
        <v>995</v>
      </c>
      <c r="C231" t="s">
        <v>996</v>
      </c>
      <c r="D231" t="s">
        <v>64</v>
      </c>
      <c r="E231" t="s">
        <v>64</v>
      </c>
      <c r="F231" t="s">
        <v>17</v>
      </c>
      <c r="G231">
        <v>1259693</v>
      </c>
      <c r="H231">
        <v>11756922</v>
      </c>
      <c r="I231" t="s">
        <v>885</v>
      </c>
      <c r="J231">
        <v>45600727</v>
      </c>
      <c r="K231">
        <v>1367688</v>
      </c>
      <c r="L231">
        <v>12764862</v>
      </c>
      <c r="M231">
        <v>42000000</v>
      </c>
      <c r="N231">
        <f t="shared" si="16"/>
        <v>0</v>
      </c>
      <c r="O231">
        <f t="shared" si="17"/>
        <v>0</v>
      </c>
      <c r="P231">
        <f t="shared" si="19"/>
        <v>0</v>
      </c>
      <c r="Q231">
        <f t="shared" si="19"/>
        <v>1</v>
      </c>
      <c r="R231">
        <f t="shared" si="19"/>
        <v>0</v>
      </c>
      <c r="S231">
        <f t="shared" si="19"/>
        <v>0</v>
      </c>
      <c r="T231">
        <v>2</v>
      </c>
      <c r="U231">
        <v>2</v>
      </c>
    </row>
    <row r="232" spans="1:21" ht="16">
      <c r="A232" s="1">
        <v>2008</v>
      </c>
      <c r="B232" t="s">
        <v>1142</v>
      </c>
      <c r="C232" t="s">
        <v>1143</v>
      </c>
      <c r="D232" t="s">
        <v>22</v>
      </c>
      <c r="E232" t="s">
        <v>22</v>
      </c>
      <c r="F232" t="s">
        <v>23</v>
      </c>
      <c r="G232">
        <v>7871693</v>
      </c>
      <c r="H232">
        <v>11817059</v>
      </c>
      <c r="I232" t="s">
        <v>1120</v>
      </c>
      <c r="J232">
        <v>41125740</v>
      </c>
      <c r="K232">
        <v>8519189</v>
      </c>
      <c r="L232">
        <v>12789087</v>
      </c>
      <c r="M232">
        <v>38000000</v>
      </c>
      <c r="N232">
        <f t="shared" si="16"/>
        <v>1</v>
      </c>
      <c r="O232">
        <f t="shared" si="17"/>
        <v>0</v>
      </c>
      <c r="P232">
        <f t="shared" si="19"/>
        <v>0</v>
      </c>
      <c r="Q232">
        <f t="shared" si="19"/>
        <v>1</v>
      </c>
      <c r="R232">
        <f t="shared" si="19"/>
        <v>0</v>
      </c>
      <c r="S232">
        <f t="shared" si="19"/>
        <v>0</v>
      </c>
      <c r="T232">
        <v>2</v>
      </c>
      <c r="U232">
        <v>2</v>
      </c>
    </row>
    <row r="233" spans="1:21" ht="16">
      <c r="A233" s="1">
        <v>1993</v>
      </c>
      <c r="B233" t="s">
        <v>3071</v>
      </c>
      <c r="C233" t="s">
        <v>3072</v>
      </c>
      <c r="D233" t="s">
        <v>21</v>
      </c>
      <c r="E233" t="s">
        <v>22</v>
      </c>
      <c r="F233" t="s">
        <v>23</v>
      </c>
      <c r="G233">
        <v>7950889</v>
      </c>
      <c r="H233">
        <v>7950889</v>
      </c>
      <c r="I233" t="s">
        <v>3073</v>
      </c>
      <c r="J233">
        <v>11125966</v>
      </c>
      <c r="K233">
        <v>12820482</v>
      </c>
      <c r="L233">
        <v>12820482</v>
      </c>
      <c r="M233">
        <v>6900000</v>
      </c>
      <c r="N233">
        <f t="shared" si="16"/>
        <v>1</v>
      </c>
      <c r="O233">
        <f t="shared" si="17"/>
        <v>1</v>
      </c>
      <c r="P233">
        <f t="shared" si="19"/>
        <v>0</v>
      </c>
      <c r="Q233">
        <f t="shared" si="19"/>
        <v>0</v>
      </c>
      <c r="R233">
        <f t="shared" si="19"/>
        <v>1</v>
      </c>
      <c r="S233">
        <f t="shared" si="19"/>
        <v>0</v>
      </c>
      <c r="T233">
        <v>5</v>
      </c>
      <c r="U233">
        <v>3</v>
      </c>
    </row>
    <row r="234" spans="1:21" ht="16">
      <c r="A234" s="1">
        <v>1978</v>
      </c>
      <c r="B234" t="s">
        <v>3471</v>
      </c>
      <c r="C234" t="s">
        <v>3472</v>
      </c>
      <c r="D234" t="s">
        <v>22</v>
      </c>
      <c r="E234" t="s">
        <v>22</v>
      </c>
      <c r="F234" t="s">
        <v>23</v>
      </c>
      <c r="G234">
        <v>3446749</v>
      </c>
      <c r="H234">
        <v>3660880</v>
      </c>
      <c r="I234" t="s">
        <v>3473</v>
      </c>
      <c r="J234">
        <v>10712118</v>
      </c>
      <c r="K234">
        <v>12307327</v>
      </c>
      <c r="L234">
        <v>13071926</v>
      </c>
      <c r="M234">
        <v>3000000</v>
      </c>
      <c r="N234">
        <f t="shared" si="16"/>
        <v>1</v>
      </c>
      <c r="O234">
        <f t="shared" si="17"/>
        <v>0</v>
      </c>
      <c r="P234">
        <f t="shared" si="19"/>
        <v>0</v>
      </c>
      <c r="Q234">
        <f t="shared" si="19"/>
        <v>0</v>
      </c>
      <c r="R234">
        <f t="shared" si="19"/>
        <v>0</v>
      </c>
      <c r="S234">
        <f t="shared" si="19"/>
        <v>0</v>
      </c>
    </row>
    <row r="235" spans="1:21" ht="16">
      <c r="A235" s="1">
        <v>2008</v>
      </c>
      <c r="B235" t="s">
        <v>1203</v>
      </c>
      <c r="C235" t="s">
        <v>1204</v>
      </c>
      <c r="D235" t="s">
        <v>27</v>
      </c>
      <c r="E235" t="s">
        <v>16</v>
      </c>
      <c r="F235" t="s">
        <v>17</v>
      </c>
      <c r="G235">
        <v>2122085</v>
      </c>
      <c r="H235">
        <v>12247682</v>
      </c>
      <c r="I235" t="s">
        <v>1123</v>
      </c>
      <c r="J235">
        <v>4870153</v>
      </c>
      <c r="K235">
        <v>2296640</v>
      </c>
      <c r="L235">
        <v>13255131</v>
      </c>
      <c r="M235">
        <v>4500000</v>
      </c>
      <c r="N235">
        <f t="shared" si="16"/>
        <v>0</v>
      </c>
      <c r="O235">
        <f t="shared" si="17"/>
        <v>1</v>
      </c>
      <c r="P235">
        <f t="shared" si="19"/>
        <v>0</v>
      </c>
      <c r="Q235">
        <f t="shared" si="19"/>
        <v>1</v>
      </c>
      <c r="R235">
        <f t="shared" si="19"/>
        <v>0</v>
      </c>
      <c r="S235">
        <f t="shared" si="19"/>
        <v>0</v>
      </c>
      <c r="T235">
        <v>2</v>
      </c>
      <c r="U235">
        <v>2</v>
      </c>
    </row>
    <row r="236" spans="1:21" ht="16">
      <c r="A236" s="1">
        <v>2009</v>
      </c>
      <c r="B236" t="s">
        <v>1109</v>
      </c>
      <c r="C236" t="s">
        <v>1110</v>
      </c>
      <c r="D236" t="s">
        <v>22</v>
      </c>
      <c r="E236" t="s">
        <v>22</v>
      </c>
      <c r="F236" t="s">
        <v>23</v>
      </c>
      <c r="G236">
        <v>10275638</v>
      </c>
      <c r="H236">
        <v>12254746</v>
      </c>
      <c r="I236" t="s">
        <v>888</v>
      </c>
      <c r="J236">
        <v>38000606</v>
      </c>
      <c r="K236">
        <v>11156585</v>
      </c>
      <c r="L236">
        <v>13305365</v>
      </c>
      <c r="M236">
        <v>35000000</v>
      </c>
      <c r="N236">
        <f t="shared" si="16"/>
        <v>1</v>
      </c>
      <c r="O236">
        <f t="shared" si="17"/>
        <v>0</v>
      </c>
      <c r="P236">
        <f t="shared" si="19"/>
        <v>0</v>
      </c>
      <c r="Q236">
        <f t="shared" si="19"/>
        <v>1</v>
      </c>
      <c r="R236">
        <f t="shared" si="19"/>
        <v>0</v>
      </c>
      <c r="S236">
        <f t="shared" si="19"/>
        <v>0</v>
      </c>
      <c r="T236">
        <v>2</v>
      </c>
      <c r="U236">
        <v>2</v>
      </c>
    </row>
    <row r="237" spans="1:21" ht="16">
      <c r="A237" s="1">
        <v>2005</v>
      </c>
      <c r="B237" t="s">
        <v>1811</v>
      </c>
      <c r="C237" t="s">
        <v>1812</v>
      </c>
      <c r="D237" t="s">
        <v>31</v>
      </c>
      <c r="E237" t="s">
        <v>31</v>
      </c>
      <c r="F237" t="s">
        <v>17</v>
      </c>
      <c r="G237">
        <v>7372734</v>
      </c>
      <c r="H237">
        <v>11191423</v>
      </c>
      <c r="I237" t="s">
        <v>1645</v>
      </c>
      <c r="J237">
        <v>1789550</v>
      </c>
      <c r="K237">
        <v>8795916</v>
      </c>
      <c r="L237">
        <v>13351738</v>
      </c>
      <c r="M237">
        <v>1500000</v>
      </c>
      <c r="N237">
        <f t="shared" si="16"/>
        <v>0</v>
      </c>
      <c r="O237">
        <f t="shared" si="17"/>
        <v>0</v>
      </c>
      <c r="P237">
        <f t="shared" si="19"/>
        <v>0</v>
      </c>
      <c r="Q237">
        <f t="shared" si="19"/>
        <v>1</v>
      </c>
      <c r="R237">
        <f t="shared" si="19"/>
        <v>0</v>
      </c>
      <c r="S237">
        <f t="shared" si="19"/>
        <v>0</v>
      </c>
      <c r="T237">
        <v>2</v>
      </c>
      <c r="U237">
        <v>2</v>
      </c>
    </row>
    <row r="238" spans="1:21" ht="16">
      <c r="A238" s="1">
        <v>1989</v>
      </c>
      <c r="B238" t="s">
        <v>3222</v>
      </c>
      <c r="C238" t="s">
        <v>3223</v>
      </c>
      <c r="D238" t="s">
        <v>22</v>
      </c>
      <c r="E238" t="s">
        <v>22</v>
      </c>
      <c r="F238" t="s">
        <v>23</v>
      </c>
      <c r="G238">
        <v>7190505</v>
      </c>
      <c r="H238">
        <v>7190505</v>
      </c>
      <c r="I238" t="s">
        <v>3199</v>
      </c>
      <c r="J238">
        <v>33832599</v>
      </c>
      <c r="K238">
        <v>13515193</v>
      </c>
      <c r="L238">
        <v>13515193</v>
      </c>
      <c r="M238">
        <v>18000000</v>
      </c>
      <c r="N238">
        <f t="shared" si="16"/>
        <v>1</v>
      </c>
      <c r="O238">
        <f t="shared" si="17"/>
        <v>0</v>
      </c>
      <c r="P238">
        <f t="shared" si="19"/>
        <v>0</v>
      </c>
      <c r="Q238">
        <f t="shared" si="19"/>
        <v>0</v>
      </c>
      <c r="R238">
        <f t="shared" si="19"/>
        <v>0</v>
      </c>
      <c r="S238">
        <f t="shared" si="19"/>
        <v>1</v>
      </c>
    </row>
    <row r="239" spans="1:21" ht="16">
      <c r="A239" s="1">
        <v>2008</v>
      </c>
      <c r="B239" t="s">
        <v>1160</v>
      </c>
      <c r="C239" t="s">
        <v>1161</v>
      </c>
      <c r="D239" t="s">
        <v>22</v>
      </c>
      <c r="E239" t="s">
        <v>22</v>
      </c>
      <c r="F239" t="s">
        <v>23</v>
      </c>
      <c r="G239">
        <v>2656784</v>
      </c>
      <c r="H239">
        <v>12656784</v>
      </c>
      <c r="I239" t="s">
        <v>1120</v>
      </c>
      <c r="J239">
        <v>15151588</v>
      </c>
      <c r="K239">
        <v>2875321</v>
      </c>
      <c r="L239">
        <v>13697884</v>
      </c>
      <c r="M239">
        <v>14000000</v>
      </c>
      <c r="N239">
        <f t="shared" si="16"/>
        <v>1</v>
      </c>
      <c r="O239">
        <f t="shared" si="17"/>
        <v>0</v>
      </c>
      <c r="P239">
        <f t="shared" si="19"/>
        <v>0</v>
      </c>
      <c r="Q239">
        <f t="shared" si="19"/>
        <v>1</v>
      </c>
      <c r="R239">
        <f t="shared" si="19"/>
        <v>0</v>
      </c>
      <c r="S239">
        <f t="shared" si="19"/>
        <v>0</v>
      </c>
      <c r="T239">
        <v>2</v>
      </c>
      <c r="U239">
        <v>2</v>
      </c>
    </row>
    <row r="240" spans="1:21" ht="16">
      <c r="A240" s="1">
        <v>2000</v>
      </c>
      <c r="B240" t="s">
        <v>2487</v>
      </c>
      <c r="C240" t="s">
        <v>2488</v>
      </c>
      <c r="D240" t="s">
        <v>31</v>
      </c>
      <c r="E240" t="s">
        <v>31</v>
      </c>
      <c r="F240" t="s">
        <v>17</v>
      </c>
      <c r="G240">
        <v>6946056</v>
      </c>
      <c r="H240">
        <v>10154577</v>
      </c>
      <c r="I240" t="s">
        <v>2414</v>
      </c>
      <c r="J240">
        <v>5817506</v>
      </c>
      <c r="K240">
        <v>9397377</v>
      </c>
      <c r="L240">
        <v>13738212</v>
      </c>
      <c r="M240">
        <v>4300000</v>
      </c>
      <c r="N240">
        <f t="shared" si="16"/>
        <v>0</v>
      </c>
      <c r="O240">
        <f t="shared" si="17"/>
        <v>0</v>
      </c>
      <c r="P240">
        <f t="shared" si="19"/>
        <v>0</v>
      </c>
      <c r="Q240">
        <f t="shared" si="19"/>
        <v>1</v>
      </c>
      <c r="R240">
        <f t="shared" si="19"/>
        <v>0</v>
      </c>
      <c r="S240">
        <f t="shared" si="19"/>
        <v>0</v>
      </c>
      <c r="T240">
        <v>3</v>
      </c>
      <c r="U240">
        <v>2</v>
      </c>
    </row>
    <row r="241" spans="1:21" ht="16">
      <c r="A241" s="1">
        <v>2012</v>
      </c>
      <c r="B241" t="s">
        <v>241</v>
      </c>
      <c r="C241" t="s">
        <v>242</v>
      </c>
      <c r="D241" t="s">
        <v>58</v>
      </c>
      <c r="E241" t="s">
        <v>58</v>
      </c>
      <c r="F241" t="s">
        <v>17</v>
      </c>
      <c r="G241">
        <v>9489829</v>
      </c>
      <c r="H241">
        <v>13561515</v>
      </c>
      <c r="I241" t="s">
        <v>224</v>
      </c>
      <c r="J241">
        <v>55805121</v>
      </c>
      <c r="K241">
        <v>9628746</v>
      </c>
      <c r="L241">
        <v>13760036</v>
      </c>
      <c r="M241">
        <v>55000000</v>
      </c>
      <c r="N241">
        <f t="shared" si="16"/>
        <v>0</v>
      </c>
      <c r="O241">
        <f t="shared" si="17"/>
        <v>0</v>
      </c>
      <c r="P241">
        <f t="shared" si="19"/>
        <v>1</v>
      </c>
      <c r="Q241">
        <f t="shared" si="19"/>
        <v>0</v>
      </c>
      <c r="R241">
        <f t="shared" si="19"/>
        <v>0</v>
      </c>
      <c r="S241">
        <f t="shared" si="19"/>
        <v>0</v>
      </c>
      <c r="T241">
        <v>1</v>
      </c>
      <c r="U241">
        <v>1</v>
      </c>
    </row>
    <row r="242" spans="1:21" ht="16">
      <c r="A242" s="1">
        <v>2004</v>
      </c>
      <c r="B242" t="s">
        <v>1854</v>
      </c>
      <c r="C242" t="s">
        <v>1855</v>
      </c>
      <c r="D242" t="s">
        <v>58</v>
      </c>
      <c r="E242" t="s">
        <v>58</v>
      </c>
      <c r="F242" t="s">
        <v>17</v>
      </c>
      <c r="G242">
        <v>1200216</v>
      </c>
      <c r="H242">
        <v>11208291</v>
      </c>
      <c r="I242" t="s">
        <v>1841</v>
      </c>
      <c r="J242">
        <v>18497893</v>
      </c>
      <c r="K242">
        <v>1480098</v>
      </c>
      <c r="L242">
        <v>13821985</v>
      </c>
      <c r="M242">
        <v>15000000</v>
      </c>
      <c r="N242">
        <f t="shared" si="16"/>
        <v>0</v>
      </c>
      <c r="O242">
        <f t="shared" si="17"/>
        <v>0</v>
      </c>
      <c r="P242">
        <f t="shared" ref="P242:S261" si="20">IF(AND($A242&gt;=P$1,$A242&lt;P$1+10),1,0)</f>
        <v>0</v>
      </c>
      <c r="Q242">
        <f t="shared" si="20"/>
        <v>1</v>
      </c>
      <c r="R242">
        <f t="shared" si="20"/>
        <v>0</v>
      </c>
      <c r="S242">
        <f t="shared" si="20"/>
        <v>0</v>
      </c>
      <c r="T242">
        <v>3</v>
      </c>
      <c r="U242">
        <v>2</v>
      </c>
    </row>
    <row r="243" spans="1:21" ht="16">
      <c r="A243" s="1">
        <v>2004</v>
      </c>
      <c r="B243" t="s">
        <v>1856</v>
      </c>
      <c r="C243" t="s">
        <v>1857</v>
      </c>
      <c r="D243" t="s">
        <v>58</v>
      </c>
      <c r="E243" t="s">
        <v>58</v>
      </c>
      <c r="F243" t="s">
        <v>17</v>
      </c>
      <c r="G243">
        <v>5792822</v>
      </c>
      <c r="H243">
        <v>11293790</v>
      </c>
      <c r="I243" t="s">
        <v>1841</v>
      </c>
      <c r="J243">
        <v>2466386</v>
      </c>
      <c r="K243">
        <v>7143667</v>
      </c>
      <c r="L243">
        <v>13927421</v>
      </c>
      <c r="M243">
        <v>2000000</v>
      </c>
      <c r="N243">
        <f t="shared" si="16"/>
        <v>0</v>
      </c>
      <c r="O243">
        <f t="shared" si="17"/>
        <v>0</v>
      </c>
      <c r="P243">
        <f t="shared" si="20"/>
        <v>0</v>
      </c>
      <c r="Q243">
        <f t="shared" si="20"/>
        <v>1</v>
      </c>
      <c r="R243">
        <f t="shared" si="20"/>
        <v>0</v>
      </c>
      <c r="S243">
        <f t="shared" si="20"/>
        <v>0</v>
      </c>
      <c r="T243">
        <v>3</v>
      </c>
      <c r="U243">
        <v>2</v>
      </c>
    </row>
    <row r="244" spans="1:21" ht="16">
      <c r="A244" s="1">
        <v>2011</v>
      </c>
      <c r="B244" t="s">
        <v>495</v>
      </c>
      <c r="C244" t="s">
        <v>496</v>
      </c>
      <c r="D244" t="s">
        <v>64</v>
      </c>
      <c r="E244" t="s">
        <v>64</v>
      </c>
      <c r="F244" t="s">
        <v>17</v>
      </c>
      <c r="G244">
        <v>611709</v>
      </c>
      <c r="H244">
        <v>13480196</v>
      </c>
      <c r="I244" t="s">
        <v>391</v>
      </c>
      <c r="J244">
        <v>5696299</v>
      </c>
      <c r="K244">
        <v>633541</v>
      </c>
      <c r="L244">
        <v>13961315</v>
      </c>
      <c r="M244">
        <v>5500000</v>
      </c>
      <c r="N244">
        <f t="shared" si="16"/>
        <v>0</v>
      </c>
      <c r="O244">
        <f t="shared" si="17"/>
        <v>0</v>
      </c>
      <c r="P244">
        <f t="shared" si="20"/>
        <v>1</v>
      </c>
      <c r="Q244">
        <f t="shared" si="20"/>
        <v>0</v>
      </c>
      <c r="R244">
        <f t="shared" si="20"/>
        <v>0</v>
      </c>
      <c r="S244">
        <f t="shared" si="20"/>
        <v>0</v>
      </c>
      <c r="T244">
        <v>1</v>
      </c>
      <c r="U244">
        <v>1</v>
      </c>
    </row>
    <row r="245" spans="1:21" ht="16">
      <c r="A245" s="1">
        <v>2005</v>
      </c>
      <c r="B245" t="s">
        <v>1761</v>
      </c>
      <c r="C245" t="s">
        <v>1762</v>
      </c>
      <c r="D245" t="s">
        <v>31</v>
      </c>
      <c r="E245" t="s">
        <v>31</v>
      </c>
      <c r="F245" t="s">
        <v>17</v>
      </c>
      <c r="G245">
        <v>10284523</v>
      </c>
      <c r="H245">
        <v>11758418</v>
      </c>
      <c r="I245" t="s">
        <v>1645</v>
      </c>
      <c r="J245">
        <v>8947748</v>
      </c>
      <c r="K245">
        <v>12269777</v>
      </c>
      <c r="L245">
        <v>14028182</v>
      </c>
      <c r="M245">
        <v>7500000</v>
      </c>
      <c r="N245">
        <f t="shared" si="16"/>
        <v>0</v>
      </c>
      <c r="O245">
        <f t="shared" si="17"/>
        <v>0</v>
      </c>
      <c r="P245">
        <f t="shared" si="20"/>
        <v>0</v>
      </c>
      <c r="Q245">
        <f t="shared" si="20"/>
        <v>1</v>
      </c>
      <c r="R245">
        <f t="shared" si="20"/>
        <v>0</v>
      </c>
      <c r="S245">
        <f t="shared" si="20"/>
        <v>0</v>
      </c>
      <c r="T245">
        <v>2</v>
      </c>
      <c r="U245">
        <v>2</v>
      </c>
    </row>
    <row r="246" spans="1:21" ht="16">
      <c r="A246" s="1">
        <v>2008</v>
      </c>
      <c r="B246" t="s">
        <v>1229</v>
      </c>
      <c r="C246" t="s">
        <v>1230</v>
      </c>
      <c r="D246" t="s">
        <v>22</v>
      </c>
      <c r="E246" t="s">
        <v>22</v>
      </c>
      <c r="F246" t="s">
        <v>23</v>
      </c>
      <c r="G246">
        <v>12796861</v>
      </c>
      <c r="H246">
        <v>13326864</v>
      </c>
      <c r="I246" t="s">
        <v>1120</v>
      </c>
      <c r="J246">
        <v>12987076</v>
      </c>
      <c r="K246">
        <v>13849484</v>
      </c>
      <c r="L246">
        <v>14423083</v>
      </c>
      <c r="M246">
        <v>12000000</v>
      </c>
      <c r="N246">
        <f t="shared" si="16"/>
        <v>1</v>
      </c>
      <c r="O246">
        <f t="shared" si="17"/>
        <v>0</v>
      </c>
      <c r="P246">
        <f t="shared" si="20"/>
        <v>0</v>
      </c>
      <c r="Q246">
        <f t="shared" si="20"/>
        <v>1</v>
      </c>
      <c r="R246">
        <f t="shared" si="20"/>
        <v>0</v>
      </c>
      <c r="S246">
        <f t="shared" si="20"/>
        <v>0</v>
      </c>
      <c r="T246">
        <v>2</v>
      </c>
      <c r="U246">
        <v>2</v>
      </c>
    </row>
    <row r="247" spans="1:21" ht="16">
      <c r="A247" s="1">
        <v>2006</v>
      </c>
      <c r="B247" t="s">
        <v>1634</v>
      </c>
      <c r="C247" t="s">
        <v>1635</v>
      </c>
      <c r="D247" t="s">
        <v>22</v>
      </c>
      <c r="E247" t="s">
        <v>22</v>
      </c>
      <c r="F247" t="s">
        <v>23</v>
      </c>
      <c r="G247">
        <v>11989328</v>
      </c>
      <c r="H247">
        <v>12506188</v>
      </c>
      <c r="I247" t="s">
        <v>1469</v>
      </c>
      <c r="J247">
        <v>40452872</v>
      </c>
      <c r="K247">
        <v>13857222</v>
      </c>
      <c r="L247">
        <v>14454606</v>
      </c>
      <c r="M247">
        <v>35000000</v>
      </c>
      <c r="N247">
        <f t="shared" si="16"/>
        <v>1</v>
      </c>
      <c r="O247">
        <f t="shared" si="17"/>
        <v>0</v>
      </c>
      <c r="P247">
        <f t="shared" si="20"/>
        <v>0</v>
      </c>
      <c r="Q247">
        <f t="shared" si="20"/>
        <v>1</v>
      </c>
      <c r="R247">
        <f t="shared" si="20"/>
        <v>0</v>
      </c>
      <c r="S247">
        <f t="shared" si="20"/>
        <v>0</v>
      </c>
      <c r="T247">
        <v>2</v>
      </c>
      <c r="U247">
        <v>2</v>
      </c>
    </row>
    <row r="248" spans="1:21" ht="16">
      <c r="A248" s="1">
        <v>2004</v>
      </c>
      <c r="B248" t="s">
        <v>1908</v>
      </c>
      <c r="C248" t="s">
        <v>1909</v>
      </c>
      <c r="D248" t="s">
        <v>16</v>
      </c>
      <c r="E248" t="s">
        <v>16</v>
      </c>
      <c r="F248" t="s">
        <v>17</v>
      </c>
      <c r="G248">
        <v>2339957</v>
      </c>
      <c r="H248">
        <v>11850214</v>
      </c>
      <c r="I248" t="s">
        <v>1841</v>
      </c>
      <c r="J248">
        <v>8015754</v>
      </c>
      <c r="K248">
        <v>2885618</v>
      </c>
      <c r="L248">
        <v>14613600</v>
      </c>
      <c r="M248">
        <v>6500000</v>
      </c>
      <c r="N248">
        <f t="shared" si="16"/>
        <v>0</v>
      </c>
      <c r="O248">
        <f t="shared" si="17"/>
        <v>0</v>
      </c>
      <c r="P248">
        <f t="shared" si="20"/>
        <v>0</v>
      </c>
      <c r="Q248">
        <f t="shared" si="20"/>
        <v>1</v>
      </c>
      <c r="R248">
        <f t="shared" si="20"/>
        <v>0</v>
      </c>
      <c r="S248">
        <f t="shared" si="20"/>
        <v>0</v>
      </c>
      <c r="T248">
        <v>3</v>
      </c>
      <c r="U248">
        <v>2</v>
      </c>
    </row>
    <row r="249" spans="1:21" ht="16">
      <c r="A249" s="1">
        <v>2006</v>
      </c>
      <c r="B249" t="s">
        <v>1514</v>
      </c>
      <c r="C249" t="s">
        <v>1515</v>
      </c>
      <c r="D249" t="s">
        <v>22</v>
      </c>
      <c r="E249" t="s">
        <v>22</v>
      </c>
      <c r="F249" t="s">
        <v>23</v>
      </c>
      <c r="G249">
        <v>12669914</v>
      </c>
      <c r="H249">
        <v>12669914</v>
      </c>
      <c r="I249" t="s">
        <v>1469</v>
      </c>
      <c r="J249">
        <v>17336945</v>
      </c>
      <c r="K249">
        <v>14643840</v>
      </c>
      <c r="L249">
        <v>14643840</v>
      </c>
      <c r="M249">
        <v>15000000</v>
      </c>
      <c r="N249">
        <f t="shared" si="16"/>
        <v>1</v>
      </c>
      <c r="O249">
        <f t="shared" si="17"/>
        <v>0</v>
      </c>
      <c r="P249">
        <f t="shared" si="20"/>
        <v>0</v>
      </c>
      <c r="Q249">
        <f t="shared" si="20"/>
        <v>1</v>
      </c>
      <c r="R249">
        <f t="shared" si="20"/>
        <v>0</v>
      </c>
      <c r="S249">
        <f t="shared" si="20"/>
        <v>0</v>
      </c>
      <c r="T249">
        <v>2</v>
      </c>
      <c r="U249">
        <v>2</v>
      </c>
    </row>
    <row r="250" spans="1:21" ht="16">
      <c r="A250" s="1">
        <v>2006</v>
      </c>
      <c r="B250" t="s">
        <v>1478</v>
      </c>
      <c r="C250" t="s">
        <v>1479</v>
      </c>
      <c r="D250" t="s">
        <v>16</v>
      </c>
      <c r="E250" t="s">
        <v>16</v>
      </c>
      <c r="F250" t="s">
        <v>17</v>
      </c>
      <c r="G250">
        <v>12671300</v>
      </c>
      <c r="H250">
        <v>12671300</v>
      </c>
      <c r="I250" t="s">
        <v>1464</v>
      </c>
      <c r="J250">
        <v>9246371</v>
      </c>
      <c r="K250">
        <v>14645442</v>
      </c>
      <c r="L250">
        <v>14645442</v>
      </c>
      <c r="M250">
        <v>8000000</v>
      </c>
      <c r="N250">
        <f t="shared" si="16"/>
        <v>0</v>
      </c>
      <c r="O250">
        <f t="shared" si="17"/>
        <v>0</v>
      </c>
      <c r="P250">
        <f t="shared" si="20"/>
        <v>0</v>
      </c>
      <c r="Q250">
        <f t="shared" si="20"/>
        <v>1</v>
      </c>
      <c r="R250">
        <f t="shared" si="20"/>
        <v>0</v>
      </c>
      <c r="S250">
        <f t="shared" si="20"/>
        <v>0</v>
      </c>
      <c r="T250">
        <v>2</v>
      </c>
      <c r="U250">
        <v>2</v>
      </c>
    </row>
    <row r="251" spans="1:21" ht="16">
      <c r="A251" s="1">
        <v>1999</v>
      </c>
      <c r="B251" t="s">
        <v>2629</v>
      </c>
      <c r="C251" t="s">
        <v>2630</v>
      </c>
      <c r="D251" t="s">
        <v>16</v>
      </c>
      <c r="E251" t="s">
        <v>16</v>
      </c>
      <c r="F251" t="s">
        <v>17</v>
      </c>
      <c r="G251">
        <v>10570375</v>
      </c>
      <c r="H251">
        <v>10570375</v>
      </c>
      <c r="I251" t="s">
        <v>2535</v>
      </c>
      <c r="J251">
        <v>27969241</v>
      </c>
      <c r="K251">
        <v>14782268</v>
      </c>
      <c r="L251">
        <v>14782268</v>
      </c>
      <c r="M251">
        <v>20000000</v>
      </c>
      <c r="N251">
        <f t="shared" si="16"/>
        <v>0</v>
      </c>
      <c r="O251">
        <f t="shared" si="17"/>
        <v>0</v>
      </c>
      <c r="P251">
        <f t="shared" si="20"/>
        <v>0</v>
      </c>
      <c r="Q251">
        <f t="shared" si="20"/>
        <v>0</v>
      </c>
      <c r="R251">
        <f t="shared" si="20"/>
        <v>1</v>
      </c>
      <c r="S251">
        <f t="shared" si="20"/>
        <v>0</v>
      </c>
      <c r="T251">
        <v>4</v>
      </c>
      <c r="U251">
        <v>3</v>
      </c>
    </row>
    <row r="252" spans="1:21" ht="16">
      <c r="A252" s="1">
        <v>1999</v>
      </c>
      <c r="B252" t="s">
        <v>2564</v>
      </c>
      <c r="C252" t="s">
        <v>2565</v>
      </c>
      <c r="D252" t="s">
        <v>22</v>
      </c>
      <c r="E252" t="s">
        <v>22</v>
      </c>
      <c r="F252" t="s">
        <v>23</v>
      </c>
      <c r="G252">
        <v>10571408</v>
      </c>
      <c r="H252">
        <v>10571408</v>
      </c>
      <c r="I252" t="s">
        <v>2532</v>
      </c>
      <c r="J252">
        <v>13984620</v>
      </c>
      <c r="K252">
        <v>14783713</v>
      </c>
      <c r="L252">
        <v>14783713</v>
      </c>
      <c r="M252">
        <v>10000000</v>
      </c>
      <c r="N252">
        <f t="shared" si="16"/>
        <v>1</v>
      </c>
      <c r="O252">
        <f t="shared" si="17"/>
        <v>0</v>
      </c>
      <c r="P252">
        <f t="shared" si="20"/>
        <v>0</v>
      </c>
      <c r="Q252">
        <f t="shared" si="20"/>
        <v>0</v>
      </c>
      <c r="R252">
        <f t="shared" si="20"/>
        <v>1</v>
      </c>
      <c r="S252">
        <f t="shared" si="20"/>
        <v>0</v>
      </c>
      <c r="T252">
        <v>4</v>
      </c>
      <c r="U252">
        <v>3</v>
      </c>
    </row>
    <row r="253" spans="1:21" ht="16">
      <c r="A253" s="1">
        <v>2006</v>
      </c>
      <c r="B253" t="s">
        <v>1571</v>
      </c>
      <c r="C253" t="s">
        <v>1572</v>
      </c>
      <c r="D253" t="s">
        <v>22</v>
      </c>
      <c r="E253" t="s">
        <v>22</v>
      </c>
      <c r="F253" t="s">
        <v>23</v>
      </c>
      <c r="G253">
        <v>7802450</v>
      </c>
      <c r="H253">
        <v>12930343</v>
      </c>
      <c r="I253" t="s">
        <v>1469</v>
      </c>
      <c r="J253">
        <v>17625894</v>
      </c>
      <c r="K253">
        <v>9018043</v>
      </c>
      <c r="L253">
        <v>14944843</v>
      </c>
      <c r="M253">
        <v>15250000</v>
      </c>
      <c r="N253">
        <f t="shared" si="16"/>
        <v>1</v>
      </c>
      <c r="O253">
        <f t="shared" si="17"/>
        <v>0</v>
      </c>
      <c r="P253">
        <f t="shared" si="20"/>
        <v>0</v>
      </c>
      <c r="Q253">
        <f t="shared" si="20"/>
        <v>1</v>
      </c>
      <c r="R253">
        <f t="shared" si="20"/>
        <v>0</v>
      </c>
      <c r="S253">
        <f t="shared" si="20"/>
        <v>0</v>
      </c>
      <c r="T253">
        <v>2</v>
      </c>
      <c r="U253">
        <v>2</v>
      </c>
    </row>
    <row r="254" spans="1:21" ht="16">
      <c r="A254" s="1">
        <v>1985</v>
      </c>
      <c r="B254" t="s">
        <v>3332</v>
      </c>
      <c r="C254" t="s">
        <v>3333</v>
      </c>
      <c r="D254" t="s">
        <v>22</v>
      </c>
      <c r="E254" t="s">
        <v>22</v>
      </c>
      <c r="F254" t="s">
        <v>23</v>
      </c>
      <c r="G254">
        <v>6905861</v>
      </c>
      <c r="H254">
        <v>6905861</v>
      </c>
      <c r="I254" t="s">
        <v>3322</v>
      </c>
      <c r="J254">
        <v>38754498</v>
      </c>
      <c r="K254">
        <v>14951574</v>
      </c>
      <c r="L254">
        <v>14951574</v>
      </c>
      <c r="M254">
        <v>17900000</v>
      </c>
      <c r="N254">
        <f t="shared" si="16"/>
        <v>1</v>
      </c>
      <c r="O254">
        <f t="shared" si="17"/>
        <v>0</v>
      </c>
      <c r="P254">
        <f t="shared" si="20"/>
        <v>0</v>
      </c>
      <c r="Q254">
        <f t="shared" si="20"/>
        <v>0</v>
      </c>
      <c r="R254">
        <f t="shared" si="20"/>
        <v>0</v>
      </c>
      <c r="S254">
        <f t="shared" si="20"/>
        <v>1</v>
      </c>
    </row>
    <row r="255" spans="1:21" ht="16">
      <c r="A255" s="1">
        <v>2002</v>
      </c>
      <c r="B255" t="s">
        <v>2260</v>
      </c>
      <c r="C255" t="s">
        <v>2261</v>
      </c>
      <c r="D255" t="s">
        <v>64</v>
      </c>
      <c r="E255" t="s">
        <v>64</v>
      </c>
      <c r="F255" t="s">
        <v>17</v>
      </c>
      <c r="G255">
        <v>6525762</v>
      </c>
      <c r="H255">
        <v>11799060</v>
      </c>
      <c r="I255" t="s">
        <v>2125</v>
      </c>
      <c r="J255">
        <v>5180717</v>
      </c>
      <c r="K255">
        <v>8452031</v>
      </c>
      <c r="L255">
        <v>15281897</v>
      </c>
      <c r="M255">
        <v>4000000</v>
      </c>
      <c r="N255">
        <f t="shared" si="16"/>
        <v>0</v>
      </c>
      <c r="O255">
        <f t="shared" si="17"/>
        <v>0</v>
      </c>
      <c r="P255">
        <f t="shared" si="20"/>
        <v>0</v>
      </c>
      <c r="Q255">
        <f t="shared" si="20"/>
        <v>1</v>
      </c>
      <c r="R255">
        <f t="shared" si="20"/>
        <v>0</v>
      </c>
      <c r="S255">
        <f t="shared" si="20"/>
        <v>0</v>
      </c>
      <c r="T255">
        <v>3</v>
      </c>
      <c r="U255">
        <v>2</v>
      </c>
    </row>
    <row r="256" spans="1:21" ht="16">
      <c r="A256" s="1">
        <v>2007</v>
      </c>
      <c r="B256" t="s">
        <v>1423</v>
      </c>
      <c r="C256" t="s">
        <v>1424</v>
      </c>
      <c r="D256" t="s">
        <v>22</v>
      </c>
      <c r="E256" t="s">
        <v>22</v>
      </c>
      <c r="F256" t="s">
        <v>23</v>
      </c>
      <c r="G256">
        <v>11892415</v>
      </c>
      <c r="H256">
        <v>13636339</v>
      </c>
      <c r="I256" t="s">
        <v>1321</v>
      </c>
      <c r="J256">
        <v>18538467</v>
      </c>
      <c r="K256">
        <v>13361645</v>
      </c>
      <c r="L256">
        <v>15321020</v>
      </c>
      <c r="M256">
        <v>16500000</v>
      </c>
      <c r="N256">
        <f t="shared" si="16"/>
        <v>1</v>
      </c>
      <c r="O256">
        <f t="shared" si="17"/>
        <v>0</v>
      </c>
      <c r="P256">
        <f t="shared" si="20"/>
        <v>0</v>
      </c>
      <c r="Q256">
        <f t="shared" si="20"/>
        <v>1</v>
      </c>
      <c r="R256">
        <f t="shared" si="20"/>
        <v>0</v>
      </c>
      <c r="S256">
        <f t="shared" si="20"/>
        <v>0</v>
      </c>
      <c r="T256">
        <v>2</v>
      </c>
      <c r="U256">
        <v>2</v>
      </c>
    </row>
    <row r="257" spans="1:21" ht="16">
      <c r="A257" s="1">
        <v>2011</v>
      </c>
      <c r="B257" t="s">
        <v>394</v>
      </c>
      <c r="C257" t="s">
        <v>395</v>
      </c>
      <c r="D257" t="s">
        <v>64</v>
      </c>
      <c r="E257" t="s">
        <v>64</v>
      </c>
      <c r="F257" t="s">
        <v>17</v>
      </c>
      <c r="G257">
        <v>5702083</v>
      </c>
      <c r="H257">
        <v>14807531</v>
      </c>
      <c r="I257" t="s">
        <v>391</v>
      </c>
      <c r="J257">
        <v>20713816</v>
      </c>
      <c r="K257">
        <v>5905595</v>
      </c>
      <c r="L257">
        <v>15336023</v>
      </c>
      <c r="M257">
        <v>20000000</v>
      </c>
      <c r="N257">
        <f t="shared" si="16"/>
        <v>0</v>
      </c>
      <c r="O257">
        <f t="shared" si="17"/>
        <v>0</v>
      </c>
      <c r="P257">
        <f t="shared" si="20"/>
        <v>1</v>
      </c>
      <c r="Q257">
        <f t="shared" si="20"/>
        <v>0</v>
      </c>
      <c r="R257">
        <f t="shared" si="20"/>
        <v>0</v>
      </c>
      <c r="S257">
        <f t="shared" si="20"/>
        <v>0</v>
      </c>
      <c r="T257">
        <v>1</v>
      </c>
      <c r="U257">
        <v>1</v>
      </c>
    </row>
    <row r="258" spans="1:21" ht="16">
      <c r="A258" s="1">
        <v>2010</v>
      </c>
      <c r="B258" t="s">
        <v>789</v>
      </c>
      <c r="C258" t="s">
        <v>790</v>
      </c>
      <c r="D258" t="s">
        <v>63</v>
      </c>
      <c r="E258" t="s">
        <v>64</v>
      </c>
      <c r="F258" t="s">
        <v>17</v>
      </c>
      <c r="G258">
        <v>1785645</v>
      </c>
      <c r="H258">
        <v>14385645</v>
      </c>
      <c r="I258" t="s">
        <v>635</v>
      </c>
      <c r="J258">
        <v>7477623</v>
      </c>
      <c r="K258">
        <v>1907483</v>
      </c>
      <c r="L258">
        <v>15367204</v>
      </c>
      <c r="M258">
        <v>7000000</v>
      </c>
      <c r="N258">
        <f t="shared" ref="N258:N321" si="21">IF(F258="PASS",1,0)</f>
        <v>0</v>
      </c>
      <c r="O258">
        <f t="shared" ref="O258:O321" si="22">IF(E258=D258,0,1)</f>
        <v>1</v>
      </c>
      <c r="P258">
        <f t="shared" si="20"/>
        <v>1</v>
      </c>
      <c r="Q258">
        <f t="shared" si="20"/>
        <v>0</v>
      </c>
      <c r="R258">
        <f t="shared" si="20"/>
        <v>0</v>
      </c>
      <c r="S258">
        <f t="shared" si="20"/>
        <v>0</v>
      </c>
      <c r="T258">
        <v>1</v>
      </c>
      <c r="U258">
        <v>1</v>
      </c>
    </row>
    <row r="259" spans="1:21" ht="16">
      <c r="A259" s="1">
        <v>2006</v>
      </c>
      <c r="B259" t="s">
        <v>1602</v>
      </c>
      <c r="C259" t="s">
        <v>1603</v>
      </c>
      <c r="D259" t="s">
        <v>16</v>
      </c>
      <c r="E259" t="s">
        <v>16</v>
      </c>
      <c r="F259" t="s">
        <v>17</v>
      </c>
      <c r="G259">
        <v>2730296</v>
      </c>
      <c r="H259">
        <v>13425589</v>
      </c>
      <c r="I259" t="s">
        <v>1464</v>
      </c>
      <c r="J259">
        <v>4276446</v>
      </c>
      <c r="K259">
        <v>3155666</v>
      </c>
      <c r="L259">
        <v>15517247</v>
      </c>
      <c r="M259">
        <v>3700000</v>
      </c>
      <c r="N259">
        <f t="shared" si="21"/>
        <v>0</v>
      </c>
      <c r="O259">
        <f t="shared" si="22"/>
        <v>0</v>
      </c>
      <c r="P259">
        <f t="shared" si="20"/>
        <v>0</v>
      </c>
      <c r="Q259">
        <f t="shared" si="20"/>
        <v>1</v>
      </c>
      <c r="R259">
        <f t="shared" si="20"/>
        <v>0</v>
      </c>
      <c r="S259">
        <f t="shared" si="20"/>
        <v>0</v>
      </c>
      <c r="T259">
        <v>2</v>
      </c>
      <c r="U259">
        <v>2</v>
      </c>
    </row>
    <row r="260" spans="1:21" ht="16">
      <c r="A260" s="1">
        <v>2005</v>
      </c>
      <c r="B260" t="s">
        <v>1723</v>
      </c>
      <c r="C260" t="s">
        <v>1724</v>
      </c>
      <c r="D260" t="s">
        <v>16</v>
      </c>
      <c r="E260" t="s">
        <v>16</v>
      </c>
      <c r="F260" t="s">
        <v>17</v>
      </c>
      <c r="G260">
        <v>4235837</v>
      </c>
      <c r="H260">
        <v>13105837</v>
      </c>
      <c r="I260" t="s">
        <v>1645</v>
      </c>
      <c r="J260">
        <v>17895497</v>
      </c>
      <c r="K260">
        <v>5053494</v>
      </c>
      <c r="L260">
        <v>15635698</v>
      </c>
      <c r="M260">
        <v>15000000</v>
      </c>
      <c r="N260">
        <f t="shared" si="21"/>
        <v>0</v>
      </c>
      <c r="O260">
        <f t="shared" si="22"/>
        <v>0</v>
      </c>
      <c r="P260">
        <f t="shared" si="20"/>
        <v>0</v>
      </c>
      <c r="Q260">
        <f t="shared" si="20"/>
        <v>1</v>
      </c>
      <c r="R260">
        <f t="shared" si="20"/>
        <v>0</v>
      </c>
      <c r="S260">
        <f t="shared" si="20"/>
        <v>0</v>
      </c>
      <c r="T260">
        <v>2</v>
      </c>
      <c r="U260">
        <v>2</v>
      </c>
    </row>
    <row r="261" spans="1:21" ht="16">
      <c r="A261" s="1">
        <v>2001</v>
      </c>
      <c r="B261" t="s">
        <v>2354</v>
      </c>
      <c r="C261" t="s">
        <v>2355</v>
      </c>
      <c r="D261" t="s">
        <v>22</v>
      </c>
      <c r="E261" t="s">
        <v>22</v>
      </c>
      <c r="F261" t="s">
        <v>23</v>
      </c>
      <c r="G261">
        <v>7219578</v>
      </c>
      <c r="H261">
        <v>11919578</v>
      </c>
      <c r="I261" t="s">
        <v>2290</v>
      </c>
      <c r="J261">
        <v>19737689</v>
      </c>
      <c r="K261">
        <v>9499853</v>
      </c>
      <c r="L261">
        <v>15684329</v>
      </c>
      <c r="M261">
        <v>15000000</v>
      </c>
      <c r="N261">
        <f t="shared" si="21"/>
        <v>1</v>
      </c>
      <c r="O261">
        <f t="shared" si="22"/>
        <v>0</v>
      </c>
      <c r="P261">
        <f t="shared" si="20"/>
        <v>0</v>
      </c>
      <c r="Q261">
        <f t="shared" si="20"/>
        <v>1</v>
      </c>
      <c r="R261">
        <f t="shared" si="20"/>
        <v>0</v>
      </c>
      <c r="S261">
        <f t="shared" si="20"/>
        <v>0</v>
      </c>
      <c r="T261">
        <v>3</v>
      </c>
      <c r="U261">
        <v>2</v>
      </c>
    </row>
    <row r="262" spans="1:21" ht="16">
      <c r="A262" s="1">
        <v>2011</v>
      </c>
      <c r="B262" t="s">
        <v>479</v>
      </c>
      <c r="C262" t="s">
        <v>480</v>
      </c>
      <c r="D262" t="s">
        <v>22</v>
      </c>
      <c r="E262" t="s">
        <v>22</v>
      </c>
      <c r="F262" t="s">
        <v>23</v>
      </c>
      <c r="G262">
        <v>5580479</v>
      </c>
      <c r="H262">
        <v>15155021</v>
      </c>
      <c r="I262" t="s">
        <v>398</v>
      </c>
      <c r="J262">
        <v>5696299</v>
      </c>
      <c r="K262">
        <v>5779651</v>
      </c>
      <c r="L262">
        <v>15695916</v>
      </c>
      <c r="M262">
        <v>5500000</v>
      </c>
      <c r="N262">
        <f t="shared" si="21"/>
        <v>1</v>
      </c>
      <c r="O262">
        <f t="shared" si="22"/>
        <v>0</v>
      </c>
      <c r="P262">
        <f t="shared" ref="P262:S281" si="23">IF(AND($A262&gt;=P$1,$A262&lt;P$1+10),1,0)</f>
        <v>1</v>
      </c>
      <c r="Q262">
        <f t="shared" si="23"/>
        <v>0</v>
      </c>
      <c r="R262">
        <f t="shared" si="23"/>
        <v>0</v>
      </c>
      <c r="S262">
        <f t="shared" si="23"/>
        <v>0</v>
      </c>
      <c r="T262">
        <v>1</v>
      </c>
      <c r="U262">
        <v>1</v>
      </c>
    </row>
    <row r="263" spans="1:21" ht="16">
      <c r="A263" s="1">
        <v>2008</v>
      </c>
      <c r="B263" t="s">
        <v>1221</v>
      </c>
      <c r="C263" t="s">
        <v>1222</v>
      </c>
      <c r="D263" t="s">
        <v>22</v>
      </c>
      <c r="E263" t="s">
        <v>22</v>
      </c>
      <c r="F263" t="s">
        <v>23</v>
      </c>
      <c r="G263">
        <v>10103647</v>
      </c>
      <c r="H263">
        <v>14805812</v>
      </c>
      <c r="I263" t="s">
        <v>1120</v>
      </c>
      <c r="J263">
        <v>27056408</v>
      </c>
      <c r="K263">
        <v>10934736</v>
      </c>
      <c r="L263">
        <v>16023683</v>
      </c>
      <c r="M263">
        <v>25000000</v>
      </c>
      <c r="N263">
        <f t="shared" si="21"/>
        <v>1</v>
      </c>
      <c r="O263">
        <f t="shared" si="22"/>
        <v>0</v>
      </c>
      <c r="P263">
        <f t="shared" si="23"/>
        <v>0</v>
      </c>
      <c r="Q263">
        <f t="shared" si="23"/>
        <v>1</v>
      </c>
      <c r="R263">
        <f t="shared" si="23"/>
        <v>0</v>
      </c>
      <c r="S263">
        <f t="shared" si="23"/>
        <v>0</v>
      </c>
      <c r="T263">
        <v>2</v>
      </c>
      <c r="U263">
        <v>2</v>
      </c>
    </row>
    <row r="264" spans="1:21" ht="16">
      <c r="A264" s="1">
        <v>2004</v>
      </c>
      <c r="B264" t="s">
        <v>1904</v>
      </c>
      <c r="C264" t="s">
        <v>1905</v>
      </c>
      <c r="D264" t="s">
        <v>22</v>
      </c>
      <c r="E264" t="s">
        <v>22</v>
      </c>
      <c r="F264" t="s">
        <v>23</v>
      </c>
      <c r="G264">
        <v>10214647</v>
      </c>
      <c r="H264">
        <v>13000959</v>
      </c>
      <c r="I264" t="s">
        <v>1837</v>
      </c>
      <c r="J264">
        <v>13565122</v>
      </c>
      <c r="K264">
        <v>12596630</v>
      </c>
      <c r="L264">
        <v>16032690</v>
      </c>
      <c r="M264">
        <v>11000000</v>
      </c>
      <c r="N264">
        <f t="shared" si="21"/>
        <v>1</v>
      </c>
      <c r="O264">
        <f t="shared" si="22"/>
        <v>0</v>
      </c>
      <c r="P264">
        <f t="shared" si="23"/>
        <v>0</v>
      </c>
      <c r="Q264">
        <f t="shared" si="23"/>
        <v>1</v>
      </c>
      <c r="R264">
        <f t="shared" si="23"/>
        <v>0</v>
      </c>
      <c r="S264">
        <f t="shared" si="23"/>
        <v>0</v>
      </c>
      <c r="T264">
        <v>3</v>
      </c>
      <c r="U264">
        <v>2</v>
      </c>
    </row>
    <row r="265" spans="1:21" ht="16">
      <c r="A265" s="1">
        <v>2007</v>
      </c>
      <c r="B265" t="s">
        <v>1455</v>
      </c>
      <c r="C265" t="s">
        <v>1456</v>
      </c>
      <c r="D265" t="s">
        <v>21</v>
      </c>
      <c r="E265" t="s">
        <v>22</v>
      </c>
      <c r="F265" t="s">
        <v>23</v>
      </c>
      <c r="G265">
        <v>8744</v>
      </c>
      <c r="H265">
        <v>14319195</v>
      </c>
      <c r="I265" t="s">
        <v>1321</v>
      </c>
      <c r="J265">
        <v>7345604</v>
      </c>
      <c r="K265">
        <v>9824</v>
      </c>
      <c r="L265">
        <v>16088238</v>
      </c>
      <c r="M265">
        <v>6537890</v>
      </c>
      <c r="N265">
        <f t="shared" si="21"/>
        <v>1</v>
      </c>
      <c r="O265">
        <f t="shared" si="22"/>
        <v>1</v>
      </c>
      <c r="P265">
        <f t="shared" si="23"/>
        <v>0</v>
      </c>
      <c r="Q265">
        <f t="shared" si="23"/>
        <v>1</v>
      </c>
      <c r="R265">
        <f t="shared" si="23"/>
        <v>0</v>
      </c>
      <c r="S265">
        <f t="shared" si="23"/>
        <v>0</v>
      </c>
      <c r="T265">
        <v>2</v>
      </c>
      <c r="U265">
        <v>2</v>
      </c>
    </row>
    <row r="266" spans="1:21" ht="16">
      <c r="A266" s="1">
        <v>2007</v>
      </c>
      <c r="B266" t="s">
        <v>1377</v>
      </c>
      <c r="C266" t="s">
        <v>1378</v>
      </c>
      <c r="D266" t="s">
        <v>16</v>
      </c>
      <c r="E266" t="s">
        <v>16</v>
      </c>
      <c r="F266" t="s">
        <v>17</v>
      </c>
      <c r="G266">
        <v>13938332</v>
      </c>
      <c r="H266">
        <v>14334401</v>
      </c>
      <c r="I266" t="s">
        <v>1327</v>
      </c>
      <c r="J266">
        <v>28088587</v>
      </c>
      <c r="K266">
        <v>15660322</v>
      </c>
      <c r="L266">
        <v>16105323</v>
      </c>
      <c r="M266">
        <v>25000000</v>
      </c>
      <c r="N266">
        <f t="shared" si="21"/>
        <v>0</v>
      </c>
      <c r="O266">
        <f t="shared" si="22"/>
        <v>0</v>
      </c>
      <c r="P266">
        <f t="shared" si="23"/>
        <v>0</v>
      </c>
      <c r="Q266">
        <f t="shared" si="23"/>
        <v>1</v>
      </c>
      <c r="R266">
        <f t="shared" si="23"/>
        <v>0</v>
      </c>
      <c r="S266">
        <f t="shared" si="23"/>
        <v>0</v>
      </c>
      <c r="T266">
        <v>2</v>
      </c>
      <c r="U266">
        <v>2</v>
      </c>
    </row>
    <row r="267" spans="1:21" ht="16">
      <c r="A267" s="1">
        <v>2010</v>
      </c>
      <c r="B267" t="s">
        <v>718</v>
      </c>
      <c r="C267" t="s">
        <v>719</v>
      </c>
      <c r="D267" t="s">
        <v>22</v>
      </c>
      <c r="E267" t="s">
        <v>22</v>
      </c>
      <c r="F267" t="s">
        <v>23</v>
      </c>
      <c r="G267">
        <v>5005465</v>
      </c>
      <c r="H267">
        <v>15132211</v>
      </c>
      <c r="I267" t="s">
        <v>638</v>
      </c>
      <c r="J267">
        <v>10682318</v>
      </c>
      <c r="K267">
        <v>5346997</v>
      </c>
      <c r="L267">
        <v>16164710</v>
      </c>
      <c r="M267">
        <v>10000000</v>
      </c>
      <c r="N267">
        <f t="shared" si="21"/>
        <v>1</v>
      </c>
      <c r="O267">
        <f t="shared" si="22"/>
        <v>0</v>
      </c>
      <c r="P267">
        <f t="shared" si="23"/>
        <v>1</v>
      </c>
      <c r="Q267">
        <f t="shared" si="23"/>
        <v>0</v>
      </c>
      <c r="R267">
        <f t="shared" si="23"/>
        <v>0</v>
      </c>
      <c r="S267">
        <f t="shared" si="23"/>
        <v>0</v>
      </c>
      <c r="T267">
        <v>1</v>
      </c>
      <c r="U267">
        <v>1</v>
      </c>
    </row>
    <row r="268" spans="1:21" ht="16">
      <c r="A268" s="1">
        <v>1999</v>
      </c>
      <c r="B268" t="s">
        <v>2639</v>
      </c>
      <c r="C268" t="s">
        <v>2640</v>
      </c>
      <c r="D268" t="s">
        <v>31</v>
      </c>
      <c r="E268" t="s">
        <v>31</v>
      </c>
      <c r="F268" t="s">
        <v>17</v>
      </c>
      <c r="G268">
        <v>11578022</v>
      </c>
      <c r="H268">
        <v>11578022</v>
      </c>
      <c r="I268" t="s">
        <v>2535</v>
      </c>
      <c r="J268">
        <v>41953861</v>
      </c>
      <c r="K268">
        <v>16191424</v>
      </c>
      <c r="L268">
        <v>16191424</v>
      </c>
      <c r="M268">
        <v>30000000</v>
      </c>
      <c r="N268">
        <f t="shared" si="21"/>
        <v>0</v>
      </c>
      <c r="O268">
        <f t="shared" si="22"/>
        <v>0</v>
      </c>
      <c r="P268">
        <f t="shared" si="23"/>
        <v>0</v>
      </c>
      <c r="Q268">
        <f t="shared" si="23"/>
        <v>0</v>
      </c>
      <c r="R268">
        <f t="shared" si="23"/>
        <v>1</v>
      </c>
      <c r="S268">
        <f t="shared" si="23"/>
        <v>0</v>
      </c>
      <c r="T268">
        <v>4</v>
      </c>
      <c r="U268">
        <v>3</v>
      </c>
    </row>
    <row r="269" spans="1:21" ht="16">
      <c r="A269" s="1">
        <v>2009</v>
      </c>
      <c r="B269" t="s">
        <v>976</v>
      </c>
      <c r="C269" t="s">
        <v>977</v>
      </c>
      <c r="D269" t="s">
        <v>27</v>
      </c>
      <c r="E269" t="s">
        <v>16</v>
      </c>
      <c r="F269" t="s">
        <v>17</v>
      </c>
      <c r="G269">
        <v>2037459</v>
      </c>
      <c r="H269">
        <v>15144685</v>
      </c>
      <c r="I269" t="s">
        <v>885</v>
      </c>
      <c r="J269">
        <v>14114511</v>
      </c>
      <c r="K269">
        <v>2212134</v>
      </c>
      <c r="L269">
        <v>16443063</v>
      </c>
      <c r="M269">
        <v>13000000</v>
      </c>
      <c r="N269">
        <f t="shared" si="21"/>
        <v>0</v>
      </c>
      <c r="O269">
        <f t="shared" si="22"/>
        <v>1</v>
      </c>
      <c r="P269">
        <f t="shared" si="23"/>
        <v>0</v>
      </c>
      <c r="Q269">
        <f t="shared" si="23"/>
        <v>1</v>
      </c>
      <c r="R269">
        <f t="shared" si="23"/>
        <v>0</v>
      </c>
      <c r="S269">
        <f t="shared" si="23"/>
        <v>0</v>
      </c>
      <c r="T269">
        <v>2</v>
      </c>
      <c r="U269">
        <v>2</v>
      </c>
    </row>
    <row r="270" spans="1:21" ht="16">
      <c r="A270" s="1">
        <v>2004</v>
      </c>
      <c r="B270" t="s">
        <v>1991</v>
      </c>
      <c r="C270" t="s">
        <v>1992</v>
      </c>
      <c r="D270" t="s">
        <v>22</v>
      </c>
      <c r="E270" t="s">
        <v>22</v>
      </c>
      <c r="F270" t="s">
        <v>23</v>
      </c>
      <c r="G270">
        <v>3753806</v>
      </c>
      <c r="H270">
        <v>13353855</v>
      </c>
      <c r="I270" t="s">
        <v>1837</v>
      </c>
      <c r="J270">
        <v>13565122</v>
      </c>
      <c r="K270">
        <v>4629167</v>
      </c>
      <c r="L270">
        <v>16467879</v>
      </c>
      <c r="M270">
        <v>11000000</v>
      </c>
      <c r="N270">
        <f t="shared" si="21"/>
        <v>1</v>
      </c>
      <c r="O270">
        <f t="shared" si="22"/>
        <v>0</v>
      </c>
      <c r="P270">
        <f t="shared" si="23"/>
        <v>0</v>
      </c>
      <c r="Q270">
        <f t="shared" si="23"/>
        <v>1</v>
      </c>
      <c r="R270">
        <f t="shared" si="23"/>
        <v>0</v>
      </c>
      <c r="S270">
        <f t="shared" si="23"/>
        <v>0</v>
      </c>
      <c r="T270">
        <v>3</v>
      </c>
      <c r="U270">
        <v>2</v>
      </c>
    </row>
    <row r="271" spans="1:21" ht="16">
      <c r="A271" s="1">
        <v>1988</v>
      </c>
      <c r="B271" t="s">
        <v>3255</v>
      </c>
      <c r="C271" t="s">
        <v>3256</v>
      </c>
      <c r="D271" t="s">
        <v>31</v>
      </c>
      <c r="E271" t="s">
        <v>31</v>
      </c>
      <c r="F271" t="s">
        <v>17</v>
      </c>
      <c r="G271">
        <v>8373585</v>
      </c>
      <c r="H271">
        <v>8373585</v>
      </c>
      <c r="I271" t="s">
        <v>3228</v>
      </c>
      <c r="J271">
        <v>13787529</v>
      </c>
      <c r="K271">
        <v>16493007</v>
      </c>
      <c r="L271">
        <v>16493007</v>
      </c>
      <c r="M271">
        <v>7000000</v>
      </c>
      <c r="N271">
        <f t="shared" si="21"/>
        <v>0</v>
      </c>
      <c r="O271">
        <f t="shared" si="22"/>
        <v>0</v>
      </c>
      <c r="P271">
        <f t="shared" si="23"/>
        <v>0</v>
      </c>
      <c r="Q271">
        <f t="shared" si="23"/>
        <v>0</v>
      </c>
      <c r="R271">
        <f t="shared" si="23"/>
        <v>0</v>
      </c>
      <c r="S271">
        <f t="shared" si="23"/>
        <v>1</v>
      </c>
    </row>
    <row r="272" spans="1:21" ht="16">
      <c r="A272" s="1">
        <v>2011</v>
      </c>
      <c r="B272" t="s">
        <v>585</v>
      </c>
      <c r="C272" t="s">
        <v>586</v>
      </c>
      <c r="D272" t="s">
        <v>16</v>
      </c>
      <c r="E272" t="s">
        <v>16</v>
      </c>
      <c r="F272" t="s">
        <v>17</v>
      </c>
      <c r="G272">
        <v>5359774</v>
      </c>
      <c r="H272">
        <v>15944629</v>
      </c>
      <c r="I272" t="s">
        <v>391</v>
      </c>
      <c r="J272">
        <v>6214145</v>
      </c>
      <c r="K272">
        <v>5551069</v>
      </c>
      <c r="L272">
        <v>16513705</v>
      </c>
      <c r="M272">
        <v>6000000</v>
      </c>
      <c r="N272">
        <f t="shared" si="21"/>
        <v>0</v>
      </c>
      <c r="O272">
        <f t="shared" si="22"/>
        <v>0</v>
      </c>
      <c r="P272">
        <f t="shared" si="23"/>
        <v>1</v>
      </c>
      <c r="Q272">
        <f t="shared" si="23"/>
        <v>0</v>
      </c>
      <c r="R272">
        <f t="shared" si="23"/>
        <v>0</v>
      </c>
      <c r="S272">
        <f t="shared" si="23"/>
        <v>0</v>
      </c>
      <c r="T272">
        <v>1</v>
      </c>
      <c r="U272">
        <v>1</v>
      </c>
    </row>
    <row r="273" spans="1:21" ht="16">
      <c r="A273" s="1">
        <v>2010</v>
      </c>
      <c r="B273" t="s">
        <v>741</v>
      </c>
      <c r="C273" t="s">
        <v>742</v>
      </c>
      <c r="D273" t="s">
        <v>22</v>
      </c>
      <c r="E273" t="s">
        <v>22</v>
      </c>
      <c r="F273" t="s">
        <v>23</v>
      </c>
      <c r="G273">
        <v>1095369</v>
      </c>
      <c r="H273">
        <v>15644196</v>
      </c>
      <c r="I273" t="s">
        <v>638</v>
      </c>
      <c r="J273">
        <v>8545855</v>
      </c>
      <c r="K273">
        <v>1170108</v>
      </c>
      <c r="L273">
        <v>16711628</v>
      </c>
      <c r="M273">
        <v>8000000</v>
      </c>
      <c r="N273">
        <f t="shared" si="21"/>
        <v>1</v>
      </c>
      <c r="O273">
        <f t="shared" si="22"/>
        <v>0</v>
      </c>
      <c r="P273">
        <f t="shared" si="23"/>
        <v>1</v>
      </c>
      <c r="Q273">
        <f t="shared" si="23"/>
        <v>0</v>
      </c>
      <c r="R273">
        <f t="shared" si="23"/>
        <v>0</v>
      </c>
      <c r="S273">
        <f t="shared" si="23"/>
        <v>0</v>
      </c>
      <c r="T273">
        <v>1</v>
      </c>
      <c r="U273">
        <v>1</v>
      </c>
    </row>
    <row r="274" spans="1:21" ht="16">
      <c r="A274" s="1">
        <v>2010</v>
      </c>
      <c r="B274" t="s">
        <v>805</v>
      </c>
      <c r="C274" t="s">
        <v>806</v>
      </c>
      <c r="D274" t="s">
        <v>64</v>
      </c>
      <c r="E274" t="s">
        <v>64</v>
      </c>
      <c r="F274" t="s">
        <v>17</v>
      </c>
      <c r="G274">
        <v>11538204</v>
      </c>
      <c r="H274">
        <v>15907411</v>
      </c>
      <c r="I274" t="s">
        <v>635</v>
      </c>
      <c r="J274">
        <v>26705796</v>
      </c>
      <c r="K274">
        <v>12325477</v>
      </c>
      <c r="L274">
        <v>16992803</v>
      </c>
      <c r="M274">
        <v>25000000</v>
      </c>
      <c r="N274">
        <f t="shared" si="21"/>
        <v>0</v>
      </c>
      <c r="O274">
        <f t="shared" si="22"/>
        <v>0</v>
      </c>
      <c r="P274">
        <f t="shared" si="23"/>
        <v>1</v>
      </c>
      <c r="Q274">
        <f t="shared" si="23"/>
        <v>0</v>
      </c>
      <c r="R274">
        <f t="shared" si="23"/>
        <v>0</v>
      </c>
      <c r="S274">
        <f t="shared" si="23"/>
        <v>0</v>
      </c>
      <c r="T274">
        <v>1</v>
      </c>
      <c r="U274">
        <v>1</v>
      </c>
    </row>
    <row r="275" spans="1:21" ht="16">
      <c r="A275" s="1">
        <v>2009</v>
      </c>
      <c r="B275" t="s">
        <v>1066</v>
      </c>
      <c r="C275" t="s">
        <v>1067</v>
      </c>
      <c r="D275" t="s">
        <v>22</v>
      </c>
      <c r="E275" t="s">
        <v>22</v>
      </c>
      <c r="F275" t="s">
        <v>23</v>
      </c>
      <c r="G275">
        <v>6617867</v>
      </c>
      <c r="H275">
        <v>15696146</v>
      </c>
      <c r="I275" t="s">
        <v>888</v>
      </c>
      <c r="J275">
        <v>19543169</v>
      </c>
      <c r="K275">
        <v>7185227</v>
      </c>
      <c r="L275">
        <v>17041802</v>
      </c>
      <c r="M275">
        <v>18000000</v>
      </c>
      <c r="N275">
        <f t="shared" si="21"/>
        <v>1</v>
      </c>
      <c r="O275">
        <f t="shared" si="22"/>
        <v>0</v>
      </c>
      <c r="P275">
        <f t="shared" si="23"/>
        <v>0</v>
      </c>
      <c r="Q275">
        <f t="shared" si="23"/>
        <v>1</v>
      </c>
      <c r="R275">
        <f t="shared" si="23"/>
        <v>0</v>
      </c>
      <c r="S275">
        <f t="shared" si="23"/>
        <v>0</v>
      </c>
      <c r="T275">
        <v>2</v>
      </c>
      <c r="U275">
        <v>2</v>
      </c>
    </row>
    <row r="276" spans="1:21" ht="16">
      <c r="A276" s="1">
        <v>2006</v>
      </c>
      <c r="B276" t="s">
        <v>1526</v>
      </c>
      <c r="C276" t="s">
        <v>1527</v>
      </c>
      <c r="D276" t="s">
        <v>22</v>
      </c>
      <c r="E276" t="s">
        <v>22</v>
      </c>
      <c r="F276" t="s">
        <v>23</v>
      </c>
      <c r="G276">
        <v>5463019</v>
      </c>
      <c r="H276">
        <v>14763019</v>
      </c>
      <c r="I276" t="s">
        <v>1469</v>
      </c>
      <c r="J276">
        <v>16181149</v>
      </c>
      <c r="K276">
        <v>6314137</v>
      </c>
      <c r="L276">
        <v>17063043</v>
      </c>
      <c r="M276">
        <v>14000000</v>
      </c>
      <c r="N276">
        <f t="shared" si="21"/>
        <v>1</v>
      </c>
      <c r="O276">
        <f t="shared" si="22"/>
        <v>0</v>
      </c>
      <c r="P276">
        <f t="shared" si="23"/>
        <v>0</v>
      </c>
      <c r="Q276">
        <f t="shared" si="23"/>
        <v>1</v>
      </c>
      <c r="R276">
        <f t="shared" si="23"/>
        <v>0</v>
      </c>
      <c r="S276">
        <f t="shared" si="23"/>
        <v>0</v>
      </c>
      <c r="T276">
        <v>2</v>
      </c>
      <c r="U276">
        <v>2</v>
      </c>
    </row>
    <row r="277" spans="1:21" ht="16">
      <c r="A277" s="1">
        <v>2010</v>
      </c>
      <c r="B277" t="s">
        <v>874</v>
      </c>
      <c r="C277" t="s">
        <v>3586</v>
      </c>
      <c r="D277" t="s">
        <v>21</v>
      </c>
      <c r="E277" t="s">
        <v>22</v>
      </c>
      <c r="F277" t="s">
        <v>23</v>
      </c>
      <c r="G277">
        <v>6531503</v>
      </c>
      <c r="H277">
        <v>16131552</v>
      </c>
      <c r="I277" t="s">
        <v>638</v>
      </c>
      <c r="J277">
        <v>2136464</v>
      </c>
      <c r="K277">
        <v>6977159</v>
      </c>
      <c r="L277">
        <v>17232238</v>
      </c>
      <c r="M277">
        <v>2000000</v>
      </c>
      <c r="N277">
        <f t="shared" si="21"/>
        <v>1</v>
      </c>
      <c r="O277">
        <f t="shared" si="22"/>
        <v>1</v>
      </c>
      <c r="P277">
        <f t="shared" si="23"/>
        <v>1</v>
      </c>
      <c r="Q277">
        <f t="shared" si="23"/>
        <v>0</v>
      </c>
      <c r="R277">
        <f t="shared" si="23"/>
        <v>0</v>
      </c>
      <c r="S277">
        <f t="shared" si="23"/>
        <v>0</v>
      </c>
      <c r="T277">
        <v>1</v>
      </c>
      <c r="U277">
        <v>1</v>
      </c>
    </row>
    <row r="278" spans="1:21" ht="16">
      <c r="A278" s="1">
        <v>1993</v>
      </c>
      <c r="B278" t="s">
        <v>3074</v>
      </c>
      <c r="C278" t="s">
        <v>3075</v>
      </c>
      <c r="D278" t="s">
        <v>58</v>
      </c>
      <c r="E278" t="s">
        <v>58</v>
      </c>
      <c r="F278" t="s">
        <v>17</v>
      </c>
      <c r="G278">
        <v>10731997</v>
      </c>
      <c r="H278">
        <v>10731997</v>
      </c>
      <c r="I278" t="s">
        <v>3068</v>
      </c>
      <c r="J278">
        <v>40311473</v>
      </c>
      <c r="K278">
        <v>17304904</v>
      </c>
      <c r="L278">
        <v>17304904</v>
      </c>
      <c r="M278">
        <v>25000000</v>
      </c>
      <c r="N278">
        <f t="shared" si="21"/>
        <v>0</v>
      </c>
      <c r="O278">
        <f t="shared" si="22"/>
        <v>0</v>
      </c>
      <c r="P278">
        <f t="shared" si="23"/>
        <v>0</v>
      </c>
      <c r="Q278">
        <f t="shared" si="23"/>
        <v>0</v>
      </c>
      <c r="R278">
        <f t="shared" si="23"/>
        <v>1</v>
      </c>
      <c r="S278">
        <f t="shared" si="23"/>
        <v>0</v>
      </c>
      <c r="T278">
        <v>5</v>
      </c>
      <c r="U278">
        <v>3</v>
      </c>
    </row>
    <row r="279" spans="1:21" ht="16">
      <c r="A279" s="1">
        <v>2001</v>
      </c>
      <c r="B279" t="s">
        <v>2291</v>
      </c>
      <c r="C279" t="s">
        <v>2292</v>
      </c>
      <c r="D279" t="s">
        <v>16</v>
      </c>
      <c r="E279" t="s">
        <v>16</v>
      </c>
      <c r="F279" t="s">
        <v>17</v>
      </c>
      <c r="G279">
        <v>13264986</v>
      </c>
      <c r="H279">
        <v>13264986</v>
      </c>
      <c r="I279" t="s">
        <v>2286</v>
      </c>
      <c r="J279">
        <v>46054609</v>
      </c>
      <c r="K279">
        <v>17454678</v>
      </c>
      <c r="L279">
        <v>17454678</v>
      </c>
      <c r="M279">
        <v>35000000</v>
      </c>
      <c r="N279">
        <f t="shared" si="21"/>
        <v>0</v>
      </c>
      <c r="O279">
        <f t="shared" si="22"/>
        <v>0</v>
      </c>
      <c r="P279">
        <f t="shared" si="23"/>
        <v>0</v>
      </c>
      <c r="Q279">
        <f t="shared" si="23"/>
        <v>1</v>
      </c>
      <c r="R279">
        <f t="shared" si="23"/>
        <v>0</v>
      </c>
      <c r="S279">
        <f t="shared" si="23"/>
        <v>0</v>
      </c>
      <c r="T279">
        <v>3</v>
      </c>
      <c r="U279">
        <v>2</v>
      </c>
    </row>
    <row r="280" spans="1:21" ht="16">
      <c r="A280" s="1">
        <v>2006</v>
      </c>
      <c r="B280" t="s">
        <v>1610</v>
      </c>
      <c r="C280" t="s">
        <v>1611</v>
      </c>
      <c r="D280" t="s">
        <v>64</v>
      </c>
      <c r="E280" t="s">
        <v>64</v>
      </c>
      <c r="F280" t="s">
        <v>17</v>
      </c>
      <c r="G280">
        <v>8060487</v>
      </c>
      <c r="H280">
        <v>15118795</v>
      </c>
      <c r="I280" t="s">
        <v>1464</v>
      </c>
      <c r="J280">
        <v>22422449</v>
      </c>
      <c r="K280">
        <v>9316281</v>
      </c>
      <c r="L280">
        <v>17474248</v>
      </c>
      <c r="M280">
        <v>19400000</v>
      </c>
      <c r="N280">
        <f t="shared" si="21"/>
        <v>0</v>
      </c>
      <c r="O280">
        <f t="shared" si="22"/>
        <v>0</v>
      </c>
      <c r="P280">
        <f t="shared" si="23"/>
        <v>0</v>
      </c>
      <c r="Q280">
        <f t="shared" si="23"/>
        <v>1</v>
      </c>
      <c r="R280">
        <f t="shared" si="23"/>
        <v>0</v>
      </c>
      <c r="S280">
        <f t="shared" si="23"/>
        <v>0</v>
      </c>
      <c r="T280">
        <v>2</v>
      </c>
      <c r="U280">
        <v>2</v>
      </c>
    </row>
    <row r="281" spans="1:21" ht="16">
      <c r="A281" s="1">
        <v>2013</v>
      </c>
      <c r="B281" t="s">
        <v>113</v>
      </c>
      <c r="C281" t="s">
        <v>114</v>
      </c>
      <c r="D281" t="s">
        <v>21</v>
      </c>
      <c r="E281" t="s">
        <v>22</v>
      </c>
      <c r="F281" t="s">
        <v>23</v>
      </c>
      <c r="G281">
        <v>17482517</v>
      </c>
      <c r="H281">
        <v>17482517</v>
      </c>
      <c r="I281" t="s">
        <v>38</v>
      </c>
      <c r="J281">
        <v>12000000</v>
      </c>
      <c r="K281">
        <v>17482517</v>
      </c>
      <c r="L281">
        <v>17482517</v>
      </c>
      <c r="M281">
        <v>12000000</v>
      </c>
      <c r="N281">
        <f t="shared" si="21"/>
        <v>1</v>
      </c>
      <c r="O281">
        <f t="shared" si="22"/>
        <v>1</v>
      </c>
      <c r="P281">
        <f t="shared" si="23"/>
        <v>1</v>
      </c>
      <c r="Q281">
        <f t="shared" si="23"/>
        <v>0</v>
      </c>
      <c r="R281">
        <f t="shared" si="23"/>
        <v>0</v>
      </c>
      <c r="S281">
        <f t="shared" si="23"/>
        <v>0</v>
      </c>
      <c r="T281">
        <v>1</v>
      </c>
      <c r="U281">
        <v>1</v>
      </c>
    </row>
    <row r="282" spans="1:21" ht="16">
      <c r="A282" s="1">
        <v>2000</v>
      </c>
      <c r="B282" t="s">
        <v>2506</v>
      </c>
      <c r="C282" t="s">
        <v>2507</v>
      </c>
      <c r="D282" t="s">
        <v>31</v>
      </c>
      <c r="E282" t="s">
        <v>31</v>
      </c>
      <c r="F282" t="s">
        <v>17</v>
      </c>
      <c r="G282">
        <v>6047856</v>
      </c>
      <c r="H282">
        <v>13061935</v>
      </c>
      <c r="I282" t="s">
        <v>2414</v>
      </c>
      <c r="J282">
        <v>12176175</v>
      </c>
      <c r="K282">
        <v>8182195</v>
      </c>
      <c r="L282">
        <v>17671601</v>
      </c>
      <c r="M282">
        <v>9000000</v>
      </c>
      <c r="N282">
        <f t="shared" si="21"/>
        <v>0</v>
      </c>
      <c r="O282">
        <f t="shared" si="22"/>
        <v>0</v>
      </c>
      <c r="P282">
        <f t="shared" ref="P282:S301" si="24">IF(AND($A282&gt;=P$1,$A282&lt;P$1+10),1,0)</f>
        <v>0</v>
      </c>
      <c r="Q282">
        <f t="shared" si="24"/>
        <v>1</v>
      </c>
      <c r="R282">
        <f t="shared" si="24"/>
        <v>0</v>
      </c>
      <c r="S282">
        <f t="shared" si="24"/>
        <v>0</v>
      </c>
      <c r="T282">
        <v>3</v>
      </c>
      <c r="U282">
        <v>2</v>
      </c>
    </row>
    <row r="283" spans="1:21" ht="16">
      <c r="A283" s="1">
        <v>2010</v>
      </c>
      <c r="B283" t="s">
        <v>650</v>
      </c>
      <c r="C283" t="s">
        <v>651</v>
      </c>
      <c r="D283" t="s">
        <v>90</v>
      </c>
      <c r="E283" t="s">
        <v>31</v>
      </c>
      <c r="F283" t="s">
        <v>17</v>
      </c>
      <c r="G283">
        <v>9737892</v>
      </c>
      <c r="H283">
        <v>16566240</v>
      </c>
      <c r="I283" t="s">
        <v>635</v>
      </c>
      <c r="J283">
        <v>1068232</v>
      </c>
      <c r="K283">
        <v>10402326</v>
      </c>
      <c r="L283">
        <v>17696585</v>
      </c>
      <c r="M283">
        <v>1000000</v>
      </c>
      <c r="N283">
        <f t="shared" si="21"/>
        <v>0</v>
      </c>
      <c r="O283">
        <f t="shared" si="22"/>
        <v>1</v>
      </c>
      <c r="P283">
        <f t="shared" si="24"/>
        <v>1</v>
      </c>
      <c r="Q283">
        <f t="shared" si="24"/>
        <v>0</v>
      </c>
      <c r="R283">
        <f t="shared" si="24"/>
        <v>0</v>
      </c>
      <c r="S283">
        <f t="shared" si="24"/>
        <v>0</v>
      </c>
      <c r="T283">
        <v>1</v>
      </c>
      <c r="U283">
        <v>1</v>
      </c>
    </row>
    <row r="284" spans="1:21" ht="16">
      <c r="A284" s="1">
        <v>1992</v>
      </c>
      <c r="B284" t="s">
        <v>3119</v>
      </c>
      <c r="C284" t="s">
        <v>3120</v>
      </c>
      <c r="D284" t="s">
        <v>58</v>
      </c>
      <c r="E284" t="s">
        <v>58</v>
      </c>
      <c r="F284" t="s">
        <v>17</v>
      </c>
      <c r="G284">
        <v>10725228</v>
      </c>
      <c r="H284">
        <v>10725228</v>
      </c>
      <c r="I284" t="s">
        <v>3101</v>
      </c>
      <c r="J284">
        <v>20754340</v>
      </c>
      <c r="K284">
        <v>17807603</v>
      </c>
      <c r="L284">
        <v>17807603</v>
      </c>
      <c r="M284">
        <v>12500000</v>
      </c>
      <c r="N284">
        <f t="shared" si="21"/>
        <v>0</v>
      </c>
      <c r="O284">
        <f t="shared" si="22"/>
        <v>0</v>
      </c>
      <c r="P284">
        <f t="shared" si="24"/>
        <v>0</v>
      </c>
      <c r="Q284">
        <f t="shared" si="24"/>
        <v>0</v>
      </c>
      <c r="R284">
        <f t="shared" si="24"/>
        <v>1</v>
      </c>
      <c r="S284">
        <f t="shared" si="24"/>
        <v>0</v>
      </c>
      <c r="T284">
        <v>5</v>
      </c>
      <c r="U284">
        <v>3</v>
      </c>
    </row>
    <row r="285" spans="1:21" ht="16">
      <c r="A285" s="1">
        <v>2004</v>
      </c>
      <c r="B285" t="s">
        <v>1911</v>
      </c>
      <c r="C285" t="s">
        <v>1912</v>
      </c>
      <c r="D285" t="s">
        <v>22</v>
      </c>
      <c r="E285" t="s">
        <v>22</v>
      </c>
      <c r="F285" t="s">
        <v>23</v>
      </c>
      <c r="G285">
        <v>6529624</v>
      </c>
      <c r="H285">
        <v>14441158</v>
      </c>
      <c r="I285" t="s">
        <v>1837</v>
      </c>
      <c r="J285">
        <v>3946217</v>
      </c>
      <c r="K285">
        <v>8052286</v>
      </c>
      <c r="L285">
        <v>17808733</v>
      </c>
      <c r="M285">
        <v>3200000</v>
      </c>
      <c r="N285">
        <f t="shared" si="21"/>
        <v>1</v>
      </c>
      <c r="O285">
        <f t="shared" si="22"/>
        <v>0</v>
      </c>
      <c r="P285">
        <f t="shared" si="24"/>
        <v>0</v>
      </c>
      <c r="Q285">
        <f t="shared" si="24"/>
        <v>1</v>
      </c>
      <c r="R285">
        <f t="shared" si="24"/>
        <v>0</v>
      </c>
      <c r="S285">
        <f t="shared" si="24"/>
        <v>0</v>
      </c>
      <c r="T285">
        <v>3</v>
      </c>
      <c r="U285">
        <v>2</v>
      </c>
    </row>
    <row r="286" spans="1:21" ht="16">
      <c r="A286" s="1">
        <v>2008</v>
      </c>
      <c r="B286" t="s">
        <v>1247</v>
      </c>
      <c r="C286" t="s">
        <v>1248</v>
      </c>
      <c r="D286" t="s">
        <v>22</v>
      </c>
      <c r="E286" t="s">
        <v>22</v>
      </c>
      <c r="F286" t="s">
        <v>23</v>
      </c>
      <c r="G286">
        <v>12062558</v>
      </c>
      <c r="H286">
        <v>16462558</v>
      </c>
      <c r="I286" t="s">
        <v>1120</v>
      </c>
      <c r="J286">
        <v>5411282</v>
      </c>
      <c r="K286">
        <v>13054780</v>
      </c>
      <c r="L286">
        <v>17816707</v>
      </c>
      <c r="M286">
        <v>5000000</v>
      </c>
      <c r="N286">
        <f t="shared" si="21"/>
        <v>1</v>
      </c>
      <c r="O286">
        <f t="shared" si="22"/>
        <v>0</v>
      </c>
      <c r="P286">
        <f t="shared" si="24"/>
        <v>0</v>
      </c>
      <c r="Q286">
        <f t="shared" si="24"/>
        <v>1</v>
      </c>
      <c r="R286">
        <f t="shared" si="24"/>
        <v>0</v>
      </c>
      <c r="S286">
        <f t="shared" si="24"/>
        <v>0</v>
      </c>
      <c r="T286">
        <v>2</v>
      </c>
      <c r="U286">
        <v>2</v>
      </c>
    </row>
    <row r="287" spans="1:21" ht="16">
      <c r="A287" s="1">
        <v>2006</v>
      </c>
      <c r="B287" t="s">
        <v>1598</v>
      </c>
      <c r="C287" t="s">
        <v>1599</v>
      </c>
      <c r="D287" t="s">
        <v>64</v>
      </c>
      <c r="E287" t="s">
        <v>64</v>
      </c>
      <c r="F287" t="s">
        <v>17</v>
      </c>
      <c r="G287">
        <v>10144010</v>
      </c>
      <c r="H287">
        <v>15461638</v>
      </c>
      <c r="I287" t="s">
        <v>1464</v>
      </c>
      <c r="J287">
        <v>40452872</v>
      </c>
      <c r="K287">
        <v>11724410</v>
      </c>
      <c r="L287">
        <v>17870505</v>
      </c>
      <c r="M287">
        <v>35000000</v>
      </c>
      <c r="N287">
        <f t="shared" si="21"/>
        <v>0</v>
      </c>
      <c r="O287">
        <f t="shared" si="22"/>
        <v>0</v>
      </c>
      <c r="P287">
        <f t="shared" si="24"/>
        <v>0</v>
      </c>
      <c r="Q287">
        <f t="shared" si="24"/>
        <v>1</v>
      </c>
      <c r="R287">
        <f t="shared" si="24"/>
        <v>0</v>
      </c>
      <c r="S287">
        <f t="shared" si="24"/>
        <v>0</v>
      </c>
      <c r="T287">
        <v>2</v>
      </c>
      <c r="U287">
        <v>2</v>
      </c>
    </row>
    <row r="288" spans="1:21" ht="16">
      <c r="A288" s="1">
        <v>2001</v>
      </c>
      <c r="B288" t="s">
        <v>2359</v>
      </c>
      <c r="C288" t="s">
        <v>2360</v>
      </c>
      <c r="D288" t="s">
        <v>64</v>
      </c>
      <c r="E288" t="s">
        <v>64</v>
      </c>
      <c r="F288" t="s">
        <v>17</v>
      </c>
      <c r="G288">
        <v>13596911</v>
      </c>
      <c r="H288">
        <v>13596911</v>
      </c>
      <c r="I288" t="s">
        <v>2286</v>
      </c>
      <c r="J288">
        <v>92109217</v>
      </c>
      <c r="K288">
        <v>17891440</v>
      </c>
      <c r="L288">
        <v>17891440</v>
      </c>
      <c r="M288">
        <v>70000000</v>
      </c>
      <c r="N288">
        <f t="shared" si="21"/>
        <v>0</v>
      </c>
      <c r="O288">
        <f t="shared" si="22"/>
        <v>0</v>
      </c>
      <c r="P288">
        <f t="shared" si="24"/>
        <v>0</v>
      </c>
      <c r="Q288">
        <f t="shared" si="24"/>
        <v>1</v>
      </c>
      <c r="R288">
        <f t="shared" si="24"/>
        <v>0</v>
      </c>
      <c r="S288">
        <f t="shared" si="24"/>
        <v>0</v>
      </c>
      <c r="T288">
        <v>3</v>
      </c>
      <c r="U288">
        <v>2</v>
      </c>
    </row>
    <row r="289" spans="1:21" ht="16">
      <c r="A289" s="1">
        <v>1999</v>
      </c>
      <c r="B289" t="s">
        <v>2592</v>
      </c>
      <c r="C289" t="s">
        <v>2593</v>
      </c>
      <c r="D289" t="s">
        <v>16</v>
      </c>
      <c r="E289" t="s">
        <v>16</v>
      </c>
      <c r="F289" t="s">
        <v>17</v>
      </c>
      <c r="G289">
        <v>10827813</v>
      </c>
      <c r="H289">
        <v>12827813</v>
      </c>
      <c r="I289" t="s">
        <v>2535</v>
      </c>
      <c r="J289">
        <v>13984620</v>
      </c>
      <c r="K289">
        <v>15142285</v>
      </c>
      <c r="L289">
        <v>17939209</v>
      </c>
      <c r="M289">
        <v>10000000</v>
      </c>
      <c r="N289">
        <f t="shared" si="21"/>
        <v>0</v>
      </c>
      <c r="O289">
        <f t="shared" si="22"/>
        <v>0</v>
      </c>
      <c r="P289">
        <f t="shared" si="24"/>
        <v>0</v>
      </c>
      <c r="Q289">
        <f t="shared" si="24"/>
        <v>0</v>
      </c>
      <c r="R289">
        <f t="shared" si="24"/>
        <v>1</v>
      </c>
      <c r="S289">
        <f t="shared" si="24"/>
        <v>0</v>
      </c>
      <c r="T289">
        <v>4</v>
      </c>
      <c r="U289">
        <v>3</v>
      </c>
    </row>
    <row r="290" spans="1:21" ht="16">
      <c r="A290" s="1">
        <v>2013</v>
      </c>
      <c r="B290" t="s">
        <v>39</v>
      </c>
      <c r="C290" t="s">
        <v>40</v>
      </c>
      <c r="D290" t="s">
        <v>22</v>
      </c>
      <c r="E290" t="s">
        <v>22</v>
      </c>
      <c r="F290" t="s">
        <v>23</v>
      </c>
      <c r="G290">
        <v>18007317</v>
      </c>
      <c r="H290">
        <v>18007317</v>
      </c>
      <c r="I290" t="s">
        <v>38</v>
      </c>
      <c r="J290">
        <v>13000000</v>
      </c>
      <c r="K290">
        <v>18007317</v>
      </c>
      <c r="L290">
        <v>18007317</v>
      </c>
      <c r="M290">
        <v>13000000</v>
      </c>
      <c r="N290">
        <f t="shared" si="21"/>
        <v>1</v>
      </c>
      <c r="O290">
        <f t="shared" si="22"/>
        <v>0</v>
      </c>
      <c r="P290">
        <f t="shared" si="24"/>
        <v>1</v>
      </c>
      <c r="Q290">
        <f t="shared" si="24"/>
        <v>0</v>
      </c>
      <c r="R290">
        <f t="shared" si="24"/>
        <v>0</v>
      </c>
      <c r="S290">
        <f t="shared" si="24"/>
        <v>0</v>
      </c>
      <c r="T290">
        <v>1</v>
      </c>
      <c r="U290">
        <v>1</v>
      </c>
    </row>
    <row r="291" spans="1:21" ht="16">
      <c r="A291" s="1">
        <v>1997</v>
      </c>
      <c r="B291" t="s">
        <v>2801</v>
      </c>
      <c r="C291" t="s">
        <v>2802</v>
      </c>
      <c r="D291" t="s">
        <v>27</v>
      </c>
      <c r="E291" t="s">
        <v>16</v>
      </c>
      <c r="F291" t="s">
        <v>17</v>
      </c>
      <c r="G291">
        <v>12532777</v>
      </c>
      <c r="H291">
        <v>12532777</v>
      </c>
      <c r="I291" t="s">
        <v>2765</v>
      </c>
      <c r="J291">
        <v>52244573</v>
      </c>
      <c r="K291">
        <v>18188044</v>
      </c>
      <c r="L291">
        <v>18188044</v>
      </c>
      <c r="M291">
        <v>36000000</v>
      </c>
      <c r="N291">
        <f t="shared" si="21"/>
        <v>0</v>
      </c>
      <c r="O291">
        <f t="shared" si="22"/>
        <v>1</v>
      </c>
      <c r="P291">
        <f t="shared" si="24"/>
        <v>0</v>
      </c>
      <c r="Q291">
        <f t="shared" si="24"/>
        <v>0</v>
      </c>
      <c r="R291">
        <f t="shared" si="24"/>
        <v>1</v>
      </c>
      <c r="S291">
        <f t="shared" si="24"/>
        <v>0</v>
      </c>
      <c r="T291">
        <v>4</v>
      </c>
      <c r="U291">
        <v>3</v>
      </c>
    </row>
    <row r="292" spans="1:21" ht="16">
      <c r="A292" s="1">
        <v>2003</v>
      </c>
      <c r="B292" t="s">
        <v>2053</v>
      </c>
      <c r="C292" t="s">
        <v>2054</v>
      </c>
      <c r="D292" t="s">
        <v>22</v>
      </c>
      <c r="E292" t="s">
        <v>22</v>
      </c>
      <c r="F292" t="s">
        <v>23</v>
      </c>
      <c r="G292">
        <v>7301288</v>
      </c>
      <c r="H292">
        <v>14440113</v>
      </c>
      <c r="I292" t="s">
        <v>2006</v>
      </c>
      <c r="J292">
        <v>2532174</v>
      </c>
      <c r="K292">
        <v>9244066</v>
      </c>
      <c r="L292">
        <v>18282439</v>
      </c>
      <c r="M292">
        <v>2000000</v>
      </c>
      <c r="N292">
        <f t="shared" si="21"/>
        <v>1</v>
      </c>
      <c r="O292">
        <f t="shared" si="22"/>
        <v>0</v>
      </c>
      <c r="P292">
        <f t="shared" si="24"/>
        <v>0</v>
      </c>
      <c r="Q292">
        <f t="shared" si="24"/>
        <v>1</v>
      </c>
      <c r="R292">
        <f t="shared" si="24"/>
        <v>0</v>
      </c>
      <c r="S292">
        <f t="shared" si="24"/>
        <v>0</v>
      </c>
      <c r="T292">
        <v>3</v>
      </c>
      <c r="U292">
        <v>2</v>
      </c>
    </row>
    <row r="293" spans="1:21" ht="16">
      <c r="A293" s="1">
        <v>2005</v>
      </c>
      <c r="B293" t="s">
        <v>1801</v>
      </c>
      <c r="C293" t="s">
        <v>1802</v>
      </c>
      <c r="D293" t="s">
        <v>31</v>
      </c>
      <c r="E293" t="s">
        <v>31</v>
      </c>
      <c r="F293" t="s">
        <v>17</v>
      </c>
      <c r="G293">
        <v>6301131</v>
      </c>
      <c r="H293">
        <v>15452978</v>
      </c>
      <c r="I293" t="s">
        <v>1645</v>
      </c>
      <c r="J293">
        <v>34001444</v>
      </c>
      <c r="K293">
        <v>7517458</v>
      </c>
      <c r="L293">
        <v>18435915</v>
      </c>
      <c r="M293">
        <v>28500000</v>
      </c>
      <c r="N293">
        <f t="shared" si="21"/>
        <v>0</v>
      </c>
      <c r="O293">
        <f t="shared" si="22"/>
        <v>0</v>
      </c>
      <c r="P293">
        <f t="shared" si="24"/>
        <v>0</v>
      </c>
      <c r="Q293">
        <f t="shared" si="24"/>
        <v>1</v>
      </c>
      <c r="R293">
        <f t="shared" si="24"/>
        <v>0</v>
      </c>
      <c r="S293">
        <f t="shared" si="24"/>
        <v>0</v>
      </c>
      <c r="T293">
        <v>2</v>
      </c>
      <c r="U293">
        <v>2</v>
      </c>
    </row>
    <row r="294" spans="1:21" ht="16">
      <c r="A294" s="1">
        <v>2009</v>
      </c>
      <c r="B294" t="s">
        <v>1016</v>
      </c>
      <c r="C294" t="s">
        <v>1017</v>
      </c>
      <c r="D294" t="s">
        <v>16</v>
      </c>
      <c r="E294" t="s">
        <v>16</v>
      </c>
      <c r="F294" t="s">
        <v>17</v>
      </c>
      <c r="G294">
        <v>10330853</v>
      </c>
      <c r="H294">
        <v>17033431</v>
      </c>
      <c r="I294" t="s">
        <v>885</v>
      </c>
      <c r="J294">
        <v>43429264</v>
      </c>
      <c r="K294">
        <v>11216534</v>
      </c>
      <c r="L294">
        <v>18493734</v>
      </c>
      <c r="M294">
        <v>40000000</v>
      </c>
      <c r="N294">
        <f t="shared" si="21"/>
        <v>0</v>
      </c>
      <c r="O294">
        <f t="shared" si="22"/>
        <v>0</v>
      </c>
      <c r="P294">
        <f t="shared" si="24"/>
        <v>0</v>
      </c>
      <c r="Q294">
        <f t="shared" si="24"/>
        <v>1</v>
      </c>
      <c r="R294">
        <f t="shared" si="24"/>
        <v>0</v>
      </c>
      <c r="S294">
        <f t="shared" si="24"/>
        <v>0</v>
      </c>
      <c r="T294">
        <v>2</v>
      </c>
      <c r="U294">
        <v>2</v>
      </c>
    </row>
    <row r="295" spans="1:21" ht="16">
      <c r="A295" s="1">
        <v>2011</v>
      </c>
      <c r="B295" t="s">
        <v>503</v>
      </c>
      <c r="C295" t="s">
        <v>504</v>
      </c>
      <c r="D295" t="s">
        <v>27</v>
      </c>
      <c r="E295" t="s">
        <v>16</v>
      </c>
      <c r="F295" t="s">
        <v>17</v>
      </c>
      <c r="G295">
        <v>5353586</v>
      </c>
      <c r="H295">
        <v>17872206</v>
      </c>
      <c r="I295" t="s">
        <v>391</v>
      </c>
      <c r="J295">
        <v>3521349</v>
      </c>
      <c r="K295">
        <v>5544660</v>
      </c>
      <c r="L295">
        <v>18510079</v>
      </c>
      <c r="M295">
        <v>3400000</v>
      </c>
      <c r="N295">
        <f t="shared" si="21"/>
        <v>0</v>
      </c>
      <c r="O295">
        <f t="shared" si="22"/>
        <v>1</v>
      </c>
      <c r="P295">
        <f t="shared" si="24"/>
        <v>1</v>
      </c>
      <c r="Q295">
        <f t="shared" si="24"/>
        <v>0</v>
      </c>
      <c r="R295">
        <f t="shared" si="24"/>
        <v>0</v>
      </c>
      <c r="S295">
        <f t="shared" si="24"/>
        <v>0</v>
      </c>
      <c r="T295">
        <v>1</v>
      </c>
      <c r="U295">
        <v>1</v>
      </c>
    </row>
    <row r="296" spans="1:21" ht="16">
      <c r="A296" s="1">
        <v>2013</v>
      </c>
      <c r="B296" t="s">
        <v>188</v>
      </c>
      <c r="C296" t="s">
        <v>189</v>
      </c>
      <c r="D296" t="s">
        <v>22</v>
      </c>
      <c r="E296" t="s">
        <v>22</v>
      </c>
      <c r="F296" t="s">
        <v>23</v>
      </c>
      <c r="G296">
        <v>15179303</v>
      </c>
      <c r="H296">
        <v>18541236</v>
      </c>
      <c r="I296" t="s">
        <v>38</v>
      </c>
      <c r="J296">
        <v>4000000</v>
      </c>
      <c r="K296">
        <v>15179303</v>
      </c>
      <c r="L296">
        <v>18541236</v>
      </c>
      <c r="M296">
        <v>4000000</v>
      </c>
      <c r="N296">
        <f t="shared" si="21"/>
        <v>1</v>
      </c>
      <c r="O296">
        <f t="shared" si="22"/>
        <v>0</v>
      </c>
      <c r="P296">
        <f t="shared" si="24"/>
        <v>1</v>
      </c>
      <c r="Q296">
        <f t="shared" si="24"/>
        <v>0</v>
      </c>
      <c r="R296">
        <f t="shared" si="24"/>
        <v>0</v>
      </c>
      <c r="S296">
        <f t="shared" si="24"/>
        <v>0</v>
      </c>
      <c r="T296">
        <v>1</v>
      </c>
      <c r="U296">
        <v>1</v>
      </c>
    </row>
    <row r="297" spans="1:21" ht="16">
      <c r="A297" s="1">
        <v>2009</v>
      </c>
      <c r="B297" t="s">
        <v>899</v>
      </c>
      <c r="C297" t="s">
        <v>900</v>
      </c>
      <c r="D297" t="s">
        <v>90</v>
      </c>
      <c r="E297" t="s">
        <v>31</v>
      </c>
      <c r="F297" t="s">
        <v>17</v>
      </c>
      <c r="G297">
        <v>16044025</v>
      </c>
      <c r="H297">
        <v>17144025</v>
      </c>
      <c r="I297" t="s">
        <v>885</v>
      </c>
      <c r="J297">
        <v>10640170</v>
      </c>
      <c r="K297">
        <v>17419505</v>
      </c>
      <c r="L297">
        <v>18613810</v>
      </c>
      <c r="M297">
        <v>9800000</v>
      </c>
      <c r="N297">
        <f t="shared" si="21"/>
        <v>0</v>
      </c>
      <c r="O297">
        <f t="shared" si="22"/>
        <v>1</v>
      </c>
      <c r="P297">
        <f t="shared" si="24"/>
        <v>0</v>
      </c>
      <c r="Q297">
        <f t="shared" si="24"/>
        <v>1</v>
      </c>
      <c r="R297">
        <f t="shared" si="24"/>
        <v>0</v>
      </c>
      <c r="S297">
        <f t="shared" si="24"/>
        <v>0</v>
      </c>
      <c r="T297">
        <v>2</v>
      </c>
      <c r="U297">
        <v>2</v>
      </c>
    </row>
    <row r="298" spans="1:21" ht="16">
      <c r="A298" s="1">
        <v>2011</v>
      </c>
      <c r="B298" t="s">
        <v>509</v>
      </c>
      <c r="C298" t="s">
        <v>510</v>
      </c>
      <c r="D298" t="s">
        <v>22</v>
      </c>
      <c r="E298" t="s">
        <v>22</v>
      </c>
      <c r="F298" t="s">
        <v>23</v>
      </c>
      <c r="G298">
        <v>3030848</v>
      </c>
      <c r="H298">
        <v>18044073</v>
      </c>
      <c r="I298" t="s">
        <v>398</v>
      </c>
      <c r="J298">
        <v>9735493</v>
      </c>
      <c r="K298">
        <v>3139021</v>
      </c>
      <c r="L298">
        <v>18688080</v>
      </c>
      <c r="M298">
        <v>9400000</v>
      </c>
      <c r="N298">
        <f t="shared" si="21"/>
        <v>1</v>
      </c>
      <c r="O298">
        <f t="shared" si="22"/>
        <v>0</v>
      </c>
      <c r="P298">
        <f t="shared" si="24"/>
        <v>1</v>
      </c>
      <c r="Q298">
        <f t="shared" si="24"/>
        <v>0</v>
      </c>
      <c r="R298">
        <f t="shared" si="24"/>
        <v>0</v>
      </c>
      <c r="S298">
        <f t="shared" si="24"/>
        <v>0</v>
      </c>
      <c r="T298">
        <v>1</v>
      </c>
      <c r="U298">
        <v>1</v>
      </c>
    </row>
    <row r="299" spans="1:21" ht="16">
      <c r="A299" s="1">
        <v>2009</v>
      </c>
      <c r="B299" t="s">
        <v>922</v>
      </c>
      <c r="C299" t="s">
        <v>923</v>
      </c>
      <c r="D299" t="s">
        <v>22</v>
      </c>
      <c r="E299" t="s">
        <v>22</v>
      </c>
      <c r="F299" t="s">
        <v>23</v>
      </c>
      <c r="G299">
        <v>4444637</v>
      </c>
      <c r="H299">
        <v>17260680</v>
      </c>
      <c r="I299" t="s">
        <v>888</v>
      </c>
      <c r="J299">
        <v>9228719</v>
      </c>
      <c r="K299">
        <v>4825683</v>
      </c>
      <c r="L299">
        <v>18740466</v>
      </c>
      <c r="M299">
        <v>8500000</v>
      </c>
      <c r="N299">
        <f t="shared" si="21"/>
        <v>1</v>
      </c>
      <c r="O299">
        <f t="shared" si="22"/>
        <v>0</v>
      </c>
      <c r="P299">
        <f t="shared" si="24"/>
        <v>0</v>
      </c>
      <c r="Q299">
        <f t="shared" si="24"/>
        <v>1</v>
      </c>
      <c r="R299">
        <f t="shared" si="24"/>
        <v>0</v>
      </c>
      <c r="S299">
        <f t="shared" si="24"/>
        <v>0</v>
      </c>
      <c r="T299">
        <v>2</v>
      </c>
      <c r="U299">
        <v>2</v>
      </c>
    </row>
    <row r="300" spans="1:21" ht="16">
      <c r="A300" s="1">
        <v>2001</v>
      </c>
      <c r="B300" t="s">
        <v>2331</v>
      </c>
      <c r="C300" t="s">
        <v>2332</v>
      </c>
      <c r="D300" t="s">
        <v>22</v>
      </c>
      <c r="E300" t="s">
        <v>22</v>
      </c>
      <c r="F300" t="s">
        <v>23</v>
      </c>
      <c r="G300">
        <v>14252830</v>
      </c>
      <c r="H300">
        <v>14252830</v>
      </c>
      <c r="I300" t="s">
        <v>2290</v>
      </c>
      <c r="J300">
        <v>28948611</v>
      </c>
      <c r="K300">
        <v>18754529</v>
      </c>
      <c r="L300">
        <v>18754529</v>
      </c>
      <c r="M300">
        <v>22000000</v>
      </c>
      <c r="N300">
        <f t="shared" si="21"/>
        <v>1</v>
      </c>
      <c r="O300">
        <f t="shared" si="22"/>
        <v>0</v>
      </c>
      <c r="P300">
        <f t="shared" si="24"/>
        <v>0</v>
      </c>
      <c r="Q300">
        <f t="shared" si="24"/>
        <v>1</v>
      </c>
      <c r="R300">
        <f t="shared" si="24"/>
        <v>0</v>
      </c>
      <c r="S300">
        <f t="shared" si="24"/>
        <v>0</v>
      </c>
      <c r="T300">
        <v>3</v>
      </c>
      <c r="U300">
        <v>2</v>
      </c>
    </row>
    <row r="301" spans="1:21" ht="16">
      <c r="A301" s="1">
        <v>2006</v>
      </c>
      <c r="B301" t="s">
        <v>1474</v>
      </c>
      <c r="C301" t="s">
        <v>1475</v>
      </c>
      <c r="D301" t="s">
        <v>22</v>
      </c>
      <c r="E301" t="s">
        <v>22</v>
      </c>
      <c r="F301" t="s">
        <v>23</v>
      </c>
      <c r="G301">
        <v>16235738</v>
      </c>
      <c r="H301">
        <v>16235738</v>
      </c>
      <c r="I301" t="s">
        <v>1469</v>
      </c>
      <c r="J301">
        <v>10402167</v>
      </c>
      <c r="K301">
        <v>18765207</v>
      </c>
      <c r="L301">
        <v>18765207</v>
      </c>
      <c r="M301">
        <v>9000000</v>
      </c>
      <c r="N301">
        <f t="shared" si="21"/>
        <v>1</v>
      </c>
      <c r="O301">
        <f t="shared" si="22"/>
        <v>0</v>
      </c>
      <c r="P301">
        <f t="shared" si="24"/>
        <v>0</v>
      </c>
      <c r="Q301">
        <f t="shared" si="24"/>
        <v>1</v>
      </c>
      <c r="R301">
        <f t="shared" si="24"/>
        <v>0</v>
      </c>
      <c r="S301">
        <f t="shared" si="24"/>
        <v>0</v>
      </c>
      <c r="T301">
        <v>2</v>
      </c>
      <c r="U301">
        <v>2</v>
      </c>
    </row>
    <row r="302" spans="1:21" ht="16">
      <c r="A302" s="1">
        <v>1989</v>
      </c>
      <c r="B302" t="s">
        <v>3206</v>
      </c>
      <c r="C302" t="s">
        <v>3207</v>
      </c>
      <c r="D302" t="s">
        <v>22</v>
      </c>
      <c r="E302" t="s">
        <v>22</v>
      </c>
      <c r="F302" t="s">
        <v>23</v>
      </c>
      <c r="G302">
        <v>10161099</v>
      </c>
      <c r="H302">
        <v>10161099</v>
      </c>
      <c r="I302" t="s">
        <v>3199</v>
      </c>
      <c r="J302">
        <v>16916300</v>
      </c>
      <c r="K302">
        <v>19098688</v>
      </c>
      <c r="L302">
        <v>19098688</v>
      </c>
      <c r="M302">
        <v>9000000</v>
      </c>
      <c r="N302">
        <f t="shared" si="21"/>
        <v>1</v>
      </c>
      <c r="O302">
        <f t="shared" si="22"/>
        <v>0</v>
      </c>
      <c r="P302">
        <f t="shared" ref="P302:S321" si="25">IF(AND($A302&gt;=P$1,$A302&lt;P$1+10),1,0)</f>
        <v>0</v>
      </c>
      <c r="Q302">
        <f t="shared" si="25"/>
        <v>0</v>
      </c>
      <c r="R302">
        <f t="shared" si="25"/>
        <v>0</v>
      </c>
      <c r="S302">
        <f t="shared" si="25"/>
        <v>1</v>
      </c>
    </row>
    <row r="303" spans="1:21" ht="16">
      <c r="A303" s="1">
        <v>2002</v>
      </c>
      <c r="B303" t="s">
        <v>2224</v>
      </c>
      <c r="C303" t="s">
        <v>2225</v>
      </c>
      <c r="D303" t="s">
        <v>16</v>
      </c>
      <c r="E303" t="s">
        <v>16</v>
      </c>
      <c r="F303" t="s">
        <v>17</v>
      </c>
      <c r="G303">
        <v>14970038</v>
      </c>
      <c r="H303">
        <v>14970038</v>
      </c>
      <c r="I303" t="s">
        <v>2125</v>
      </c>
      <c r="J303">
        <v>60873423</v>
      </c>
      <c r="K303">
        <v>19388882</v>
      </c>
      <c r="L303">
        <v>19388882</v>
      </c>
      <c r="M303">
        <v>47000000</v>
      </c>
      <c r="N303">
        <f t="shared" si="21"/>
        <v>0</v>
      </c>
      <c r="O303">
        <f t="shared" si="22"/>
        <v>0</v>
      </c>
      <c r="P303">
        <f t="shared" si="25"/>
        <v>0</v>
      </c>
      <c r="Q303">
        <f t="shared" si="25"/>
        <v>1</v>
      </c>
      <c r="R303">
        <f t="shared" si="25"/>
        <v>0</v>
      </c>
      <c r="S303">
        <f t="shared" si="25"/>
        <v>0</v>
      </c>
      <c r="T303">
        <v>3</v>
      </c>
      <c r="U303">
        <v>2</v>
      </c>
    </row>
    <row r="304" spans="1:21" ht="16">
      <c r="A304" s="1">
        <v>2010</v>
      </c>
      <c r="B304" t="s">
        <v>771</v>
      </c>
      <c r="C304" t="s">
        <v>772</v>
      </c>
      <c r="D304" t="s">
        <v>22</v>
      </c>
      <c r="E304" t="s">
        <v>22</v>
      </c>
      <c r="F304" t="s">
        <v>23</v>
      </c>
      <c r="G304">
        <v>13942007</v>
      </c>
      <c r="H304">
        <v>18195238</v>
      </c>
      <c r="I304" t="s">
        <v>638</v>
      </c>
      <c r="J304">
        <v>34183419</v>
      </c>
      <c r="K304">
        <v>14893296</v>
      </c>
      <c r="L304">
        <v>19436733</v>
      </c>
      <c r="M304">
        <v>32000000</v>
      </c>
      <c r="N304">
        <f t="shared" si="21"/>
        <v>1</v>
      </c>
      <c r="O304">
        <f t="shared" si="22"/>
        <v>0</v>
      </c>
      <c r="P304">
        <f t="shared" si="25"/>
        <v>1</v>
      </c>
      <c r="Q304">
        <f t="shared" si="25"/>
        <v>0</v>
      </c>
      <c r="R304">
        <f t="shared" si="25"/>
        <v>0</v>
      </c>
      <c r="S304">
        <f t="shared" si="25"/>
        <v>0</v>
      </c>
      <c r="T304">
        <v>1</v>
      </c>
      <c r="U304">
        <v>1</v>
      </c>
    </row>
    <row r="305" spans="1:21" ht="16">
      <c r="A305" s="1">
        <v>1998</v>
      </c>
      <c r="B305" t="s">
        <v>2668</v>
      </c>
      <c r="C305" t="s">
        <v>2669</v>
      </c>
      <c r="D305" t="s">
        <v>16</v>
      </c>
      <c r="E305" t="s">
        <v>16</v>
      </c>
      <c r="F305" t="s">
        <v>17</v>
      </c>
      <c r="G305">
        <v>10680275</v>
      </c>
      <c r="H305">
        <v>13711903</v>
      </c>
      <c r="I305" t="s">
        <v>2642</v>
      </c>
      <c r="J305">
        <v>26438948</v>
      </c>
      <c r="K305">
        <v>15263526</v>
      </c>
      <c r="L305">
        <v>19596124</v>
      </c>
      <c r="M305">
        <v>18500000</v>
      </c>
      <c r="N305">
        <f t="shared" si="21"/>
        <v>0</v>
      </c>
      <c r="O305">
        <f t="shared" si="22"/>
        <v>0</v>
      </c>
      <c r="P305">
        <f t="shared" si="25"/>
        <v>0</v>
      </c>
      <c r="Q305">
        <f t="shared" si="25"/>
        <v>0</v>
      </c>
      <c r="R305">
        <f t="shared" si="25"/>
        <v>1</v>
      </c>
      <c r="S305">
        <f t="shared" si="25"/>
        <v>0</v>
      </c>
      <c r="T305">
        <v>4</v>
      </c>
      <c r="U305">
        <v>3</v>
      </c>
    </row>
    <row r="306" spans="1:21" ht="16">
      <c r="A306" s="1">
        <v>1984</v>
      </c>
      <c r="B306" t="s">
        <v>3346</v>
      </c>
      <c r="C306" t="s">
        <v>3347</v>
      </c>
      <c r="D306" t="s">
        <v>31</v>
      </c>
      <c r="E306" t="s">
        <v>31</v>
      </c>
      <c r="F306" t="s">
        <v>17</v>
      </c>
      <c r="G306">
        <v>8801940</v>
      </c>
      <c r="H306">
        <v>8801940</v>
      </c>
      <c r="I306" t="s">
        <v>3340</v>
      </c>
      <c r="J306">
        <v>22414440</v>
      </c>
      <c r="K306">
        <v>19729056</v>
      </c>
      <c r="L306">
        <v>19729056</v>
      </c>
      <c r="M306">
        <v>10000000</v>
      </c>
      <c r="N306">
        <f t="shared" si="21"/>
        <v>0</v>
      </c>
      <c r="O306">
        <f t="shared" si="22"/>
        <v>0</v>
      </c>
      <c r="P306">
        <f t="shared" si="25"/>
        <v>0</v>
      </c>
      <c r="Q306">
        <f t="shared" si="25"/>
        <v>0</v>
      </c>
      <c r="R306">
        <f t="shared" si="25"/>
        <v>0</v>
      </c>
      <c r="S306">
        <f t="shared" si="25"/>
        <v>1</v>
      </c>
    </row>
    <row r="307" spans="1:21" ht="16">
      <c r="A307" s="1">
        <v>2005</v>
      </c>
      <c r="B307" t="s">
        <v>1815</v>
      </c>
      <c r="C307" t="s">
        <v>1816</v>
      </c>
      <c r="D307" t="s">
        <v>22</v>
      </c>
      <c r="E307" t="s">
        <v>22</v>
      </c>
      <c r="F307" t="s">
        <v>23</v>
      </c>
      <c r="G307">
        <v>9015303</v>
      </c>
      <c r="H307">
        <v>16553163</v>
      </c>
      <c r="I307" t="s">
        <v>1640</v>
      </c>
      <c r="J307">
        <v>1193033</v>
      </c>
      <c r="K307">
        <v>10755555</v>
      </c>
      <c r="L307">
        <v>19748472</v>
      </c>
      <c r="M307">
        <v>1000000</v>
      </c>
      <c r="N307">
        <f t="shared" si="21"/>
        <v>1</v>
      </c>
      <c r="O307">
        <f t="shared" si="22"/>
        <v>0</v>
      </c>
      <c r="P307">
        <f t="shared" si="25"/>
        <v>0</v>
      </c>
      <c r="Q307">
        <f t="shared" si="25"/>
        <v>1</v>
      </c>
      <c r="R307">
        <f t="shared" si="25"/>
        <v>0</v>
      </c>
      <c r="S307">
        <f t="shared" si="25"/>
        <v>0</v>
      </c>
      <c r="T307">
        <v>2</v>
      </c>
      <c r="U307">
        <v>2</v>
      </c>
    </row>
    <row r="308" spans="1:21" ht="16">
      <c r="A308" s="1">
        <v>2010</v>
      </c>
      <c r="B308" t="s">
        <v>641</v>
      </c>
      <c r="C308" t="s">
        <v>642</v>
      </c>
      <c r="D308" t="s">
        <v>22</v>
      </c>
      <c r="E308" t="s">
        <v>22</v>
      </c>
      <c r="F308" t="s">
        <v>23</v>
      </c>
      <c r="G308">
        <v>3205706</v>
      </c>
      <c r="H308">
        <v>18505706</v>
      </c>
      <c r="I308" t="s">
        <v>638</v>
      </c>
      <c r="J308">
        <v>8545855</v>
      </c>
      <c r="K308">
        <v>3424437</v>
      </c>
      <c r="L308">
        <v>19768384</v>
      </c>
      <c r="M308">
        <v>8000000</v>
      </c>
      <c r="N308">
        <f t="shared" si="21"/>
        <v>1</v>
      </c>
      <c r="O308">
        <f t="shared" si="22"/>
        <v>0</v>
      </c>
      <c r="P308">
        <f t="shared" si="25"/>
        <v>1</v>
      </c>
      <c r="Q308">
        <f t="shared" si="25"/>
        <v>0</v>
      </c>
      <c r="R308">
        <f t="shared" si="25"/>
        <v>0</v>
      </c>
      <c r="S308">
        <f t="shared" si="25"/>
        <v>0</v>
      </c>
      <c r="T308">
        <v>1</v>
      </c>
      <c r="U308">
        <v>1</v>
      </c>
    </row>
    <row r="309" spans="1:21" ht="16">
      <c r="A309" s="1">
        <v>1996</v>
      </c>
      <c r="B309" t="s">
        <v>2902</v>
      </c>
      <c r="C309" t="s">
        <v>3644</v>
      </c>
      <c r="D309" t="s">
        <v>22</v>
      </c>
      <c r="E309" t="s">
        <v>22</v>
      </c>
      <c r="F309" t="s">
        <v>23</v>
      </c>
      <c r="G309">
        <v>13417292</v>
      </c>
      <c r="H309">
        <v>13417292</v>
      </c>
      <c r="I309" t="s">
        <v>2863</v>
      </c>
      <c r="J309">
        <v>6683242</v>
      </c>
      <c r="K309">
        <v>19926891</v>
      </c>
      <c r="L309">
        <v>19926891</v>
      </c>
      <c r="M309">
        <v>4500000</v>
      </c>
      <c r="N309">
        <f t="shared" si="21"/>
        <v>1</v>
      </c>
      <c r="O309">
        <f t="shared" si="22"/>
        <v>0</v>
      </c>
      <c r="P309">
        <f t="shared" si="25"/>
        <v>0</v>
      </c>
      <c r="Q309">
        <f t="shared" si="25"/>
        <v>0</v>
      </c>
      <c r="R309">
        <f t="shared" si="25"/>
        <v>1</v>
      </c>
      <c r="S309">
        <f t="shared" si="25"/>
        <v>0</v>
      </c>
      <c r="T309">
        <v>4</v>
      </c>
      <c r="U309">
        <v>3</v>
      </c>
    </row>
    <row r="310" spans="1:21" ht="16">
      <c r="A310" s="1">
        <v>2009</v>
      </c>
      <c r="B310" t="s">
        <v>953</v>
      </c>
      <c r="C310" t="s">
        <v>954</v>
      </c>
      <c r="D310" t="s">
        <v>16</v>
      </c>
      <c r="E310" t="s">
        <v>16</v>
      </c>
      <c r="F310" t="s">
        <v>17</v>
      </c>
      <c r="G310">
        <v>17231291</v>
      </c>
      <c r="H310">
        <v>18608570</v>
      </c>
      <c r="I310" t="s">
        <v>885</v>
      </c>
      <c r="J310">
        <v>21714632</v>
      </c>
      <c r="K310">
        <v>18708557</v>
      </c>
      <c r="L310">
        <v>20203912</v>
      </c>
      <c r="M310">
        <v>20000000</v>
      </c>
      <c r="N310">
        <f t="shared" si="21"/>
        <v>0</v>
      </c>
      <c r="O310">
        <f t="shared" si="22"/>
        <v>0</v>
      </c>
      <c r="P310">
        <f t="shared" si="25"/>
        <v>0</v>
      </c>
      <c r="Q310">
        <f t="shared" si="25"/>
        <v>1</v>
      </c>
      <c r="R310">
        <f t="shared" si="25"/>
        <v>0</v>
      </c>
      <c r="S310">
        <f t="shared" si="25"/>
        <v>0</v>
      </c>
      <c r="T310">
        <v>2</v>
      </c>
      <c r="U310">
        <v>2</v>
      </c>
    </row>
    <row r="311" spans="1:21" ht="16">
      <c r="A311" s="1">
        <v>2006</v>
      </c>
      <c r="B311" t="s">
        <v>1510</v>
      </c>
      <c r="C311" t="s">
        <v>1511</v>
      </c>
      <c r="D311" t="s">
        <v>22</v>
      </c>
      <c r="E311" t="s">
        <v>22</v>
      </c>
      <c r="F311" t="s">
        <v>23</v>
      </c>
      <c r="G311">
        <v>13368437</v>
      </c>
      <c r="H311">
        <v>17518322</v>
      </c>
      <c r="I311" t="s">
        <v>1469</v>
      </c>
      <c r="J311">
        <v>7512676</v>
      </c>
      <c r="K311">
        <v>15451191</v>
      </c>
      <c r="L311">
        <v>20247613</v>
      </c>
      <c r="M311">
        <v>6500000</v>
      </c>
      <c r="N311">
        <f t="shared" si="21"/>
        <v>1</v>
      </c>
      <c r="O311">
        <f t="shared" si="22"/>
        <v>0</v>
      </c>
      <c r="P311">
        <f t="shared" si="25"/>
        <v>0</v>
      </c>
      <c r="Q311">
        <f t="shared" si="25"/>
        <v>1</v>
      </c>
      <c r="R311">
        <f t="shared" si="25"/>
        <v>0</v>
      </c>
      <c r="S311">
        <f t="shared" si="25"/>
        <v>0</v>
      </c>
      <c r="T311">
        <v>2</v>
      </c>
      <c r="U311">
        <v>2</v>
      </c>
    </row>
    <row r="312" spans="1:21" ht="16">
      <c r="A312" s="1">
        <v>2003</v>
      </c>
      <c r="B312" t="s">
        <v>2036</v>
      </c>
      <c r="C312" t="s">
        <v>2037</v>
      </c>
      <c r="D312" t="s">
        <v>22</v>
      </c>
      <c r="E312" t="s">
        <v>22</v>
      </c>
      <c r="F312" t="s">
        <v>23</v>
      </c>
      <c r="G312">
        <v>13005485</v>
      </c>
      <c r="H312">
        <v>16157923</v>
      </c>
      <c r="I312" t="s">
        <v>2006</v>
      </c>
      <c r="J312">
        <v>20890435</v>
      </c>
      <c r="K312">
        <v>16466075</v>
      </c>
      <c r="L312">
        <v>20457336</v>
      </c>
      <c r="M312">
        <v>16500000</v>
      </c>
      <c r="N312">
        <f t="shared" si="21"/>
        <v>1</v>
      </c>
      <c r="O312">
        <f t="shared" si="22"/>
        <v>0</v>
      </c>
      <c r="P312">
        <f t="shared" si="25"/>
        <v>0</v>
      </c>
      <c r="Q312">
        <f t="shared" si="25"/>
        <v>1</v>
      </c>
      <c r="R312">
        <f t="shared" si="25"/>
        <v>0</v>
      </c>
      <c r="S312">
        <f t="shared" si="25"/>
        <v>0</v>
      </c>
      <c r="T312">
        <v>3</v>
      </c>
      <c r="U312">
        <v>2</v>
      </c>
    </row>
    <row r="313" spans="1:21" ht="16">
      <c r="A313" s="1">
        <v>1994</v>
      </c>
      <c r="B313" t="s">
        <v>3021</v>
      </c>
      <c r="C313" t="s">
        <v>3022</v>
      </c>
      <c r="D313" t="s">
        <v>22</v>
      </c>
      <c r="E313" t="s">
        <v>22</v>
      </c>
      <c r="F313" t="s">
        <v>23</v>
      </c>
      <c r="G313">
        <v>13024170</v>
      </c>
      <c r="H313">
        <v>13024170</v>
      </c>
      <c r="I313" t="s">
        <v>3023</v>
      </c>
      <c r="J313">
        <v>22003306</v>
      </c>
      <c r="K313">
        <v>20469628</v>
      </c>
      <c r="L313">
        <v>20469628</v>
      </c>
      <c r="M313">
        <v>14000000</v>
      </c>
      <c r="N313">
        <f t="shared" si="21"/>
        <v>1</v>
      </c>
      <c r="O313">
        <f t="shared" si="22"/>
        <v>0</v>
      </c>
      <c r="P313">
        <f t="shared" si="25"/>
        <v>0</v>
      </c>
      <c r="Q313">
        <f t="shared" si="25"/>
        <v>0</v>
      </c>
      <c r="R313">
        <f t="shared" si="25"/>
        <v>1</v>
      </c>
      <c r="S313">
        <f t="shared" si="25"/>
        <v>0</v>
      </c>
      <c r="T313">
        <v>5</v>
      </c>
      <c r="U313">
        <v>3</v>
      </c>
    </row>
    <row r="314" spans="1:21" ht="16">
      <c r="A314" s="1">
        <v>2009</v>
      </c>
      <c r="B314" t="s">
        <v>1107</v>
      </c>
      <c r="C314" t="s">
        <v>1108</v>
      </c>
      <c r="D314" t="s">
        <v>22</v>
      </c>
      <c r="E314" t="s">
        <v>22</v>
      </c>
      <c r="F314" t="s">
        <v>23</v>
      </c>
      <c r="G314">
        <v>13043363</v>
      </c>
      <c r="H314">
        <v>18856151</v>
      </c>
      <c r="I314" t="s">
        <v>888</v>
      </c>
      <c r="J314">
        <v>16285974</v>
      </c>
      <c r="K314">
        <v>14161591</v>
      </c>
      <c r="L314">
        <v>20472719</v>
      </c>
      <c r="M314">
        <v>15000000</v>
      </c>
      <c r="N314">
        <f t="shared" si="21"/>
        <v>1</v>
      </c>
      <c r="O314">
        <f t="shared" si="22"/>
        <v>0</v>
      </c>
      <c r="P314">
        <f t="shared" si="25"/>
        <v>0</v>
      </c>
      <c r="Q314">
        <f t="shared" si="25"/>
        <v>1</v>
      </c>
      <c r="R314">
        <f t="shared" si="25"/>
        <v>0</v>
      </c>
      <c r="S314">
        <f t="shared" si="25"/>
        <v>0</v>
      </c>
      <c r="T314">
        <v>2</v>
      </c>
      <c r="U314">
        <v>2</v>
      </c>
    </row>
    <row r="315" spans="1:21" ht="16">
      <c r="A315" s="1">
        <v>2009</v>
      </c>
      <c r="B315" t="s">
        <v>927</v>
      </c>
      <c r="C315" t="s">
        <v>928</v>
      </c>
      <c r="D315" t="s">
        <v>27</v>
      </c>
      <c r="E315" t="s">
        <v>16</v>
      </c>
      <c r="F315" t="s">
        <v>17</v>
      </c>
      <c r="G315">
        <v>14363397</v>
      </c>
      <c r="H315">
        <v>19121531</v>
      </c>
      <c r="I315" t="s">
        <v>885</v>
      </c>
      <c r="J315">
        <v>21714632</v>
      </c>
      <c r="K315">
        <v>15594794</v>
      </c>
      <c r="L315">
        <v>20760850</v>
      </c>
      <c r="M315">
        <v>20000000</v>
      </c>
      <c r="N315">
        <f t="shared" si="21"/>
        <v>0</v>
      </c>
      <c r="O315">
        <f t="shared" si="22"/>
        <v>1</v>
      </c>
      <c r="P315">
        <f t="shared" si="25"/>
        <v>0</v>
      </c>
      <c r="Q315">
        <f t="shared" si="25"/>
        <v>1</v>
      </c>
      <c r="R315">
        <f t="shared" si="25"/>
        <v>0</v>
      </c>
      <c r="S315">
        <f t="shared" si="25"/>
        <v>0</v>
      </c>
      <c r="T315">
        <v>2</v>
      </c>
      <c r="U315">
        <v>2</v>
      </c>
    </row>
    <row r="316" spans="1:21" ht="16">
      <c r="A316" s="1">
        <v>1998</v>
      </c>
      <c r="B316" t="s">
        <v>2704</v>
      </c>
      <c r="C316" t="s">
        <v>2705</v>
      </c>
      <c r="D316" t="s">
        <v>27</v>
      </c>
      <c r="E316" t="s">
        <v>16</v>
      </c>
      <c r="F316" t="s">
        <v>17</v>
      </c>
      <c r="G316">
        <v>7267324</v>
      </c>
      <c r="H316">
        <v>14533173</v>
      </c>
      <c r="I316" t="s">
        <v>2642</v>
      </c>
      <c r="J316">
        <v>2500982</v>
      </c>
      <c r="K316">
        <v>10385968</v>
      </c>
      <c r="L316">
        <v>20769827</v>
      </c>
      <c r="M316">
        <v>1750000</v>
      </c>
      <c r="N316">
        <f t="shared" si="21"/>
        <v>0</v>
      </c>
      <c r="O316">
        <f t="shared" si="22"/>
        <v>1</v>
      </c>
      <c r="P316">
        <f t="shared" si="25"/>
        <v>0</v>
      </c>
      <c r="Q316">
        <f t="shared" si="25"/>
        <v>0</v>
      </c>
      <c r="R316">
        <f t="shared" si="25"/>
        <v>1</v>
      </c>
      <c r="S316">
        <f t="shared" si="25"/>
        <v>0</v>
      </c>
      <c r="T316">
        <v>4</v>
      </c>
      <c r="U316">
        <v>3</v>
      </c>
    </row>
    <row r="317" spans="1:21" ht="16">
      <c r="A317" s="1">
        <v>1974</v>
      </c>
      <c r="B317" t="s">
        <v>3529</v>
      </c>
      <c r="C317" t="s">
        <v>3530</v>
      </c>
      <c r="D317" t="s">
        <v>16</v>
      </c>
      <c r="E317" t="s">
        <v>16</v>
      </c>
      <c r="F317" t="s">
        <v>17</v>
      </c>
      <c r="G317">
        <v>4420000</v>
      </c>
      <c r="H317">
        <v>4420000</v>
      </c>
      <c r="I317" t="s">
        <v>3528</v>
      </c>
      <c r="J317">
        <v>7557962</v>
      </c>
      <c r="K317">
        <v>20878869</v>
      </c>
      <c r="L317">
        <v>20878869</v>
      </c>
      <c r="M317">
        <v>1600000</v>
      </c>
      <c r="N317">
        <f t="shared" si="21"/>
        <v>0</v>
      </c>
      <c r="O317">
        <f t="shared" si="22"/>
        <v>0</v>
      </c>
      <c r="P317">
        <f t="shared" si="25"/>
        <v>0</v>
      </c>
      <c r="Q317">
        <f t="shared" si="25"/>
        <v>0</v>
      </c>
      <c r="R317">
        <f t="shared" si="25"/>
        <v>0</v>
      </c>
      <c r="S317">
        <f t="shared" si="25"/>
        <v>0</v>
      </c>
    </row>
    <row r="318" spans="1:21" ht="16">
      <c r="A318" s="1">
        <v>2006</v>
      </c>
      <c r="B318" t="s">
        <v>1472</v>
      </c>
      <c r="C318" t="s">
        <v>1473</v>
      </c>
      <c r="D318" t="s">
        <v>22</v>
      </c>
      <c r="E318" t="s">
        <v>22</v>
      </c>
      <c r="F318" t="s">
        <v>23</v>
      </c>
      <c r="G318" t="e">
        <v>#N/A</v>
      </c>
      <c r="H318">
        <v>18400000</v>
      </c>
      <c r="I318" t="s">
        <v>1469</v>
      </c>
      <c r="J318">
        <v>40452872</v>
      </c>
      <c r="K318" t="e">
        <v>#N/A</v>
      </c>
      <c r="L318">
        <v>21266653</v>
      </c>
      <c r="M318">
        <v>35000000</v>
      </c>
      <c r="N318">
        <f t="shared" si="21"/>
        <v>1</v>
      </c>
      <c r="O318">
        <f t="shared" si="22"/>
        <v>0</v>
      </c>
      <c r="P318">
        <f t="shared" si="25"/>
        <v>0</v>
      </c>
      <c r="Q318">
        <f t="shared" si="25"/>
        <v>1</v>
      </c>
      <c r="R318">
        <f t="shared" si="25"/>
        <v>0</v>
      </c>
      <c r="S318">
        <f t="shared" si="25"/>
        <v>0</v>
      </c>
      <c r="T318">
        <v>2</v>
      </c>
      <c r="U318">
        <v>2</v>
      </c>
    </row>
    <row r="319" spans="1:21" ht="16">
      <c r="A319" s="1">
        <v>2002</v>
      </c>
      <c r="B319" t="s">
        <v>2254</v>
      </c>
      <c r="C319" t="s">
        <v>2255</v>
      </c>
      <c r="D319" t="s">
        <v>22</v>
      </c>
      <c r="E319" t="s">
        <v>22</v>
      </c>
      <c r="F319" t="s">
        <v>23</v>
      </c>
      <c r="G319">
        <v>11411644</v>
      </c>
      <c r="H319">
        <v>16425701</v>
      </c>
      <c r="I319" t="s">
        <v>2128</v>
      </c>
      <c r="J319">
        <v>32379480</v>
      </c>
      <c r="K319">
        <v>14780124</v>
      </c>
      <c r="L319">
        <v>21274227</v>
      </c>
      <c r="M319">
        <v>25000000</v>
      </c>
      <c r="N319">
        <f t="shared" si="21"/>
        <v>1</v>
      </c>
      <c r="O319">
        <f t="shared" si="22"/>
        <v>0</v>
      </c>
      <c r="P319">
        <f t="shared" si="25"/>
        <v>0</v>
      </c>
      <c r="Q319">
        <f t="shared" si="25"/>
        <v>1</v>
      </c>
      <c r="R319">
        <f t="shared" si="25"/>
        <v>0</v>
      </c>
      <c r="S319">
        <f t="shared" si="25"/>
        <v>0</v>
      </c>
      <c r="T319">
        <v>3</v>
      </c>
      <c r="U319">
        <v>2</v>
      </c>
    </row>
    <row r="320" spans="1:21" ht="16">
      <c r="A320" s="1">
        <v>2009</v>
      </c>
      <c r="B320" t="s">
        <v>1115</v>
      </c>
      <c r="C320" t="s">
        <v>1116</v>
      </c>
      <c r="D320" t="s">
        <v>27</v>
      </c>
      <c r="E320" t="s">
        <v>16</v>
      </c>
      <c r="F320" t="s">
        <v>17</v>
      </c>
      <c r="G320">
        <v>15285588</v>
      </c>
      <c r="H320">
        <v>19685588</v>
      </c>
      <c r="I320" t="s">
        <v>885</v>
      </c>
      <c r="J320">
        <v>19543169</v>
      </c>
      <c r="K320">
        <v>16596046</v>
      </c>
      <c r="L320">
        <v>21373265</v>
      </c>
      <c r="M320">
        <v>18000000</v>
      </c>
      <c r="N320">
        <f t="shared" si="21"/>
        <v>0</v>
      </c>
      <c r="O320">
        <f t="shared" si="22"/>
        <v>1</v>
      </c>
      <c r="P320">
        <f t="shared" si="25"/>
        <v>0</v>
      </c>
      <c r="Q320">
        <f t="shared" si="25"/>
        <v>1</v>
      </c>
      <c r="R320">
        <f t="shared" si="25"/>
        <v>0</v>
      </c>
      <c r="S320">
        <f t="shared" si="25"/>
        <v>0</v>
      </c>
      <c r="T320">
        <v>2</v>
      </c>
      <c r="U320">
        <v>2</v>
      </c>
    </row>
    <row r="321" spans="1:21" ht="16">
      <c r="A321" s="1">
        <v>2012</v>
      </c>
      <c r="B321" t="s">
        <v>235</v>
      </c>
      <c r="C321" t="s">
        <v>236</v>
      </c>
      <c r="D321" t="s">
        <v>63</v>
      </c>
      <c r="E321" t="s">
        <v>64</v>
      </c>
      <c r="F321" t="s">
        <v>17</v>
      </c>
      <c r="G321">
        <v>12795746</v>
      </c>
      <c r="H321">
        <v>21080058</v>
      </c>
      <c r="I321" t="s">
        <v>224</v>
      </c>
      <c r="J321">
        <v>1826349</v>
      </c>
      <c r="K321">
        <v>12983057</v>
      </c>
      <c r="L321">
        <v>21388640</v>
      </c>
      <c r="M321">
        <v>1800000</v>
      </c>
      <c r="N321">
        <f t="shared" si="21"/>
        <v>0</v>
      </c>
      <c r="O321">
        <f t="shared" si="22"/>
        <v>1</v>
      </c>
      <c r="P321">
        <f t="shared" si="25"/>
        <v>1</v>
      </c>
      <c r="Q321">
        <f t="shared" si="25"/>
        <v>0</v>
      </c>
      <c r="R321">
        <f t="shared" si="25"/>
        <v>0</v>
      </c>
      <c r="S321">
        <f t="shared" si="25"/>
        <v>0</v>
      </c>
      <c r="T321">
        <v>1</v>
      </c>
      <c r="U321">
        <v>1</v>
      </c>
    </row>
    <row r="322" spans="1:21" ht="16">
      <c r="A322" s="1">
        <v>1985</v>
      </c>
      <c r="B322" t="s">
        <v>3320</v>
      </c>
      <c r="C322" t="s">
        <v>3321</v>
      </c>
      <c r="D322" t="s">
        <v>22</v>
      </c>
      <c r="E322" t="s">
        <v>22</v>
      </c>
      <c r="F322" t="s">
        <v>23</v>
      </c>
      <c r="G322">
        <v>9929135</v>
      </c>
      <c r="H322">
        <v>9929135</v>
      </c>
      <c r="I322" t="s">
        <v>3322</v>
      </c>
      <c r="J322">
        <v>32475836</v>
      </c>
      <c r="K322">
        <v>21497131</v>
      </c>
      <c r="L322">
        <v>21497131</v>
      </c>
      <c r="M322">
        <v>15000000</v>
      </c>
      <c r="N322">
        <f t="shared" ref="N322:N385" si="26">IF(F322="PASS",1,0)</f>
        <v>1</v>
      </c>
      <c r="O322">
        <f t="shared" ref="O322:O385" si="27">IF(E322=D322,0,1)</f>
        <v>0</v>
      </c>
      <c r="P322">
        <f t="shared" ref="P322:S341" si="28">IF(AND($A322&gt;=P$1,$A322&lt;P$1+10),1,0)</f>
        <v>0</v>
      </c>
      <c r="Q322">
        <f t="shared" si="28"/>
        <v>0</v>
      </c>
      <c r="R322">
        <f t="shared" si="28"/>
        <v>0</v>
      </c>
      <c r="S322">
        <f t="shared" si="28"/>
        <v>1</v>
      </c>
    </row>
    <row r="323" spans="1:21" ht="16">
      <c r="A323" s="1">
        <v>1997</v>
      </c>
      <c r="B323" t="s">
        <v>2792</v>
      </c>
      <c r="C323" t="s">
        <v>3587</v>
      </c>
      <c r="D323" t="s">
        <v>22</v>
      </c>
      <c r="E323" t="s">
        <v>22</v>
      </c>
      <c r="F323" t="s">
        <v>23</v>
      </c>
      <c r="G323">
        <v>14843425</v>
      </c>
      <c r="H323">
        <v>14843425</v>
      </c>
      <c r="I323" t="s">
        <v>2762</v>
      </c>
      <c r="J323">
        <v>7256191</v>
      </c>
      <c r="K323">
        <v>21541344</v>
      </c>
      <c r="L323">
        <v>21541344</v>
      </c>
      <c r="M323">
        <v>5000000</v>
      </c>
      <c r="N323">
        <f t="shared" si="26"/>
        <v>1</v>
      </c>
      <c r="O323">
        <f t="shared" si="27"/>
        <v>0</v>
      </c>
      <c r="P323">
        <f t="shared" si="28"/>
        <v>0</v>
      </c>
      <c r="Q323">
        <f t="shared" si="28"/>
        <v>0</v>
      </c>
      <c r="R323">
        <f t="shared" si="28"/>
        <v>1</v>
      </c>
      <c r="S323">
        <f t="shared" si="28"/>
        <v>0</v>
      </c>
      <c r="T323">
        <v>4</v>
      </c>
      <c r="U323">
        <v>3</v>
      </c>
    </row>
    <row r="324" spans="1:21" ht="16">
      <c r="A324" s="1">
        <v>2007</v>
      </c>
      <c r="B324" t="s">
        <v>1447</v>
      </c>
      <c r="C324" t="s">
        <v>1448</v>
      </c>
      <c r="D324" t="s">
        <v>64</v>
      </c>
      <c r="E324" t="s">
        <v>64</v>
      </c>
      <c r="F324" t="s">
        <v>17</v>
      </c>
      <c r="G324">
        <v>9427026</v>
      </c>
      <c r="H324">
        <v>19174817</v>
      </c>
      <c r="I324" t="s">
        <v>1327</v>
      </c>
      <c r="J324">
        <v>4494174</v>
      </c>
      <c r="K324">
        <v>10591674</v>
      </c>
      <c r="L324">
        <v>21543741</v>
      </c>
      <c r="M324">
        <v>4000000</v>
      </c>
      <c r="N324">
        <f t="shared" si="26"/>
        <v>0</v>
      </c>
      <c r="O324">
        <f t="shared" si="27"/>
        <v>0</v>
      </c>
      <c r="P324">
        <f t="shared" si="28"/>
        <v>0</v>
      </c>
      <c r="Q324">
        <f t="shared" si="28"/>
        <v>1</v>
      </c>
      <c r="R324">
        <f t="shared" si="28"/>
        <v>0</v>
      </c>
      <c r="S324">
        <f t="shared" si="28"/>
        <v>0</v>
      </c>
      <c r="T324">
        <v>2</v>
      </c>
      <c r="U324">
        <v>2</v>
      </c>
    </row>
    <row r="325" spans="1:21" ht="16">
      <c r="A325" s="1">
        <v>2008</v>
      </c>
      <c r="B325" t="s">
        <v>1132</v>
      </c>
      <c r="C325" t="s">
        <v>1133</v>
      </c>
      <c r="D325" t="s">
        <v>22</v>
      </c>
      <c r="E325" t="s">
        <v>22</v>
      </c>
      <c r="F325" t="s">
        <v>23</v>
      </c>
      <c r="G325">
        <v>3073392</v>
      </c>
      <c r="H325">
        <v>20052958</v>
      </c>
      <c r="I325" t="s">
        <v>1120</v>
      </c>
      <c r="J325">
        <v>27056408</v>
      </c>
      <c r="K325">
        <v>3326198</v>
      </c>
      <c r="L325">
        <v>21702440</v>
      </c>
      <c r="M325">
        <v>25000000</v>
      </c>
      <c r="N325">
        <f t="shared" si="26"/>
        <v>1</v>
      </c>
      <c r="O325">
        <f t="shared" si="27"/>
        <v>0</v>
      </c>
      <c r="P325">
        <f t="shared" si="28"/>
        <v>0</v>
      </c>
      <c r="Q325">
        <f t="shared" si="28"/>
        <v>1</v>
      </c>
      <c r="R325">
        <f t="shared" si="28"/>
        <v>0</v>
      </c>
      <c r="S325">
        <f t="shared" si="28"/>
        <v>0</v>
      </c>
      <c r="T325">
        <v>2</v>
      </c>
      <c r="U325">
        <v>2</v>
      </c>
    </row>
    <row r="326" spans="1:21" ht="16">
      <c r="A326" s="1">
        <v>1975</v>
      </c>
      <c r="B326" t="s">
        <v>3519</v>
      </c>
      <c r="C326" t="s">
        <v>3520</v>
      </c>
      <c r="D326" t="s">
        <v>31</v>
      </c>
      <c r="E326" t="s">
        <v>31</v>
      </c>
      <c r="F326" t="s">
        <v>17</v>
      </c>
      <c r="G326">
        <v>3427696</v>
      </c>
      <c r="H326">
        <v>5028948</v>
      </c>
      <c r="I326" t="s">
        <v>3516</v>
      </c>
      <c r="J326">
        <v>1731240</v>
      </c>
      <c r="K326">
        <v>14835412</v>
      </c>
      <c r="L326">
        <v>21765791</v>
      </c>
      <c r="M326">
        <v>400000</v>
      </c>
      <c r="N326">
        <f t="shared" si="26"/>
        <v>0</v>
      </c>
      <c r="O326">
        <f t="shared" si="27"/>
        <v>0</v>
      </c>
      <c r="P326">
        <f t="shared" si="28"/>
        <v>0</v>
      </c>
      <c r="Q326">
        <f t="shared" si="28"/>
        <v>0</v>
      </c>
      <c r="R326">
        <f t="shared" si="28"/>
        <v>0</v>
      </c>
      <c r="S326">
        <f t="shared" si="28"/>
        <v>0</v>
      </c>
    </row>
    <row r="327" spans="1:21" ht="16">
      <c r="A327" s="1">
        <v>2002</v>
      </c>
      <c r="B327" t="s">
        <v>2246</v>
      </c>
      <c r="C327" t="s">
        <v>2247</v>
      </c>
      <c r="D327" t="s">
        <v>22</v>
      </c>
      <c r="E327" t="s">
        <v>22</v>
      </c>
      <c r="F327" t="s">
        <v>23</v>
      </c>
      <c r="G327">
        <v>14018296</v>
      </c>
      <c r="H327">
        <v>16856124</v>
      </c>
      <c r="I327" t="s">
        <v>2128</v>
      </c>
      <c r="J327">
        <v>10361434</v>
      </c>
      <c r="K327">
        <v>18156206</v>
      </c>
      <c r="L327">
        <v>21831701</v>
      </c>
      <c r="M327">
        <v>8000000</v>
      </c>
      <c r="N327">
        <f t="shared" si="26"/>
        <v>1</v>
      </c>
      <c r="O327">
        <f t="shared" si="27"/>
        <v>0</v>
      </c>
      <c r="P327">
        <f t="shared" si="28"/>
        <v>0</v>
      </c>
      <c r="Q327">
        <f t="shared" si="28"/>
        <v>1</v>
      </c>
      <c r="R327">
        <f t="shared" si="28"/>
        <v>0</v>
      </c>
      <c r="S327">
        <f t="shared" si="28"/>
        <v>0</v>
      </c>
      <c r="T327">
        <v>3</v>
      </c>
      <c r="U327">
        <v>2</v>
      </c>
    </row>
    <row r="328" spans="1:21" ht="16">
      <c r="A328" s="1">
        <v>2002</v>
      </c>
      <c r="B328" t="s">
        <v>2208</v>
      </c>
      <c r="C328" t="s">
        <v>2209</v>
      </c>
      <c r="D328" t="s">
        <v>22</v>
      </c>
      <c r="E328" t="s">
        <v>22</v>
      </c>
      <c r="F328" t="s">
        <v>23</v>
      </c>
      <c r="G328">
        <v>6199600</v>
      </c>
      <c r="H328">
        <v>16866928</v>
      </c>
      <c r="I328" t="s">
        <v>2128</v>
      </c>
      <c r="J328">
        <v>9066255</v>
      </c>
      <c r="K328">
        <v>8029593</v>
      </c>
      <c r="L328">
        <v>21845695</v>
      </c>
      <c r="M328">
        <v>7000000</v>
      </c>
      <c r="N328">
        <f t="shared" si="26"/>
        <v>1</v>
      </c>
      <c r="O328">
        <f t="shared" si="27"/>
        <v>0</v>
      </c>
      <c r="P328">
        <f t="shared" si="28"/>
        <v>0</v>
      </c>
      <c r="Q328">
        <f t="shared" si="28"/>
        <v>1</v>
      </c>
      <c r="R328">
        <f t="shared" si="28"/>
        <v>0</v>
      </c>
      <c r="S328">
        <f t="shared" si="28"/>
        <v>0</v>
      </c>
      <c r="T328">
        <v>3</v>
      </c>
      <c r="U328">
        <v>2</v>
      </c>
    </row>
    <row r="329" spans="1:21" ht="16">
      <c r="A329" s="1">
        <v>2006</v>
      </c>
      <c r="B329" t="s">
        <v>1467</v>
      </c>
      <c r="C329" t="s">
        <v>1468</v>
      </c>
      <c r="D329" t="s">
        <v>22</v>
      </c>
      <c r="E329" t="s">
        <v>22</v>
      </c>
      <c r="F329" t="s">
        <v>23</v>
      </c>
      <c r="G329">
        <v>18848430</v>
      </c>
      <c r="H329">
        <v>18959424</v>
      </c>
      <c r="I329" t="s">
        <v>1469</v>
      </c>
      <c r="J329">
        <v>9246371</v>
      </c>
      <c r="K329">
        <v>21784947</v>
      </c>
      <c r="L329">
        <v>21913233</v>
      </c>
      <c r="M329">
        <v>8000000</v>
      </c>
      <c r="N329">
        <f t="shared" si="26"/>
        <v>1</v>
      </c>
      <c r="O329">
        <f t="shared" si="27"/>
        <v>0</v>
      </c>
      <c r="P329">
        <f t="shared" si="28"/>
        <v>0</v>
      </c>
      <c r="Q329">
        <f t="shared" si="28"/>
        <v>1</v>
      </c>
      <c r="R329">
        <f t="shared" si="28"/>
        <v>0</v>
      </c>
      <c r="S329">
        <f t="shared" si="28"/>
        <v>0</v>
      </c>
      <c r="T329">
        <v>2</v>
      </c>
      <c r="U329">
        <v>2</v>
      </c>
    </row>
    <row r="330" spans="1:21" ht="16">
      <c r="A330" s="1">
        <v>2010</v>
      </c>
      <c r="B330" t="s">
        <v>666</v>
      </c>
      <c r="C330" t="s">
        <v>667</v>
      </c>
      <c r="D330" t="s">
        <v>22</v>
      </c>
      <c r="E330" t="s">
        <v>22</v>
      </c>
      <c r="F330" t="s">
        <v>23</v>
      </c>
      <c r="G330">
        <v>20218921</v>
      </c>
      <c r="H330">
        <v>20551476</v>
      </c>
      <c r="I330" t="s">
        <v>638</v>
      </c>
      <c r="J330">
        <v>16023478</v>
      </c>
      <c r="K330">
        <v>21598495</v>
      </c>
      <c r="L330">
        <v>21953741</v>
      </c>
      <c r="M330">
        <v>15000000</v>
      </c>
      <c r="N330">
        <f t="shared" si="26"/>
        <v>1</v>
      </c>
      <c r="O330">
        <f t="shared" si="27"/>
        <v>0</v>
      </c>
      <c r="P330">
        <f t="shared" si="28"/>
        <v>1</v>
      </c>
      <c r="Q330">
        <f t="shared" si="28"/>
        <v>0</v>
      </c>
      <c r="R330">
        <f t="shared" si="28"/>
        <v>0</v>
      </c>
      <c r="S330">
        <f t="shared" si="28"/>
        <v>0</v>
      </c>
      <c r="T330">
        <v>1</v>
      </c>
      <c r="U330">
        <v>1</v>
      </c>
    </row>
    <row r="331" spans="1:21" ht="16">
      <c r="A331" s="1">
        <v>2006</v>
      </c>
      <c r="B331" t="s">
        <v>1548</v>
      </c>
      <c r="C331" t="s">
        <v>1549</v>
      </c>
      <c r="D331" t="s">
        <v>31</v>
      </c>
      <c r="E331" t="s">
        <v>31</v>
      </c>
      <c r="F331" t="s">
        <v>17</v>
      </c>
      <c r="G331">
        <v>9445857</v>
      </c>
      <c r="H331">
        <v>18997174</v>
      </c>
      <c r="I331" t="s">
        <v>1464</v>
      </c>
      <c r="J331">
        <v>173369</v>
      </c>
      <c r="K331">
        <v>10917487</v>
      </c>
      <c r="L331">
        <v>21956864</v>
      </c>
      <c r="M331">
        <v>150000</v>
      </c>
      <c r="N331">
        <f t="shared" si="26"/>
        <v>0</v>
      </c>
      <c r="O331">
        <f t="shared" si="27"/>
        <v>0</v>
      </c>
      <c r="P331">
        <f t="shared" si="28"/>
        <v>0</v>
      </c>
      <c r="Q331">
        <f t="shared" si="28"/>
        <v>1</v>
      </c>
      <c r="R331">
        <f t="shared" si="28"/>
        <v>0</v>
      </c>
      <c r="S331">
        <f t="shared" si="28"/>
        <v>0</v>
      </c>
      <c r="T331">
        <v>2</v>
      </c>
      <c r="U331">
        <v>2</v>
      </c>
    </row>
    <row r="332" spans="1:21" ht="16">
      <c r="A332" s="1">
        <v>1997</v>
      </c>
      <c r="B332" t="s">
        <v>2780</v>
      </c>
      <c r="C332" t="s">
        <v>2781</v>
      </c>
      <c r="D332" t="s">
        <v>22</v>
      </c>
      <c r="E332" t="s">
        <v>22</v>
      </c>
      <c r="F332" t="s">
        <v>23</v>
      </c>
      <c r="G332">
        <v>12006514</v>
      </c>
      <c r="H332">
        <v>15155095</v>
      </c>
      <c r="I332" t="s">
        <v>2762</v>
      </c>
      <c r="J332">
        <v>362810</v>
      </c>
      <c r="K332">
        <v>17424311</v>
      </c>
      <c r="L332">
        <v>21993652</v>
      </c>
      <c r="M332">
        <v>250000</v>
      </c>
      <c r="N332">
        <f t="shared" si="26"/>
        <v>1</v>
      </c>
      <c r="O332">
        <f t="shared" si="27"/>
        <v>0</v>
      </c>
      <c r="P332">
        <f t="shared" si="28"/>
        <v>0</v>
      </c>
      <c r="Q332">
        <f t="shared" si="28"/>
        <v>0</v>
      </c>
      <c r="R332">
        <f t="shared" si="28"/>
        <v>1</v>
      </c>
      <c r="S332">
        <f t="shared" si="28"/>
        <v>0</v>
      </c>
      <c r="T332">
        <v>4</v>
      </c>
      <c r="U332">
        <v>3</v>
      </c>
    </row>
    <row r="333" spans="1:21" ht="16">
      <c r="A333" s="1">
        <v>2005</v>
      </c>
      <c r="B333" t="s">
        <v>1821</v>
      </c>
      <c r="C333" t="s">
        <v>1822</v>
      </c>
      <c r="D333" t="s">
        <v>22</v>
      </c>
      <c r="E333" t="s">
        <v>22</v>
      </c>
      <c r="F333" t="s">
        <v>23</v>
      </c>
      <c r="G333">
        <v>16124543</v>
      </c>
      <c r="H333">
        <v>18673274</v>
      </c>
      <c r="I333" t="s">
        <v>1640</v>
      </c>
      <c r="J333">
        <v>1342162</v>
      </c>
      <c r="K333">
        <v>19237114</v>
      </c>
      <c r="L333">
        <v>22277835</v>
      </c>
      <c r="M333">
        <v>1125000</v>
      </c>
      <c r="N333">
        <f t="shared" si="26"/>
        <v>1</v>
      </c>
      <c r="O333">
        <f t="shared" si="27"/>
        <v>0</v>
      </c>
      <c r="P333">
        <f t="shared" si="28"/>
        <v>0</v>
      </c>
      <c r="Q333">
        <f t="shared" si="28"/>
        <v>1</v>
      </c>
      <c r="R333">
        <f t="shared" si="28"/>
        <v>0</v>
      </c>
      <c r="S333">
        <f t="shared" si="28"/>
        <v>0</v>
      </c>
      <c r="T333">
        <v>2</v>
      </c>
      <c r="U333">
        <v>2</v>
      </c>
    </row>
    <row r="334" spans="1:21" ht="16">
      <c r="A334" s="1">
        <v>2001</v>
      </c>
      <c r="B334" t="s">
        <v>2325</v>
      </c>
      <c r="C334" t="s">
        <v>2326</v>
      </c>
      <c r="D334" t="s">
        <v>22</v>
      </c>
      <c r="E334" t="s">
        <v>22</v>
      </c>
      <c r="F334" t="s">
        <v>23</v>
      </c>
      <c r="G334">
        <v>13121555</v>
      </c>
      <c r="H334">
        <v>16951798</v>
      </c>
      <c r="I334" t="s">
        <v>2290</v>
      </c>
      <c r="J334">
        <v>18421843</v>
      </c>
      <c r="K334">
        <v>17265945</v>
      </c>
      <c r="L334">
        <v>22305955</v>
      </c>
      <c r="M334">
        <v>14000000</v>
      </c>
      <c r="N334">
        <f t="shared" si="26"/>
        <v>1</v>
      </c>
      <c r="O334">
        <f t="shared" si="27"/>
        <v>0</v>
      </c>
      <c r="P334">
        <f t="shared" si="28"/>
        <v>0</v>
      </c>
      <c r="Q334">
        <f t="shared" si="28"/>
        <v>1</v>
      </c>
      <c r="R334">
        <f t="shared" si="28"/>
        <v>0</v>
      </c>
      <c r="S334">
        <f t="shared" si="28"/>
        <v>0</v>
      </c>
      <c r="T334">
        <v>3</v>
      </c>
      <c r="U334">
        <v>2</v>
      </c>
    </row>
    <row r="335" spans="1:21" ht="16">
      <c r="A335" s="1">
        <v>2012</v>
      </c>
      <c r="B335" t="s">
        <v>353</v>
      </c>
      <c r="C335" t="s">
        <v>354</v>
      </c>
      <c r="D335" t="s">
        <v>16</v>
      </c>
      <c r="E335" t="s">
        <v>16</v>
      </c>
      <c r="F335" t="s">
        <v>17</v>
      </c>
      <c r="G335">
        <v>15634090</v>
      </c>
      <c r="H335">
        <v>21985095</v>
      </c>
      <c r="I335" t="s">
        <v>224</v>
      </c>
      <c r="J335">
        <v>15219578</v>
      </c>
      <c r="K335">
        <v>15862951</v>
      </c>
      <c r="L335">
        <v>22306925</v>
      </c>
      <c r="M335">
        <v>15000000</v>
      </c>
      <c r="N335">
        <f t="shared" si="26"/>
        <v>0</v>
      </c>
      <c r="O335">
        <f t="shared" si="27"/>
        <v>0</v>
      </c>
      <c r="P335">
        <f t="shared" si="28"/>
        <v>1</v>
      </c>
      <c r="Q335">
        <f t="shared" si="28"/>
        <v>0</v>
      </c>
      <c r="R335">
        <f t="shared" si="28"/>
        <v>0</v>
      </c>
      <c r="S335">
        <f t="shared" si="28"/>
        <v>0</v>
      </c>
      <c r="T335">
        <v>1</v>
      </c>
      <c r="U335">
        <v>1</v>
      </c>
    </row>
    <row r="336" spans="1:21" ht="16">
      <c r="A336" s="1">
        <v>2004</v>
      </c>
      <c r="B336" t="s">
        <v>1890</v>
      </c>
      <c r="C336" t="s">
        <v>1891</v>
      </c>
      <c r="D336" t="s">
        <v>21</v>
      </c>
      <c r="E336" t="s">
        <v>22</v>
      </c>
      <c r="F336" t="s">
        <v>23</v>
      </c>
      <c r="G336">
        <v>18225165</v>
      </c>
      <c r="H336">
        <v>18225165</v>
      </c>
      <c r="I336" t="s">
        <v>1837</v>
      </c>
      <c r="J336">
        <v>11098736</v>
      </c>
      <c r="K336">
        <v>22475144</v>
      </c>
      <c r="L336">
        <v>22475144</v>
      </c>
      <c r="M336">
        <v>9000000</v>
      </c>
      <c r="N336">
        <f t="shared" si="26"/>
        <v>1</v>
      </c>
      <c r="O336">
        <f t="shared" si="27"/>
        <v>1</v>
      </c>
      <c r="P336">
        <f t="shared" si="28"/>
        <v>0</v>
      </c>
      <c r="Q336">
        <f t="shared" si="28"/>
        <v>1</v>
      </c>
      <c r="R336">
        <f t="shared" si="28"/>
        <v>0</v>
      </c>
      <c r="S336">
        <f t="shared" si="28"/>
        <v>0</v>
      </c>
      <c r="T336">
        <v>3</v>
      </c>
      <c r="U336">
        <v>2</v>
      </c>
    </row>
    <row r="337" spans="1:21" ht="16">
      <c r="A337" s="1">
        <v>2013</v>
      </c>
      <c r="B337" t="s">
        <v>211</v>
      </c>
      <c r="C337" t="s">
        <v>212</v>
      </c>
      <c r="D337" t="s">
        <v>58</v>
      </c>
      <c r="E337" t="s">
        <v>58</v>
      </c>
      <c r="F337" t="s">
        <v>17</v>
      </c>
      <c r="G337">
        <v>2322593</v>
      </c>
      <c r="H337">
        <v>22594052</v>
      </c>
      <c r="I337" t="s">
        <v>18</v>
      </c>
      <c r="J337">
        <v>16000000</v>
      </c>
      <c r="K337">
        <v>2322593</v>
      </c>
      <c r="L337">
        <v>22594052</v>
      </c>
      <c r="M337">
        <v>16000000</v>
      </c>
      <c r="N337">
        <f t="shared" si="26"/>
        <v>0</v>
      </c>
      <c r="O337">
        <f t="shared" si="27"/>
        <v>0</v>
      </c>
      <c r="P337">
        <f t="shared" si="28"/>
        <v>1</v>
      </c>
      <c r="Q337">
        <f t="shared" si="28"/>
        <v>0</v>
      </c>
      <c r="R337">
        <f t="shared" si="28"/>
        <v>0</v>
      </c>
      <c r="S337">
        <f t="shared" si="28"/>
        <v>0</v>
      </c>
      <c r="T337">
        <v>1</v>
      </c>
      <c r="U337">
        <v>1</v>
      </c>
    </row>
    <row r="338" spans="1:21" ht="16">
      <c r="A338" s="1">
        <v>1999</v>
      </c>
      <c r="B338" t="s">
        <v>2586</v>
      </c>
      <c r="C338" t="s">
        <v>2587</v>
      </c>
      <c r="D338" t="s">
        <v>22</v>
      </c>
      <c r="E338" t="s">
        <v>22</v>
      </c>
      <c r="F338" t="s">
        <v>23</v>
      </c>
      <c r="G338">
        <v>16304786</v>
      </c>
      <c r="H338">
        <v>16304786</v>
      </c>
      <c r="I338" t="s">
        <v>2532</v>
      </c>
      <c r="J338">
        <v>33563089</v>
      </c>
      <c r="K338">
        <v>22801624</v>
      </c>
      <c r="L338">
        <v>22801624</v>
      </c>
      <c r="M338">
        <v>24000000</v>
      </c>
      <c r="N338">
        <f t="shared" si="26"/>
        <v>1</v>
      </c>
      <c r="O338">
        <f t="shared" si="27"/>
        <v>0</v>
      </c>
      <c r="P338">
        <f t="shared" si="28"/>
        <v>0</v>
      </c>
      <c r="Q338">
        <f t="shared" si="28"/>
        <v>0</v>
      </c>
      <c r="R338">
        <f t="shared" si="28"/>
        <v>1</v>
      </c>
      <c r="S338">
        <f t="shared" si="28"/>
        <v>0</v>
      </c>
      <c r="T338">
        <v>4</v>
      </c>
      <c r="U338">
        <v>3</v>
      </c>
    </row>
    <row r="339" spans="1:21" ht="16">
      <c r="A339" s="1">
        <v>2012</v>
      </c>
      <c r="B339" t="s">
        <v>282</v>
      </c>
      <c r="C339" t="s">
        <v>283</v>
      </c>
      <c r="D339" t="s">
        <v>63</v>
      </c>
      <c r="E339" t="s">
        <v>64</v>
      </c>
      <c r="F339" t="s">
        <v>17</v>
      </c>
      <c r="G339">
        <v>22549338</v>
      </c>
      <c r="H339">
        <v>22549338</v>
      </c>
      <c r="I339" t="s">
        <v>224</v>
      </c>
      <c r="J339">
        <v>8117109</v>
      </c>
      <c r="K339">
        <v>22879428</v>
      </c>
      <c r="L339">
        <v>22879428</v>
      </c>
      <c r="M339">
        <v>8000000</v>
      </c>
      <c r="N339">
        <f t="shared" si="26"/>
        <v>0</v>
      </c>
      <c r="O339">
        <f t="shared" si="27"/>
        <v>1</v>
      </c>
      <c r="P339">
        <f t="shared" si="28"/>
        <v>1</v>
      </c>
      <c r="Q339">
        <f t="shared" si="28"/>
        <v>0</v>
      </c>
      <c r="R339">
        <f t="shared" si="28"/>
        <v>0</v>
      </c>
      <c r="S339">
        <f t="shared" si="28"/>
        <v>0</v>
      </c>
      <c r="T339">
        <v>1</v>
      </c>
      <c r="U339">
        <v>1</v>
      </c>
    </row>
    <row r="340" spans="1:21" ht="16">
      <c r="A340" s="1">
        <v>2011</v>
      </c>
      <c r="B340" t="s">
        <v>459</v>
      </c>
      <c r="C340" t="s">
        <v>460</v>
      </c>
      <c r="D340" t="s">
        <v>57</v>
      </c>
      <c r="E340" t="s">
        <v>58</v>
      </c>
      <c r="F340" t="s">
        <v>17</v>
      </c>
      <c r="G340">
        <v>18942396</v>
      </c>
      <c r="H340">
        <v>22176190</v>
      </c>
      <c r="I340" t="s">
        <v>391</v>
      </c>
      <c r="J340">
        <v>23820888</v>
      </c>
      <c r="K340">
        <v>19618465</v>
      </c>
      <c r="L340">
        <v>22967676</v>
      </c>
      <c r="M340">
        <v>23000000</v>
      </c>
      <c r="N340">
        <f t="shared" si="26"/>
        <v>0</v>
      </c>
      <c r="O340">
        <f t="shared" si="27"/>
        <v>1</v>
      </c>
      <c r="P340">
        <f t="shared" si="28"/>
        <v>1</v>
      </c>
      <c r="Q340">
        <f t="shared" si="28"/>
        <v>0</v>
      </c>
      <c r="R340">
        <f t="shared" si="28"/>
        <v>0</v>
      </c>
      <c r="S340">
        <f t="shared" si="28"/>
        <v>0</v>
      </c>
      <c r="T340">
        <v>1</v>
      </c>
      <c r="U340">
        <v>1</v>
      </c>
    </row>
    <row r="341" spans="1:21" ht="16">
      <c r="A341" s="1">
        <v>1985</v>
      </c>
      <c r="B341" t="s">
        <v>3334</v>
      </c>
      <c r="C341" t="s">
        <v>3335</v>
      </c>
      <c r="D341" t="s">
        <v>22</v>
      </c>
      <c r="E341" t="s">
        <v>22</v>
      </c>
      <c r="F341" t="s">
        <v>23</v>
      </c>
      <c r="G341">
        <v>10618813</v>
      </c>
      <c r="H341">
        <v>10618813</v>
      </c>
      <c r="I341" t="s">
        <v>3322</v>
      </c>
      <c r="J341">
        <v>58456506</v>
      </c>
      <c r="K341">
        <v>22990322</v>
      </c>
      <c r="L341">
        <v>22990322</v>
      </c>
      <c r="M341">
        <v>27000000</v>
      </c>
      <c r="N341">
        <f t="shared" si="26"/>
        <v>1</v>
      </c>
      <c r="O341">
        <f t="shared" si="27"/>
        <v>0</v>
      </c>
      <c r="P341">
        <f t="shared" si="28"/>
        <v>0</v>
      </c>
      <c r="Q341">
        <f t="shared" si="28"/>
        <v>0</v>
      </c>
      <c r="R341">
        <f t="shared" si="28"/>
        <v>0</v>
      </c>
      <c r="S341">
        <f t="shared" si="28"/>
        <v>1</v>
      </c>
    </row>
    <row r="342" spans="1:21" ht="16">
      <c r="A342" s="1">
        <v>1971</v>
      </c>
      <c r="B342" t="s">
        <v>3566</v>
      </c>
      <c r="C342" t="s">
        <v>3645</v>
      </c>
      <c r="D342" t="s">
        <v>90</v>
      </c>
      <c r="E342" t="s">
        <v>31</v>
      </c>
      <c r="F342" t="s">
        <v>17</v>
      </c>
      <c r="G342">
        <v>4000000</v>
      </c>
      <c r="H342">
        <v>4000000</v>
      </c>
      <c r="I342" t="s">
        <v>3560</v>
      </c>
      <c r="J342">
        <v>17263543</v>
      </c>
      <c r="K342">
        <v>23018057</v>
      </c>
      <c r="L342">
        <v>23018057</v>
      </c>
      <c r="M342">
        <v>3000000</v>
      </c>
      <c r="N342">
        <f t="shared" si="26"/>
        <v>0</v>
      </c>
      <c r="O342">
        <f t="shared" si="27"/>
        <v>1</v>
      </c>
      <c r="P342">
        <f t="shared" ref="P342:S361" si="29">IF(AND($A342&gt;=P$1,$A342&lt;P$1+10),1,0)</f>
        <v>0</v>
      </c>
      <c r="Q342">
        <f t="shared" si="29"/>
        <v>0</v>
      </c>
      <c r="R342">
        <f t="shared" si="29"/>
        <v>0</v>
      </c>
      <c r="S342">
        <f t="shared" si="29"/>
        <v>0</v>
      </c>
    </row>
    <row r="343" spans="1:21" ht="16">
      <c r="A343" s="1">
        <v>1987</v>
      </c>
      <c r="B343" t="s">
        <v>3287</v>
      </c>
      <c r="C343" t="s">
        <v>3288</v>
      </c>
      <c r="D343" t="s">
        <v>22</v>
      </c>
      <c r="E343" t="s">
        <v>22</v>
      </c>
      <c r="F343" t="s">
        <v>23</v>
      </c>
      <c r="G343">
        <v>11227824</v>
      </c>
      <c r="H343">
        <v>11227824</v>
      </c>
      <c r="I343" t="s">
        <v>3276</v>
      </c>
      <c r="J343">
        <v>34856756</v>
      </c>
      <c r="K343">
        <v>23021501</v>
      </c>
      <c r="L343">
        <v>23021501</v>
      </c>
      <c r="M343">
        <v>17000000</v>
      </c>
      <c r="N343">
        <f t="shared" si="26"/>
        <v>1</v>
      </c>
      <c r="O343">
        <f t="shared" si="27"/>
        <v>0</v>
      </c>
      <c r="P343">
        <f t="shared" si="29"/>
        <v>0</v>
      </c>
      <c r="Q343">
        <f t="shared" si="29"/>
        <v>0</v>
      </c>
      <c r="R343">
        <f t="shared" si="29"/>
        <v>0</v>
      </c>
      <c r="S343">
        <f t="shared" si="29"/>
        <v>1</v>
      </c>
    </row>
    <row r="344" spans="1:21" ht="16">
      <c r="A344" s="1">
        <v>1988</v>
      </c>
      <c r="B344" t="s">
        <v>3234</v>
      </c>
      <c r="C344" t="s">
        <v>3235</v>
      </c>
      <c r="D344" t="s">
        <v>16</v>
      </c>
      <c r="E344" t="s">
        <v>16</v>
      </c>
      <c r="F344" t="s">
        <v>17</v>
      </c>
      <c r="G344">
        <v>11806119</v>
      </c>
      <c r="H344">
        <v>11806119</v>
      </c>
      <c r="I344" t="s">
        <v>3228</v>
      </c>
      <c r="J344">
        <v>2954471</v>
      </c>
      <c r="K344">
        <v>23253887</v>
      </c>
      <c r="L344">
        <v>23253887</v>
      </c>
      <c r="M344">
        <v>1500000</v>
      </c>
      <c r="N344">
        <f t="shared" si="26"/>
        <v>0</v>
      </c>
      <c r="O344">
        <f t="shared" si="27"/>
        <v>0</v>
      </c>
      <c r="P344">
        <f t="shared" si="29"/>
        <v>0</v>
      </c>
      <c r="Q344">
        <f t="shared" si="29"/>
        <v>0</v>
      </c>
      <c r="R344">
        <f t="shared" si="29"/>
        <v>0</v>
      </c>
      <c r="S344">
        <f t="shared" si="29"/>
        <v>1</v>
      </c>
    </row>
    <row r="345" spans="1:21" ht="16">
      <c r="A345" s="1">
        <v>2000</v>
      </c>
      <c r="B345" t="s">
        <v>2428</v>
      </c>
      <c r="C345" t="s">
        <v>2429</v>
      </c>
      <c r="D345" t="s">
        <v>22</v>
      </c>
      <c r="E345" t="s">
        <v>22</v>
      </c>
      <c r="F345" t="s">
        <v>23</v>
      </c>
      <c r="G345">
        <v>17200925</v>
      </c>
      <c r="H345">
        <v>17200925</v>
      </c>
      <c r="I345" t="s">
        <v>2409</v>
      </c>
      <c r="J345">
        <v>24352351</v>
      </c>
      <c r="K345">
        <v>23271276</v>
      </c>
      <c r="L345">
        <v>23271276</v>
      </c>
      <c r="M345">
        <v>18000000</v>
      </c>
      <c r="N345">
        <f t="shared" si="26"/>
        <v>1</v>
      </c>
      <c r="O345">
        <f t="shared" si="27"/>
        <v>0</v>
      </c>
      <c r="P345">
        <f t="shared" si="29"/>
        <v>0</v>
      </c>
      <c r="Q345">
        <f t="shared" si="29"/>
        <v>1</v>
      </c>
      <c r="R345">
        <f t="shared" si="29"/>
        <v>0</v>
      </c>
      <c r="S345">
        <f t="shared" si="29"/>
        <v>0</v>
      </c>
      <c r="T345">
        <v>3</v>
      </c>
      <c r="U345">
        <v>2</v>
      </c>
    </row>
    <row r="346" spans="1:21" ht="16">
      <c r="A346" s="1">
        <v>2008</v>
      </c>
      <c r="B346" t="s">
        <v>1154</v>
      </c>
      <c r="C346" t="s">
        <v>1155</v>
      </c>
      <c r="D346" t="s">
        <v>22</v>
      </c>
      <c r="E346" t="s">
        <v>22</v>
      </c>
      <c r="F346" t="s">
        <v>23</v>
      </c>
      <c r="G346">
        <v>11008770</v>
      </c>
      <c r="H346">
        <v>21621188</v>
      </c>
      <c r="I346" t="s">
        <v>1120</v>
      </c>
      <c r="J346">
        <v>35714458</v>
      </c>
      <c r="K346">
        <v>11914311</v>
      </c>
      <c r="L346">
        <v>23399667</v>
      </c>
      <c r="M346">
        <v>33000000</v>
      </c>
      <c r="N346">
        <f t="shared" si="26"/>
        <v>1</v>
      </c>
      <c r="O346">
        <f t="shared" si="27"/>
        <v>0</v>
      </c>
      <c r="P346">
        <f t="shared" si="29"/>
        <v>0</v>
      </c>
      <c r="Q346">
        <f t="shared" si="29"/>
        <v>1</v>
      </c>
      <c r="R346">
        <f t="shared" si="29"/>
        <v>0</v>
      </c>
      <c r="S346">
        <f t="shared" si="29"/>
        <v>0</v>
      </c>
      <c r="T346">
        <v>2</v>
      </c>
      <c r="U346">
        <v>2</v>
      </c>
    </row>
    <row r="347" spans="1:21" ht="16">
      <c r="A347" s="1">
        <v>1994</v>
      </c>
      <c r="B347" t="s">
        <v>3048</v>
      </c>
      <c r="C347" t="s">
        <v>3049</v>
      </c>
      <c r="D347" t="s">
        <v>16</v>
      </c>
      <c r="E347" t="s">
        <v>16</v>
      </c>
      <c r="F347" t="s">
        <v>17</v>
      </c>
      <c r="G347">
        <v>2816518</v>
      </c>
      <c r="H347">
        <v>14938149</v>
      </c>
      <c r="I347" t="s">
        <v>3016</v>
      </c>
      <c r="J347">
        <v>62866588</v>
      </c>
      <c r="K347">
        <v>4426622</v>
      </c>
      <c r="L347">
        <v>23477761</v>
      </c>
      <c r="M347">
        <v>40000000</v>
      </c>
      <c r="N347">
        <f t="shared" si="26"/>
        <v>0</v>
      </c>
      <c r="O347">
        <f t="shared" si="27"/>
        <v>0</v>
      </c>
      <c r="P347">
        <f t="shared" si="29"/>
        <v>0</v>
      </c>
      <c r="Q347">
        <f t="shared" si="29"/>
        <v>0</v>
      </c>
      <c r="R347">
        <f t="shared" si="29"/>
        <v>1</v>
      </c>
      <c r="S347">
        <f t="shared" si="29"/>
        <v>0</v>
      </c>
      <c r="T347">
        <v>5</v>
      </c>
      <c r="U347">
        <v>3</v>
      </c>
    </row>
    <row r="348" spans="1:21" ht="16">
      <c r="A348" s="1">
        <v>2001</v>
      </c>
      <c r="B348" t="s">
        <v>2293</v>
      </c>
      <c r="C348" t="s">
        <v>2294</v>
      </c>
      <c r="D348" t="s">
        <v>31</v>
      </c>
      <c r="E348" t="s">
        <v>31</v>
      </c>
      <c r="F348" t="s">
        <v>17</v>
      </c>
      <c r="G348">
        <v>10965209</v>
      </c>
      <c r="H348">
        <v>17865209</v>
      </c>
      <c r="I348" t="s">
        <v>2286</v>
      </c>
      <c r="J348">
        <v>39475379</v>
      </c>
      <c r="K348">
        <v>14428526</v>
      </c>
      <c r="L348">
        <v>23507863</v>
      </c>
      <c r="M348">
        <v>30000000</v>
      </c>
      <c r="N348">
        <f t="shared" si="26"/>
        <v>0</v>
      </c>
      <c r="O348">
        <f t="shared" si="27"/>
        <v>0</v>
      </c>
      <c r="P348">
        <f t="shared" si="29"/>
        <v>0</v>
      </c>
      <c r="Q348">
        <f t="shared" si="29"/>
        <v>1</v>
      </c>
      <c r="R348">
        <f t="shared" si="29"/>
        <v>0</v>
      </c>
      <c r="S348">
        <f t="shared" si="29"/>
        <v>0</v>
      </c>
      <c r="T348">
        <v>3</v>
      </c>
      <c r="U348">
        <v>2</v>
      </c>
    </row>
    <row r="349" spans="1:21" ht="16">
      <c r="A349" s="1">
        <v>2011</v>
      </c>
      <c r="B349" t="s">
        <v>630</v>
      </c>
      <c r="C349" t="s">
        <v>631</v>
      </c>
      <c r="D349" t="s">
        <v>22</v>
      </c>
      <c r="E349" t="s">
        <v>22</v>
      </c>
      <c r="F349" t="s">
        <v>23</v>
      </c>
      <c r="G349">
        <v>16311571</v>
      </c>
      <c r="H349">
        <v>22750356</v>
      </c>
      <c r="I349" t="s">
        <v>398</v>
      </c>
      <c r="J349">
        <v>12428289</v>
      </c>
      <c r="K349">
        <v>16893744</v>
      </c>
      <c r="L349">
        <v>23562334</v>
      </c>
      <c r="M349">
        <v>12000000</v>
      </c>
      <c r="N349">
        <f t="shared" si="26"/>
        <v>1</v>
      </c>
      <c r="O349">
        <f t="shared" si="27"/>
        <v>0</v>
      </c>
      <c r="P349">
        <f t="shared" si="29"/>
        <v>1</v>
      </c>
      <c r="Q349">
        <f t="shared" si="29"/>
        <v>0</v>
      </c>
      <c r="R349">
        <f t="shared" si="29"/>
        <v>0</v>
      </c>
      <c r="S349">
        <f t="shared" si="29"/>
        <v>0</v>
      </c>
      <c r="T349">
        <v>1</v>
      </c>
      <c r="U349">
        <v>1</v>
      </c>
    </row>
    <row r="350" spans="1:21" ht="16">
      <c r="A350" s="1">
        <v>1992</v>
      </c>
      <c r="B350" t="s">
        <v>3113</v>
      </c>
      <c r="C350" t="s">
        <v>3114</v>
      </c>
      <c r="D350" t="s">
        <v>22</v>
      </c>
      <c r="E350" t="s">
        <v>22</v>
      </c>
      <c r="F350" t="s">
        <v>23</v>
      </c>
      <c r="G350">
        <v>14231669</v>
      </c>
      <c r="H350">
        <v>14231669</v>
      </c>
      <c r="I350" t="s">
        <v>3104</v>
      </c>
      <c r="J350">
        <v>11622431</v>
      </c>
      <c r="K350">
        <v>23629512</v>
      </c>
      <c r="L350">
        <v>23629512</v>
      </c>
      <c r="M350">
        <v>7000000</v>
      </c>
      <c r="N350">
        <f t="shared" si="26"/>
        <v>1</v>
      </c>
      <c r="O350">
        <f t="shared" si="27"/>
        <v>0</v>
      </c>
      <c r="P350">
        <f t="shared" si="29"/>
        <v>0</v>
      </c>
      <c r="Q350">
        <f t="shared" si="29"/>
        <v>0</v>
      </c>
      <c r="R350">
        <f t="shared" si="29"/>
        <v>1</v>
      </c>
      <c r="S350">
        <f t="shared" si="29"/>
        <v>0</v>
      </c>
      <c r="T350">
        <v>5</v>
      </c>
      <c r="U350">
        <v>3</v>
      </c>
    </row>
    <row r="351" spans="1:21" ht="16">
      <c r="A351" s="1">
        <v>2004</v>
      </c>
      <c r="B351" t="s">
        <v>1838</v>
      </c>
      <c r="C351">
        <v>2046</v>
      </c>
      <c r="D351" t="s">
        <v>22</v>
      </c>
      <c r="E351" t="s">
        <v>22</v>
      </c>
      <c r="F351" t="s">
        <v>23</v>
      </c>
      <c r="G351">
        <v>1442338</v>
      </c>
      <c r="H351">
        <v>19202856</v>
      </c>
      <c r="I351" t="s">
        <v>1837</v>
      </c>
      <c r="J351">
        <v>14798315</v>
      </c>
      <c r="K351">
        <v>1778681</v>
      </c>
      <c r="L351">
        <v>23680825</v>
      </c>
      <c r="M351">
        <v>12000000</v>
      </c>
      <c r="N351">
        <f t="shared" si="26"/>
        <v>1</v>
      </c>
      <c r="O351">
        <f t="shared" si="27"/>
        <v>0</v>
      </c>
      <c r="P351">
        <f t="shared" si="29"/>
        <v>0</v>
      </c>
      <c r="Q351">
        <f t="shared" si="29"/>
        <v>1</v>
      </c>
      <c r="R351">
        <f t="shared" si="29"/>
        <v>0</v>
      </c>
      <c r="S351">
        <f t="shared" si="29"/>
        <v>0</v>
      </c>
      <c r="T351">
        <v>3</v>
      </c>
      <c r="U351">
        <v>2</v>
      </c>
    </row>
    <row r="352" spans="1:21" ht="16">
      <c r="A352" s="1">
        <v>2012</v>
      </c>
      <c r="B352" t="s">
        <v>310</v>
      </c>
      <c r="C352" t="s">
        <v>311</v>
      </c>
      <c r="D352" t="s">
        <v>27</v>
      </c>
      <c r="E352" t="s">
        <v>16</v>
      </c>
      <c r="F352" t="s">
        <v>17</v>
      </c>
      <c r="G352">
        <v>15024049</v>
      </c>
      <c r="H352">
        <v>23492318</v>
      </c>
      <c r="I352" t="s">
        <v>224</v>
      </c>
      <c r="J352">
        <v>13697621</v>
      </c>
      <c r="K352">
        <v>15243980</v>
      </c>
      <c r="L352">
        <v>23836212</v>
      </c>
      <c r="M352">
        <v>13500000</v>
      </c>
      <c r="N352">
        <f t="shared" si="26"/>
        <v>0</v>
      </c>
      <c r="O352">
        <f t="shared" si="27"/>
        <v>1</v>
      </c>
      <c r="P352">
        <f t="shared" si="29"/>
        <v>1</v>
      </c>
      <c r="Q352">
        <f t="shared" si="29"/>
        <v>0</v>
      </c>
      <c r="R352">
        <f t="shared" si="29"/>
        <v>0</v>
      </c>
      <c r="S352">
        <f t="shared" si="29"/>
        <v>0</v>
      </c>
      <c r="T352">
        <v>1</v>
      </c>
      <c r="U352">
        <v>1</v>
      </c>
    </row>
    <row r="353" spans="1:21" ht="16">
      <c r="A353" s="1">
        <v>1998</v>
      </c>
      <c r="B353" t="s">
        <v>2641</v>
      </c>
      <c r="C353">
        <v>54</v>
      </c>
      <c r="D353" t="s">
        <v>16</v>
      </c>
      <c r="E353" t="s">
        <v>16</v>
      </c>
      <c r="F353" t="s">
        <v>17</v>
      </c>
      <c r="G353">
        <v>16757163</v>
      </c>
      <c r="H353">
        <v>16757163</v>
      </c>
      <c r="I353" t="s">
        <v>2642</v>
      </c>
      <c r="J353">
        <v>18578720</v>
      </c>
      <c r="K353">
        <v>23948203</v>
      </c>
      <c r="L353">
        <v>23948203</v>
      </c>
      <c r="M353">
        <v>13000000</v>
      </c>
      <c r="N353">
        <f t="shared" si="26"/>
        <v>0</v>
      </c>
      <c r="O353">
        <f t="shared" si="27"/>
        <v>0</v>
      </c>
      <c r="P353">
        <f t="shared" si="29"/>
        <v>0</v>
      </c>
      <c r="Q353">
        <f t="shared" si="29"/>
        <v>0</v>
      </c>
      <c r="R353">
        <f t="shared" si="29"/>
        <v>1</v>
      </c>
      <c r="S353">
        <f t="shared" si="29"/>
        <v>0</v>
      </c>
      <c r="T353">
        <v>4</v>
      </c>
      <c r="U353">
        <v>3</v>
      </c>
    </row>
    <row r="354" spans="1:21" ht="16">
      <c r="A354" s="1">
        <v>2006</v>
      </c>
      <c r="B354" t="s">
        <v>1620</v>
      </c>
      <c r="C354" t="s">
        <v>1621</v>
      </c>
      <c r="D354" t="s">
        <v>16</v>
      </c>
      <c r="E354" t="s">
        <v>16</v>
      </c>
      <c r="F354" t="s">
        <v>17</v>
      </c>
      <c r="G354">
        <v>18522064</v>
      </c>
      <c r="H354">
        <v>20722064</v>
      </c>
      <c r="I354" t="s">
        <v>1464</v>
      </c>
      <c r="J354">
        <v>34673890</v>
      </c>
      <c r="K354">
        <v>21407734</v>
      </c>
      <c r="L354">
        <v>23950486</v>
      </c>
      <c r="M354">
        <v>30000000</v>
      </c>
      <c r="N354">
        <f t="shared" si="26"/>
        <v>0</v>
      </c>
      <c r="O354">
        <f t="shared" si="27"/>
        <v>0</v>
      </c>
      <c r="P354">
        <f t="shared" si="29"/>
        <v>0</v>
      </c>
      <c r="Q354">
        <f t="shared" si="29"/>
        <v>1</v>
      </c>
      <c r="R354">
        <f t="shared" si="29"/>
        <v>0</v>
      </c>
      <c r="S354">
        <f t="shared" si="29"/>
        <v>0</v>
      </c>
      <c r="T354">
        <v>2</v>
      </c>
      <c r="U354">
        <v>2</v>
      </c>
    </row>
    <row r="355" spans="1:21" ht="16">
      <c r="A355" s="1">
        <v>2008</v>
      </c>
      <c r="B355" t="s">
        <v>1293</v>
      </c>
      <c r="C355" t="s">
        <v>1294</v>
      </c>
      <c r="D355" t="s">
        <v>16</v>
      </c>
      <c r="E355" t="s">
        <v>16</v>
      </c>
      <c r="F355" t="s">
        <v>17</v>
      </c>
      <c r="G355" t="e">
        <v>#N/A</v>
      </c>
      <c r="H355">
        <v>22139590</v>
      </c>
      <c r="I355" t="s">
        <v>1123</v>
      </c>
      <c r="J355">
        <v>21645126</v>
      </c>
      <c r="K355" t="e">
        <v>#N/A</v>
      </c>
      <c r="L355">
        <v>23960711</v>
      </c>
      <c r="M355">
        <v>20000000</v>
      </c>
      <c r="N355">
        <f t="shared" si="26"/>
        <v>0</v>
      </c>
      <c r="O355">
        <f t="shared" si="27"/>
        <v>0</v>
      </c>
      <c r="P355">
        <f t="shared" si="29"/>
        <v>0</v>
      </c>
      <c r="Q355">
        <f t="shared" si="29"/>
        <v>1</v>
      </c>
      <c r="R355">
        <f t="shared" si="29"/>
        <v>0</v>
      </c>
      <c r="S355">
        <f t="shared" si="29"/>
        <v>0</v>
      </c>
      <c r="T355">
        <v>2</v>
      </c>
      <c r="U355">
        <v>2</v>
      </c>
    </row>
    <row r="356" spans="1:21" ht="16">
      <c r="A356" s="1">
        <v>1999</v>
      </c>
      <c r="B356" t="s">
        <v>2566</v>
      </c>
      <c r="C356" t="s">
        <v>2567</v>
      </c>
      <c r="D356" t="s">
        <v>22</v>
      </c>
      <c r="E356" t="s">
        <v>22</v>
      </c>
      <c r="F356" t="s">
        <v>23</v>
      </c>
      <c r="G356">
        <v>14943582</v>
      </c>
      <c r="H356">
        <v>17202854</v>
      </c>
      <c r="I356" t="s">
        <v>2532</v>
      </c>
      <c r="J356">
        <v>11886927</v>
      </c>
      <c r="K356">
        <v>20898032</v>
      </c>
      <c r="L356">
        <v>24057538</v>
      </c>
      <c r="M356">
        <v>8500000</v>
      </c>
      <c r="N356">
        <f t="shared" si="26"/>
        <v>1</v>
      </c>
      <c r="O356">
        <f t="shared" si="27"/>
        <v>0</v>
      </c>
      <c r="P356">
        <f t="shared" si="29"/>
        <v>0</v>
      </c>
      <c r="Q356">
        <f t="shared" si="29"/>
        <v>0</v>
      </c>
      <c r="R356">
        <f t="shared" si="29"/>
        <v>1</v>
      </c>
      <c r="S356">
        <f t="shared" si="29"/>
        <v>0</v>
      </c>
      <c r="T356">
        <v>4</v>
      </c>
      <c r="U356">
        <v>3</v>
      </c>
    </row>
    <row r="357" spans="1:21" ht="16">
      <c r="A357" s="1">
        <v>2013</v>
      </c>
      <c r="B357" t="s">
        <v>184</v>
      </c>
      <c r="C357" t="s">
        <v>185</v>
      </c>
      <c r="D357" t="s">
        <v>16</v>
      </c>
      <c r="E357" t="s">
        <v>16</v>
      </c>
      <c r="F357" t="s">
        <v>17</v>
      </c>
      <c r="G357">
        <v>22537881</v>
      </c>
      <c r="H357">
        <v>24255957</v>
      </c>
      <c r="I357" t="s">
        <v>18</v>
      </c>
      <c r="J357">
        <v>32000000</v>
      </c>
      <c r="K357">
        <v>22537881</v>
      </c>
      <c r="L357">
        <v>24255957</v>
      </c>
      <c r="M357">
        <v>32000000</v>
      </c>
      <c r="N357">
        <f t="shared" si="26"/>
        <v>0</v>
      </c>
      <c r="O357">
        <f t="shared" si="27"/>
        <v>0</v>
      </c>
      <c r="P357">
        <f t="shared" si="29"/>
        <v>1</v>
      </c>
      <c r="Q357">
        <f t="shared" si="29"/>
        <v>0</v>
      </c>
      <c r="R357">
        <f t="shared" si="29"/>
        <v>0</v>
      </c>
      <c r="S357">
        <f t="shared" si="29"/>
        <v>0</v>
      </c>
      <c r="T357">
        <v>1</v>
      </c>
      <c r="U357">
        <v>1</v>
      </c>
    </row>
    <row r="358" spans="1:21" ht="16">
      <c r="A358" s="1">
        <v>2009</v>
      </c>
      <c r="B358" t="s">
        <v>1029</v>
      </c>
      <c r="C358" t="s">
        <v>1030</v>
      </c>
      <c r="D358" t="s">
        <v>22</v>
      </c>
      <c r="E358" t="s">
        <v>22</v>
      </c>
      <c r="F358" t="s">
        <v>23</v>
      </c>
      <c r="G358">
        <v>17010170</v>
      </c>
      <c r="H358">
        <v>22461001</v>
      </c>
      <c r="I358" t="s">
        <v>888</v>
      </c>
      <c r="J358">
        <v>32571948</v>
      </c>
      <c r="K358">
        <v>18468479</v>
      </c>
      <c r="L358">
        <v>24386618</v>
      </c>
      <c r="M358">
        <v>30000000</v>
      </c>
      <c r="N358">
        <f t="shared" si="26"/>
        <v>1</v>
      </c>
      <c r="O358">
        <f t="shared" si="27"/>
        <v>0</v>
      </c>
      <c r="P358">
        <f t="shared" si="29"/>
        <v>0</v>
      </c>
      <c r="Q358">
        <f t="shared" si="29"/>
        <v>1</v>
      </c>
      <c r="R358">
        <f t="shared" si="29"/>
        <v>0</v>
      </c>
      <c r="S358">
        <f t="shared" si="29"/>
        <v>0</v>
      </c>
      <c r="T358">
        <v>2</v>
      </c>
      <c r="U358">
        <v>2</v>
      </c>
    </row>
    <row r="359" spans="1:21" ht="16">
      <c r="A359" s="1">
        <v>2012</v>
      </c>
      <c r="B359" t="s">
        <v>379</v>
      </c>
      <c r="C359" t="s">
        <v>380</v>
      </c>
      <c r="D359" t="s">
        <v>22</v>
      </c>
      <c r="E359" t="s">
        <v>22</v>
      </c>
      <c r="F359" t="s">
        <v>23</v>
      </c>
      <c r="G359">
        <v>17288155</v>
      </c>
      <c r="H359">
        <v>24159934</v>
      </c>
      <c r="I359" t="s">
        <v>24</v>
      </c>
      <c r="J359">
        <v>32975753</v>
      </c>
      <c r="K359">
        <v>17541229</v>
      </c>
      <c r="L359">
        <v>24513601</v>
      </c>
      <c r="M359">
        <v>32500000</v>
      </c>
      <c r="N359">
        <f t="shared" si="26"/>
        <v>1</v>
      </c>
      <c r="O359">
        <f t="shared" si="27"/>
        <v>0</v>
      </c>
      <c r="P359">
        <f t="shared" si="29"/>
        <v>1</v>
      </c>
      <c r="Q359">
        <f t="shared" si="29"/>
        <v>0</v>
      </c>
      <c r="R359">
        <f t="shared" si="29"/>
        <v>0</v>
      </c>
      <c r="S359">
        <f t="shared" si="29"/>
        <v>0</v>
      </c>
      <c r="T359">
        <v>1</v>
      </c>
      <c r="U359">
        <v>1</v>
      </c>
    </row>
    <row r="360" spans="1:21" ht="16">
      <c r="A360" s="1">
        <v>2004</v>
      </c>
      <c r="B360" t="s">
        <v>1898</v>
      </c>
      <c r="C360" t="s">
        <v>1899</v>
      </c>
      <c r="D360" t="s">
        <v>22</v>
      </c>
      <c r="E360" t="s">
        <v>22</v>
      </c>
      <c r="F360" t="s">
        <v>23</v>
      </c>
      <c r="G360">
        <v>12784713</v>
      </c>
      <c r="H360">
        <v>20034713</v>
      </c>
      <c r="I360" t="s">
        <v>1837</v>
      </c>
      <c r="J360">
        <v>27130243</v>
      </c>
      <c r="K360">
        <v>15766017</v>
      </c>
      <c r="L360">
        <v>24706665</v>
      </c>
      <c r="M360">
        <v>22000000</v>
      </c>
      <c r="N360">
        <f t="shared" si="26"/>
        <v>1</v>
      </c>
      <c r="O360">
        <f t="shared" si="27"/>
        <v>0</v>
      </c>
      <c r="P360">
        <f t="shared" si="29"/>
        <v>0</v>
      </c>
      <c r="Q360">
        <f t="shared" si="29"/>
        <v>1</v>
      </c>
      <c r="R360">
        <f t="shared" si="29"/>
        <v>0</v>
      </c>
      <c r="S360">
        <f t="shared" si="29"/>
        <v>0</v>
      </c>
      <c r="T360">
        <v>3</v>
      </c>
      <c r="U360">
        <v>2</v>
      </c>
    </row>
    <row r="361" spans="1:21" ht="16">
      <c r="A361" s="1">
        <v>2009</v>
      </c>
      <c r="B361" t="s">
        <v>891</v>
      </c>
      <c r="C361" t="s">
        <v>892</v>
      </c>
      <c r="D361" t="s">
        <v>63</v>
      </c>
      <c r="E361" t="s">
        <v>64</v>
      </c>
      <c r="F361" t="s">
        <v>17</v>
      </c>
      <c r="G361">
        <v>15515460</v>
      </c>
      <c r="H361">
        <v>22815460</v>
      </c>
      <c r="I361" t="s">
        <v>885</v>
      </c>
      <c r="J361">
        <v>15200242</v>
      </c>
      <c r="K361">
        <v>16845625</v>
      </c>
      <c r="L361">
        <v>24771466</v>
      </c>
      <c r="M361">
        <v>14000000</v>
      </c>
      <c r="N361">
        <f t="shared" si="26"/>
        <v>0</v>
      </c>
      <c r="O361">
        <f t="shared" si="27"/>
        <v>1</v>
      </c>
      <c r="P361">
        <f t="shared" si="29"/>
        <v>0</v>
      </c>
      <c r="Q361">
        <f t="shared" si="29"/>
        <v>1</v>
      </c>
      <c r="R361">
        <f t="shared" si="29"/>
        <v>0</v>
      </c>
      <c r="S361">
        <f t="shared" si="29"/>
        <v>0</v>
      </c>
      <c r="T361">
        <v>2</v>
      </c>
      <c r="U361">
        <v>2</v>
      </c>
    </row>
    <row r="362" spans="1:21" ht="16">
      <c r="A362" s="1">
        <v>1999</v>
      </c>
      <c r="B362" t="s">
        <v>2556</v>
      </c>
      <c r="C362" t="s">
        <v>2557</v>
      </c>
      <c r="D362" t="s">
        <v>22</v>
      </c>
      <c r="E362" t="s">
        <v>22</v>
      </c>
      <c r="F362" t="s">
        <v>23</v>
      </c>
      <c r="G362">
        <v>17760244</v>
      </c>
      <c r="H362">
        <v>17760244</v>
      </c>
      <c r="I362" t="s">
        <v>2532</v>
      </c>
      <c r="J362">
        <v>29367703</v>
      </c>
      <c r="K362">
        <v>24837027</v>
      </c>
      <c r="L362">
        <v>24837027</v>
      </c>
      <c r="M362">
        <v>21000000</v>
      </c>
      <c r="N362">
        <f t="shared" si="26"/>
        <v>1</v>
      </c>
      <c r="O362">
        <f t="shared" si="27"/>
        <v>0</v>
      </c>
      <c r="P362">
        <f t="shared" ref="P362:S381" si="30">IF(AND($A362&gt;=P$1,$A362&lt;P$1+10),1,0)</f>
        <v>0</v>
      </c>
      <c r="Q362">
        <f t="shared" si="30"/>
        <v>0</v>
      </c>
      <c r="R362">
        <f t="shared" si="30"/>
        <v>1</v>
      </c>
      <c r="S362">
        <f t="shared" si="30"/>
        <v>0</v>
      </c>
      <c r="T362">
        <v>4</v>
      </c>
      <c r="U362">
        <v>3</v>
      </c>
    </row>
    <row r="363" spans="1:21" ht="16">
      <c r="A363" s="1">
        <v>2007</v>
      </c>
      <c r="B363" t="s">
        <v>1457</v>
      </c>
      <c r="C363" t="s">
        <v>1458</v>
      </c>
      <c r="D363" t="s">
        <v>22</v>
      </c>
      <c r="E363" t="s">
        <v>22</v>
      </c>
      <c r="F363" t="s">
        <v>23</v>
      </c>
      <c r="G363">
        <v>19097550</v>
      </c>
      <c r="H363">
        <v>22217183</v>
      </c>
      <c r="I363" t="s">
        <v>1321</v>
      </c>
      <c r="J363">
        <v>1685315</v>
      </c>
      <c r="K363">
        <v>21456928</v>
      </c>
      <c r="L363">
        <v>24961971</v>
      </c>
      <c r="M363">
        <v>1500000</v>
      </c>
      <c r="N363">
        <f t="shared" si="26"/>
        <v>1</v>
      </c>
      <c r="O363">
        <f t="shared" si="27"/>
        <v>0</v>
      </c>
      <c r="P363">
        <f t="shared" si="30"/>
        <v>0</v>
      </c>
      <c r="Q363">
        <f t="shared" si="30"/>
        <v>1</v>
      </c>
      <c r="R363">
        <f t="shared" si="30"/>
        <v>0</v>
      </c>
      <c r="S363">
        <f t="shared" si="30"/>
        <v>0</v>
      </c>
      <c r="T363">
        <v>2</v>
      </c>
      <c r="U363">
        <v>2</v>
      </c>
    </row>
    <row r="364" spans="1:21" ht="16">
      <c r="A364" s="1">
        <v>2005</v>
      </c>
      <c r="B364" t="s">
        <v>1793</v>
      </c>
      <c r="C364" t="s">
        <v>3588</v>
      </c>
      <c r="D364" t="s">
        <v>22</v>
      </c>
      <c r="E364" t="s">
        <v>22</v>
      </c>
      <c r="F364" t="s">
        <v>23</v>
      </c>
      <c r="G364">
        <v>17044981</v>
      </c>
      <c r="H364">
        <v>20940428</v>
      </c>
      <c r="I364" t="s">
        <v>1640</v>
      </c>
      <c r="J364">
        <v>8351232</v>
      </c>
      <c r="K364">
        <v>20335227</v>
      </c>
      <c r="L364">
        <v>24982624</v>
      </c>
      <c r="M364">
        <v>7000000</v>
      </c>
      <c r="N364">
        <f t="shared" si="26"/>
        <v>1</v>
      </c>
      <c r="O364">
        <f t="shared" si="27"/>
        <v>0</v>
      </c>
      <c r="P364">
        <f t="shared" si="30"/>
        <v>0</v>
      </c>
      <c r="Q364">
        <f t="shared" si="30"/>
        <v>1</v>
      </c>
      <c r="R364">
        <f t="shared" si="30"/>
        <v>0</v>
      </c>
      <c r="S364">
        <f t="shared" si="30"/>
        <v>0</v>
      </c>
      <c r="T364">
        <v>2</v>
      </c>
      <c r="U364">
        <v>2</v>
      </c>
    </row>
    <row r="365" spans="1:21" ht="16">
      <c r="A365" s="1">
        <v>1998</v>
      </c>
      <c r="B365" t="s">
        <v>2660</v>
      </c>
      <c r="C365" t="s">
        <v>2661</v>
      </c>
      <c r="D365" t="s">
        <v>16</v>
      </c>
      <c r="E365" t="s">
        <v>16</v>
      </c>
      <c r="F365" t="s">
        <v>17</v>
      </c>
      <c r="G365">
        <v>17507368</v>
      </c>
      <c r="H365">
        <v>17507368</v>
      </c>
      <c r="I365" t="s">
        <v>2642</v>
      </c>
      <c r="J365">
        <v>21436985</v>
      </c>
      <c r="K365">
        <v>25020345</v>
      </c>
      <c r="L365">
        <v>25020345</v>
      </c>
      <c r="M365">
        <v>15000000</v>
      </c>
      <c r="N365">
        <f t="shared" si="26"/>
        <v>0</v>
      </c>
      <c r="O365">
        <f t="shared" si="27"/>
        <v>0</v>
      </c>
      <c r="P365">
        <f t="shared" si="30"/>
        <v>0</v>
      </c>
      <c r="Q365">
        <f t="shared" si="30"/>
        <v>0</v>
      </c>
      <c r="R365">
        <f t="shared" si="30"/>
        <v>1</v>
      </c>
      <c r="S365">
        <f t="shared" si="30"/>
        <v>0</v>
      </c>
      <c r="T365">
        <v>4</v>
      </c>
      <c r="U365">
        <v>3</v>
      </c>
    </row>
    <row r="366" spans="1:21" ht="16">
      <c r="A366" s="1">
        <v>2012</v>
      </c>
      <c r="B366" t="s">
        <v>322</v>
      </c>
      <c r="C366" t="s">
        <v>323</v>
      </c>
      <c r="D366" t="s">
        <v>22</v>
      </c>
      <c r="E366" t="s">
        <v>22</v>
      </c>
      <c r="F366" t="s">
        <v>23</v>
      </c>
      <c r="G366">
        <v>24397469</v>
      </c>
      <c r="H366">
        <v>24660323</v>
      </c>
      <c r="I366" t="s">
        <v>24</v>
      </c>
      <c r="J366">
        <v>10146386</v>
      </c>
      <c r="K366">
        <v>24754613</v>
      </c>
      <c r="L366">
        <v>25021315</v>
      </c>
      <c r="M366">
        <v>10000000</v>
      </c>
      <c r="N366">
        <f t="shared" si="26"/>
        <v>1</v>
      </c>
      <c r="O366">
        <f t="shared" si="27"/>
        <v>0</v>
      </c>
      <c r="P366">
        <f t="shared" si="30"/>
        <v>1</v>
      </c>
      <c r="Q366">
        <f t="shared" si="30"/>
        <v>0</v>
      </c>
      <c r="R366">
        <f t="shared" si="30"/>
        <v>0</v>
      </c>
      <c r="S366">
        <f t="shared" si="30"/>
        <v>0</v>
      </c>
      <c r="T366">
        <v>1</v>
      </c>
      <c r="U366">
        <v>1</v>
      </c>
    </row>
    <row r="367" spans="1:21" ht="16">
      <c r="A367" s="1">
        <v>2002</v>
      </c>
      <c r="B367" t="s">
        <v>2272</v>
      </c>
      <c r="C367" t="s">
        <v>2273</v>
      </c>
      <c r="D367" t="s">
        <v>22</v>
      </c>
      <c r="E367" t="s">
        <v>22</v>
      </c>
      <c r="F367" t="s">
        <v>23</v>
      </c>
      <c r="G367">
        <v>19161999</v>
      </c>
      <c r="H367">
        <v>19344615</v>
      </c>
      <c r="I367" t="s">
        <v>2128</v>
      </c>
      <c r="J367">
        <v>19427688</v>
      </c>
      <c r="K367">
        <v>24818223</v>
      </c>
      <c r="L367">
        <v>25054743</v>
      </c>
      <c r="M367">
        <v>15000000</v>
      </c>
      <c r="N367">
        <f t="shared" si="26"/>
        <v>1</v>
      </c>
      <c r="O367">
        <f t="shared" si="27"/>
        <v>0</v>
      </c>
      <c r="P367">
        <f t="shared" si="30"/>
        <v>0</v>
      </c>
      <c r="Q367">
        <f t="shared" si="30"/>
        <v>1</v>
      </c>
      <c r="R367">
        <f t="shared" si="30"/>
        <v>0</v>
      </c>
      <c r="S367">
        <f t="shared" si="30"/>
        <v>0</v>
      </c>
      <c r="T367">
        <v>3</v>
      </c>
      <c r="U367">
        <v>2</v>
      </c>
    </row>
    <row r="368" spans="1:21" ht="16">
      <c r="A368" s="1">
        <v>2011</v>
      </c>
      <c r="B368" t="s">
        <v>619</v>
      </c>
      <c r="C368" t="s">
        <v>620</v>
      </c>
      <c r="D368" t="s">
        <v>16</v>
      </c>
      <c r="E368" t="s">
        <v>16</v>
      </c>
      <c r="F368" t="s">
        <v>17</v>
      </c>
      <c r="G368">
        <v>13657115</v>
      </c>
      <c r="H368">
        <v>24215385</v>
      </c>
      <c r="I368" t="s">
        <v>391</v>
      </c>
      <c r="J368">
        <v>25892270</v>
      </c>
      <c r="K368">
        <v>14144548</v>
      </c>
      <c r="L368">
        <v>25079651</v>
      </c>
      <c r="M368">
        <v>25000000</v>
      </c>
      <c r="N368">
        <f t="shared" si="26"/>
        <v>0</v>
      </c>
      <c r="O368">
        <f t="shared" si="27"/>
        <v>0</v>
      </c>
      <c r="P368">
        <f t="shared" si="30"/>
        <v>1</v>
      </c>
      <c r="Q368">
        <f t="shared" si="30"/>
        <v>0</v>
      </c>
      <c r="R368">
        <f t="shared" si="30"/>
        <v>0</v>
      </c>
      <c r="S368">
        <f t="shared" si="30"/>
        <v>0</v>
      </c>
      <c r="T368">
        <v>1</v>
      </c>
      <c r="U368">
        <v>1</v>
      </c>
    </row>
    <row r="369" spans="1:21" ht="16">
      <c r="A369" s="1">
        <v>1988</v>
      </c>
      <c r="B369" t="s">
        <v>3245</v>
      </c>
      <c r="C369" t="s">
        <v>3246</v>
      </c>
      <c r="D369" t="s">
        <v>22</v>
      </c>
      <c r="E369" t="s">
        <v>22</v>
      </c>
      <c r="F369" t="s">
        <v>23</v>
      </c>
      <c r="G369">
        <v>12793213</v>
      </c>
      <c r="H369">
        <v>12793213</v>
      </c>
      <c r="I369" t="s">
        <v>3233</v>
      </c>
      <c r="J369">
        <v>11817882</v>
      </c>
      <c r="K369">
        <v>25198114</v>
      </c>
      <c r="L369">
        <v>25198114</v>
      </c>
      <c r="M369">
        <v>6000000</v>
      </c>
      <c r="N369">
        <f t="shared" si="26"/>
        <v>1</v>
      </c>
      <c r="O369">
        <f t="shared" si="27"/>
        <v>0</v>
      </c>
      <c r="P369">
        <f t="shared" si="30"/>
        <v>0</v>
      </c>
      <c r="Q369">
        <f t="shared" si="30"/>
        <v>0</v>
      </c>
      <c r="R369">
        <f t="shared" si="30"/>
        <v>0</v>
      </c>
      <c r="S369">
        <f t="shared" si="30"/>
        <v>1</v>
      </c>
    </row>
    <row r="370" spans="1:21" ht="16">
      <c r="A370" s="1">
        <v>2007</v>
      </c>
      <c r="B370" t="s">
        <v>1416</v>
      </c>
      <c r="C370" t="s">
        <v>3589</v>
      </c>
      <c r="D370" t="s">
        <v>22</v>
      </c>
      <c r="E370" t="s">
        <v>22</v>
      </c>
      <c r="F370" t="s">
        <v>23</v>
      </c>
      <c r="G370">
        <v>15000</v>
      </c>
      <c r="H370">
        <v>22446568</v>
      </c>
      <c r="I370" t="s">
        <v>1321</v>
      </c>
      <c r="J370">
        <v>12808396</v>
      </c>
      <c r="K370">
        <v>16853</v>
      </c>
      <c r="L370">
        <v>25219695</v>
      </c>
      <c r="M370">
        <v>11400000</v>
      </c>
      <c r="N370">
        <f t="shared" si="26"/>
        <v>1</v>
      </c>
      <c r="O370">
        <f t="shared" si="27"/>
        <v>0</v>
      </c>
      <c r="P370">
        <f t="shared" si="30"/>
        <v>0</v>
      </c>
      <c r="Q370">
        <f t="shared" si="30"/>
        <v>1</v>
      </c>
      <c r="R370">
        <f t="shared" si="30"/>
        <v>0</v>
      </c>
      <c r="S370">
        <f t="shared" si="30"/>
        <v>0</v>
      </c>
      <c r="T370">
        <v>2</v>
      </c>
      <c r="U370">
        <v>2</v>
      </c>
    </row>
    <row r="371" spans="1:21" ht="16">
      <c r="A371" s="1">
        <v>2012</v>
      </c>
      <c r="B371" t="s">
        <v>355</v>
      </c>
      <c r="C371" t="s">
        <v>356</v>
      </c>
      <c r="D371" t="s">
        <v>27</v>
      </c>
      <c r="E371" t="s">
        <v>16</v>
      </c>
      <c r="F371" t="s">
        <v>17</v>
      </c>
      <c r="G371">
        <v>16247159</v>
      </c>
      <c r="H371">
        <v>25116740</v>
      </c>
      <c r="I371" t="s">
        <v>224</v>
      </c>
      <c r="J371">
        <v>38048946</v>
      </c>
      <c r="K371">
        <v>16484994</v>
      </c>
      <c r="L371">
        <v>25484413</v>
      </c>
      <c r="M371">
        <v>37500000</v>
      </c>
      <c r="N371">
        <f t="shared" si="26"/>
        <v>0</v>
      </c>
      <c r="O371">
        <f t="shared" si="27"/>
        <v>1</v>
      </c>
      <c r="P371">
        <f t="shared" si="30"/>
        <v>1</v>
      </c>
      <c r="Q371">
        <f t="shared" si="30"/>
        <v>0</v>
      </c>
      <c r="R371">
        <f t="shared" si="30"/>
        <v>0</v>
      </c>
      <c r="S371">
        <f t="shared" si="30"/>
        <v>0</v>
      </c>
      <c r="T371">
        <v>1</v>
      </c>
      <c r="U371">
        <v>1</v>
      </c>
    </row>
    <row r="372" spans="1:21" ht="16">
      <c r="A372" s="1">
        <v>2007</v>
      </c>
      <c r="B372" t="s">
        <v>1401</v>
      </c>
      <c r="C372" t="s">
        <v>1402</v>
      </c>
      <c r="D372" t="s">
        <v>22</v>
      </c>
      <c r="E372" t="s">
        <v>22</v>
      </c>
      <c r="F372" t="s">
        <v>23</v>
      </c>
      <c r="G372">
        <v>4443403</v>
      </c>
      <c r="H372">
        <v>22742498</v>
      </c>
      <c r="I372" t="s">
        <v>1321</v>
      </c>
      <c r="J372">
        <v>8201867</v>
      </c>
      <c r="K372">
        <v>4992356</v>
      </c>
      <c r="L372">
        <v>25552185</v>
      </c>
      <c r="M372">
        <v>7300000</v>
      </c>
      <c r="N372">
        <f t="shared" si="26"/>
        <v>1</v>
      </c>
      <c r="O372">
        <f t="shared" si="27"/>
        <v>0</v>
      </c>
      <c r="P372">
        <f t="shared" si="30"/>
        <v>0</v>
      </c>
      <c r="Q372">
        <f t="shared" si="30"/>
        <v>1</v>
      </c>
      <c r="R372">
        <f t="shared" si="30"/>
        <v>0</v>
      </c>
      <c r="S372">
        <f t="shared" si="30"/>
        <v>0</v>
      </c>
      <c r="T372">
        <v>2</v>
      </c>
      <c r="U372">
        <v>2</v>
      </c>
    </row>
    <row r="373" spans="1:21" ht="16">
      <c r="A373" s="1">
        <v>1988</v>
      </c>
      <c r="B373" t="s">
        <v>3257</v>
      </c>
      <c r="C373" t="s">
        <v>3258</v>
      </c>
      <c r="D373" t="s">
        <v>57</v>
      </c>
      <c r="E373" t="s">
        <v>58</v>
      </c>
      <c r="F373" t="s">
        <v>17</v>
      </c>
      <c r="G373">
        <v>13000000</v>
      </c>
      <c r="H373">
        <v>13000000</v>
      </c>
      <c r="I373" t="s">
        <v>3228</v>
      </c>
      <c r="J373">
        <v>7878588</v>
      </c>
      <c r="K373">
        <v>25605411</v>
      </c>
      <c r="L373">
        <v>25605411</v>
      </c>
      <c r="M373">
        <v>4000000</v>
      </c>
      <c r="N373">
        <f t="shared" si="26"/>
        <v>0</v>
      </c>
      <c r="O373">
        <f t="shared" si="27"/>
        <v>1</v>
      </c>
      <c r="P373">
        <f t="shared" si="30"/>
        <v>0</v>
      </c>
      <c r="Q373">
        <f t="shared" si="30"/>
        <v>0</v>
      </c>
      <c r="R373">
        <f t="shared" si="30"/>
        <v>0</v>
      </c>
      <c r="S373">
        <f t="shared" si="30"/>
        <v>1</v>
      </c>
    </row>
    <row r="374" spans="1:21" ht="16">
      <c r="A374" s="1">
        <v>1997</v>
      </c>
      <c r="B374" t="s">
        <v>2852</v>
      </c>
      <c r="C374" t="s">
        <v>2853</v>
      </c>
      <c r="D374" t="s">
        <v>16</v>
      </c>
      <c r="E374" t="s">
        <v>16</v>
      </c>
      <c r="F374" t="s">
        <v>17</v>
      </c>
      <c r="G374">
        <v>17650704</v>
      </c>
      <c r="H374">
        <v>17650704</v>
      </c>
      <c r="I374" t="s">
        <v>2765</v>
      </c>
      <c r="J374">
        <v>116099050</v>
      </c>
      <c r="K374">
        <v>25615375</v>
      </c>
      <c r="L374">
        <v>25615375</v>
      </c>
      <c r="M374">
        <v>80000000</v>
      </c>
      <c r="N374">
        <f t="shared" si="26"/>
        <v>0</v>
      </c>
      <c r="O374">
        <f t="shared" si="27"/>
        <v>0</v>
      </c>
      <c r="P374">
        <f t="shared" si="30"/>
        <v>0</v>
      </c>
      <c r="Q374">
        <f t="shared" si="30"/>
        <v>0</v>
      </c>
      <c r="R374">
        <f t="shared" si="30"/>
        <v>1</v>
      </c>
      <c r="S374">
        <f t="shared" si="30"/>
        <v>0</v>
      </c>
      <c r="T374">
        <v>4</v>
      </c>
      <c r="U374">
        <v>3</v>
      </c>
    </row>
    <row r="375" spans="1:21" ht="16">
      <c r="A375" s="1">
        <v>2009</v>
      </c>
      <c r="B375" t="s">
        <v>910</v>
      </c>
      <c r="C375" t="s">
        <v>911</v>
      </c>
      <c r="D375" t="s">
        <v>58</v>
      </c>
      <c r="E375" t="s">
        <v>58</v>
      </c>
      <c r="F375" t="s">
        <v>17</v>
      </c>
      <c r="G375">
        <v>15988876</v>
      </c>
      <c r="H375">
        <v>23661038</v>
      </c>
      <c r="I375" t="s">
        <v>885</v>
      </c>
      <c r="J375">
        <v>21714632</v>
      </c>
      <c r="K375">
        <v>17359628</v>
      </c>
      <c r="L375">
        <v>25689537</v>
      </c>
      <c r="M375">
        <v>20000000</v>
      </c>
      <c r="N375">
        <f t="shared" si="26"/>
        <v>0</v>
      </c>
      <c r="O375">
        <f t="shared" si="27"/>
        <v>0</v>
      </c>
      <c r="P375">
        <f t="shared" si="30"/>
        <v>0</v>
      </c>
      <c r="Q375">
        <f t="shared" si="30"/>
        <v>1</v>
      </c>
      <c r="R375">
        <f t="shared" si="30"/>
        <v>0</v>
      </c>
      <c r="S375">
        <f t="shared" si="30"/>
        <v>0</v>
      </c>
      <c r="T375">
        <v>2</v>
      </c>
      <c r="U375">
        <v>2</v>
      </c>
    </row>
    <row r="376" spans="1:21" ht="16">
      <c r="A376" s="1">
        <v>1999</v>
      </c>
      <c r="B376" t="s">
        <v>2544</v>
      </c>
      <c r="C376" t="s">
        <v>2545</v>
      </c>
      <c r="D376" t="s">
        <v>64</v>
      </c>
      <c r="E376" t="s">
        <v>64</v>
      </c>
      <c r="F376" t="s">
        <v>17</v>
      </c>
      <c r="G376">
        <v>18653615</v>
      </c>
      <c r="H376">
        <v>18653615</v>
      </c>
      <c r="I376" t="s">
        <v>2535</v>
      </c>
      <c r="J376">
        <v>32164627</v>
      </c>
      <c r="K376">
        <v>26086372</v>
      </c>
      <c r="L376">
        <v>26086372</v>
      </c>
      <c r="M376">
        <v>23000000</v>
      </c>
      <c r="N376">
        <f t="shared" si="26"/>
        <v>0</v>
      </c>
      <c r="O376">
        <f t="shared" si="27"/>
        <v>0</v>
      </c>
      <c r="P376">
        <f t="shared" si="30"/>
        <v>0</v>
      </c>
      <c r="Q376">
        <f t="shared" si="30"/>
        <v>0</v>
      </c>
      <c r="R376">
        <f t="shared" si="30"/>
        <v>1</v>
      </c>
      <c r="S376">
        <f t="shared" si="30"/>
        <v>0</v>
      </c>
      <c r="T376">
        <v>4</v>
      </c>
      <c r="U376">
        <v>3</v>
      </c>
    </row>
    <row r="377" spans="1:21" ht="16">
      <c r="A377" s="1">
        <v>2013</v>
      </c>
      <c r="B377" t="s">
        <v>200</v>
      </c>
      <c r="C377" t="s">
        <v>201</v>
      </c>
      <c r="D377" t="s">
        <v>21</v>
      </c>
      <c r="E377" t="s">
        <v>22</v>
      </c>
      <c r="F377" t="s">
        <v>23</v>
      </c>
      <c r="G377">
        <v>21502690</v>
      </c>
      <c r="H377">
        <v>26161443</v>
      </c>
      <c r="I377" t="s">
        <v>38</v>
      </c>
      <c r="J377">
        <v>5000000</v>
      </c>
      <c r="K377">
        <v>21502690</v>
      </c>
      <c r="L377">
        <v>26161443</v>
      </c>
      <c r="M377">
        <v>5000000</v>
      </c>
      <c r="N377">
        <f t="shared" si="26"/>
        <v>1</v>
      </c>
      <c r="O377">
        <f t="shared" si="27"/>
        <v>1</v>
      </c>
      <c r="P377">
        <f t="shared" si="30"/>
        <v>1</v>
      </c>
      <c r="Q377">
        <f t="shared" si="30"/>
        <v>0</v>
      </c>
      <c r="R377">
        <f t="shared" si="30"/>
        <v>0</v>
      </c>
      <c r="S377">
        <f t="shared" si="30"/>
        <v>0</v>
      </c>
      <c r="T377">
        <v>1</v>
      </c>
      <c r="U377">
        <v>1</v>
      </c>
    </row>
    <row r="378" spans="1:21" ht="16">
      <c r="A378" s="1">
        <v>2004</v>
      </c>
      <c r="B378" t="s">
        <v>1923</v>
      </c>
      <c r="C378" t="s">
        <v>1924</v>
      </c>
      <c r="D378" t="s">
        <v>27</v>
      </c>
      <c r="E378" t="s">
        <v>16</v>
      </c>
      <c r="F378" t="s">
        <v>17</v>
      </c>
      <c r="G378">
        <v>14018364</v>
      </c>
      <c r="H378">
        <v>21215882</v>
      </c>
      <c r="I378" t="s">
        <v>1841</v>
      </c>
      <c r="J378">
        <v>49327715</v>
      </c>
      <c r="K378">
        <v>17287347</v>
      </c>
      <c r="L378">
        <v>26163275</v>
      </c>
      <c r="M378">
        <v>40000000</v>
      </c>
      <c r="N378">
        <f t="shared" si="26"/>
        <v>0</v>
      </c>
      <c r="O378">
        <f t="shared" si="27"/>
        <v>1</v>
      </c>
      <c r="P378">
        <f t="shared" si="30"/>
        <v>0</v>
      </c>
      <c r="Q378">
        <f t="shared" si="30"/>
        <v>1</v>
      </c>
      <c r="R378">
        <f t="shared" si="30"/>
        <v>0</v>
      </c>
      <c r="S378">
        <f t="shared" si="30"/>
        <v>0</v>
      </c>
      <c r="T378">
        <v>3</v>
      </c>
      <c r="U378">
        <v>2</v>
      </c>
    </row>
    <row r="379" spans="1:21" ht="16">
      <c r="A379" s="1">
        <v>2012</v>
      </c>
      <c r="B379" t="s">
        <v>227</v>
      </c>
      <c r="C379" t="s">
        <v>228</v>
      </c>
      <c r="D379" t="s">
        <v>63</v>
      </c>
      <c r="E379" t="s">
        <v>64</v>
      </c>
      <c r="F379" t="s">
        <v>17</v>
      </c>
      <c r="G379">
        <v>6738954</v>
      </c>
      <c r="H379">
        <v>25915719</v>
      </c>
      <c r="I379" t="s">
        <v>224</v>
      </c>
      <c r="J379">
        <v>9841994</v>
      </c>
      <c r="K379">
        <v>6837603</v>
      </c>
      <c r="L379">
        <v>26295088</v>
      </c>
      <c r="M379">
        <v>9700000</v>
      </c>
      <c r="N379">
        <f t="shared" si="26"/>
        <v>0</v>
      </c>
      <c r="O379">
        <f t="shared" si="27"/>
        <v>1</v>
      </c>
      <c r="P379">
        <f t="shared" si="30"/>
        <v>1</v>
      </c>
      <c r="Q379">
        <f t="shared" si="30"/>
        <v>0</v>
      </c>
      <c r="R379">
        <f t="shared" si="30"/>
        <v>0</v>
      </c>
      <c r="S379">
        <f t="shared" si="30"/>
        <v>0</v>
      </c>
      <c r="T379">
        <v>1</v>
      </c>
      <c r="U379">
        <v>1</v>
      </c>
    </row>
    <row r="380" spans="1:21" ht="16">
      <c r="A380" s="1">
        <v>2005</v>
      </c>
      <c r="B380" t="s">
        <v>1729</v>
      </c>
      <c r="C380" t="s">
        <v>1730</v>
      </c>
      <c r="D380" t="s">
        <v>22</v>
      </c>
      <c r="E380" t="s">
        <v>22</v>
      </c>
      <c r="F380" t="s">
        <v>23</v>
      </c>
      <c r="G380">
        <v>19699706</v>
      </c>
      <c r="H380">
        <v>22099706</v>
      </c>
      <c r="I380" t="s">
        <v>1640</v>
      </c>
      <c r="J380">
        <v>59651656</v>
      </c>
      <c r="K380">
        <v>23502402</v>
      </c>
      <c r="L380">
        <v>26365681</v>
      </c>
      <c r="M380">
        <v>50000000</v>
      </c>
      <c r="N380">
        <f t="shared" si="26"/>
        <v>1</v>
      </c>
      <c r="O380">
        <f t="shared" si="27"/>
        <v>0</v>
      </c>
      <c r="P380">
        <f t="shared" si="30"/>
        <v>0</v>
      </c>
      <c r="Q380">
        <f t="shared" si="30"/>
        <v>1</v>
      </c>
      <c r="R380">
        <f t="shared" si="30"/>
        <v>0</v>
      </c>
      <c r="S380">
        <f t="shared" si="30"/>
        <v>0</v>
      </c>
      <c r="T380">
        <v>2</v>
      </c>
      <c r="U380">
        <v>2</v>
      </c>
    </row>
    <row r="381" spans="1:21" ht="16">
      <c r="A381" s="1">
        <v>2013</v>
      </c>
      <c r="B381" t="s">
        <v>61</v>
      </c>
      <c r="C381" t="s">
        <v>62</v>
      </c>
      <c r="D381" t="s">
        <v>63</v>
      </c>
      <c r="E381" t="s">
        <v>64</v>
      </c>
      <c r="F381" t="s">
        <v>17</v>
      </c>
      <c r="G381">
        <v>24477704</v>
      </c>
      <c r="H381">
        <v>26377704</v>
      </c>
      <c r="I381" t="s">
        <v>18</v>
      </c>
      <c r="J381">
        <v>5500000</v>
      </c>
      <c r="K381">
        <v>24477704</v>
      </c>
      <c r="L381">
        <v>26377704</v>
      </c>
      <c r="M381">
        <v>5500000</v>
      </c>
      <c r="N381">
        <f t="shared" si="26"/>
        <v>0</v>
      </c>
      <c r="O381">
        <f t="shared" si="27"/>
        <v>1</v>
      </c>
      <c r="P381">
        <f t="shared" si="30"/>
        <v>1</v>
      </c>
      <c r="Q381">
        <f t="shared" si="30"/>
        <v>0</v>
      </c>
      <c r="R381">
        <f t="shared" si="30"/>
        <v>0</v>
      </c>
      <c r="S381">
        <f t="shared" si="30"/>
        <v>0</v>
      </c>
      <c r="T381">
        <v>1</v>
      </c>
      <c r="U381">
        <v>1</v>
      </c>
    </row>
    <row r="382" spans="1:21" ht="16">
      <c r="A382" s="1">
        <v>2006</v>
      </c>
      <c r="B382" t="s">
        <v>1470</v>
      </c>
      <c r="C382" t="s">
        <v>1471</v>
      </c>
      <c r="D382" t="s">
        <v>22</v>
      </c>
      <c r="E382" t="s">
        <v>22</v>
      </c>
      <c r="F382" t="s">
        <v>23</v>
      </c>
      <c r="G382">
        <v>18597342</v>
      </c>
      <c r="H382">
        <v>22978953</v>
      </c>
      <c r="I382" t="s">
        <v>1469</v>
      </c>
      <c r="J382">
        <v>13869556</v>
      </c>
      <c r="K382">
        <v>21494740</v>
      </c>
      <c r="L382">
        <v>26558990</v>
      </c>
      <c r="M382">
        <v>12000000</v>
      </c>
      <c r="N382">
        <f t="shared" si="26"/>
        <v>1</v>
      </c>
      <c r="O382">
        <f t="shared" si="27"/>
        <v>0</v>
      </c>
      <c r="P382">
        <f t="shared" ref="P382:S401" si="31">IF(AND($A382&gt;=P$1,$A382&lt;P$1+10),1,0)</f>
        <v>0</v>
      </c>
      <c r="Q382">
        <f t="shared" si="31"/>
        <v>1</v>
      </c>
      <c r="R382">
        <f t="shared" si="31"/>
        <v>0</v>
      </c>
      <c r="S382">
        <f t="shared" si="31"/>
        <v>0</v>
      </c>
      <c r="T382">
        <v>2</v>
      </c>
      <c r="U382">
        <v>2</v>
      </c>
    </row>
    <row r="383" spans="1:21" ht="16">
      <c r="A383" s="1">
        <v>2011</v>
      </c>
      <c r="B383" t="s">
        <v>523</v>
      </c>
      <c r="C383" t="s">
        <v>524</v>
      </c>
      <c r="D383" t="s">
        <v>22</v>
      </c>
      <c r="E383" t="s">
        <v>22</v>
      </c>
      <c r="F383" t="s">
        <v>23</v>
      </c>
      <c r="G383">
        <v>24814830</v>
      </c>
      <c r="H383">
        <v>25861249</v>
      </c>
      <c r="I383" t="s">
        <v>398</v>
      </c>
      <c r="J383">
        <v>5178454</v>
      </c>
      <c r="K383">
        <v>25700491</v>
      </c>
      <c r="L383">
        <v>26784257</v>
      </c>
      <c r="M383">
        <v>5000000</v>
      </c>
      <c r="N383">
        <f t="shared" si="26"/>
        <v>1</v>
      </c>
      <c r="O383">
        <f t="shared" si="27"/>
        <v>0</v>
      </c>
      <c r="P383">
        <f t="shared" si="31"/>
        <v>1</v>
      </c>
      <c r="Q383">
        <f t="shared" si="31"/>
        <v>0</v>
      </c>
      <c r="R383">
        <f t="shared" si="31"/>
        <v>0</v>
      </c>
      <c r="S383">
        <f t="shared" si="31"/>
        <v>0</v>
      </c>
      <c r="T383">
        <v>1</v>
      </c>
      <c r="U383">
        <v>1</v>
      </c>
    </row>
    <row r="384" spans="1:21" ht="16">
      <c r="A384" s="1">
        <v>2010</v>
      </c>
      <c r="B384" t="s">
        <v>646</v>
      </c>
      <c r="C384" t="s">
        <v>647</v>
      </c>
      <c r="D384" t="s">
        <v>16</v>
      </c>
      <c r="E384" t="s">
        <v>16</v>
      </c>
      <c r="F384" t="s">
        <v>17</v>
      </c>
      <c r="G384">
        <v>5101237</v>
      </c>
      <c r="H384">
        <v>25101237</v>
      </c>
      <c r="I384" t="s">
        <v>635</v>
      </c>
      <c r="J384">
        <v>37388114</v>
      </c>
      <c r="K384">
        <v>5449304</v>
      </c>
      <c r="L384">
        <v>26813941</v>
      </c>
      <c r="M384">
        <v>35000000</v>
      </c>
      <c r="N384">
        <f t="shared" si="26"/>
        <v>0</v>
      </c>
      <c r="O384">
        <f t="shared" si="27"/>
        <v>0</v>
      </c>
      <c r="P384">
        <f t="shared" si="31"/>
        <v>1</v>
      </c>
      <c r="Q384">
        <f t="shared" si="31"/>
        <v>0</v>
      </c>
      <c r="R384">
        <f t="shared" si="31"/>
        <v>0</v>
      </c>
      <c r="S384">
        <f t="shared" si="31"/>
        <v>0</v>
      </c>
      <c r="T384">
        <v>1</v>
      </c>
      <c r="U384">
        <v>1</v>
      </c>
    </row>
    <row r="385" spans="1:21" ht="16">
      <c r="A385" s="1">
        <v>2001</v>
      </c>
      <c r="B385" t="s">
        <v>2401</v>
      </c>
      <c r="C385" t="s">
        <v>2402</v>
      </c>
      <c r="D385" t="s">
        <v>31</v>
      </c>
      <c r="E385" t="s">
        <v>31</v>
      </c>
      <c r="F385" t="s">
        <v>17</v>
      </c>
      <c r="G385">
        <v>20384136</v>
      </c>
      <c r="H385">
        <v>20384136</v>
      </c>
      <c r="I385" t="s">
        <v>2286</v>
      </c>
      <c r="J385">
        <v>13158460</v>
      </c>
      <c r="K385">
        <v>26822383</v>
      </c>
      <c r="L385">
        <v>26822383</v>
      </c>
      <c r="M385">
        <v>10000000</v>
      </c>
      <c r="N385">
        <f t="shared" si="26"/>
        <v>0</v>
      </c>
      <c r="O385">
        <f t="shared" si="27"/>
        <v>0</v>
      </c>
      <c r="P385">
        <f t="shared" si="31"/>
        <v>0</v>
      </c>
      <c r="Q385">
        <f t="shared" si="31"/>
        <v>1</v>
      </c>
      <c r="R385">
        <f t="shared" si="31"/>
        <v>0</v>
      </c>
      <c r="S385">
        <f t="shared" si="31"/>
        <v>0</v>
      </c>
      <c r="T385">
        <v>3</v>
      </c>
      <c r="U385">
        <v>2</v>
      </c>
    </row>
    <row r="386" spans="1:21" ht="16">
      <c r="A386" s="1">
        <v>1977</v>
      </c>
      <c r="B386" t="s">
        <v>3491</v>
      </c>
      <c r="C386" t="s">
        <v>3492</v>
      </c>
      <c r="D386" t="s">
        <v>58</v>
      </c>
      <c r="E386" t="s">
        <v>58</v>
      </c>
      <c r="F386" t="s">
        <v>17</v>
      </c>
      <c r="G386">
        <v>7000000</v>
      </c>
      <c r="H386">
        <v>7000000</v>
      </c>
      <c r="I386" t="s">
        <v>3485</v>
      </c>
      <c r="J386">
        <v>384315</v>
      </c>
      <c r="K386">
        <v>26902024</v>
      </c>
      <c r="L386">
        <v>26902024</v>
      </c>
      <c r="M386">
        <v>100000</v>
      </c>
      <c r="N386">
        <f t="shared" ref="N386:N449" si="32">IF(F386="PASS",1,0)</f>
        <v>0</v>
      </c>
      <c r="O386">
        <f t="shared" ref="O386:O449" si="33">IF(E386=D386,0,1)</f>
        <v>0</v>
      </c>
      <c r="P386">
        <f t="shared" si="31"/>
        <v>0</v>
      </c>
      <c r="Q386">
        <f t="shared" si="31"/>
        <v>0</v>
      </c>
      <c r="R386">
        <f t="shared" si="31"/>
        <v>0</v>
      </c>
      <c r="S386">
        <f t="shared" si="31"/>
        <v>0</v>
      </c>
    </row>
    <row r="387" spans="1:21" ht="16">
      <c r="A387" s="1">
        <v>1998</v>
      </c>
      <c r="B387" t="s">
        <v>2708</v>
      </c>
      <c r="C387" t="s">
        <v>2709</v>
      </c>
      <c r="D387" t="s">
        <v>27</v>
      </c>
      <c r="E387" t="s">
        <v>16</v>
      </c>
      <c r="F387" t="s">
        <v>17</v>
      </c>
      <c r="G387">
        <v>17105219</v>
      </c>
      <c r="H387">
        <v>19080435</v>
      </c>
      <c r="I387" t="s">
        <v>2642</v>
      </c>
      <c r="J387">
        <v>14291323</v>
      </c>
      <c r="K387">
        <v>24445621</v>
      </c>
      <c r="L387">
        <v>27268466</v>
      </c>
      <c r="M387">
        <v>10000000</v>
      </c>
      <c r="N387">
        <f t="shared" si="32"/>
        <v>0</v>
      </c>
      <c r="O387">
        <f t="shared" si="33"/>
        <v>1</v>
      </c>
      <c r="P387">
        <f t="shared" si="31"/>
        <v>0</v>
      </c>
      <c r="Q387">
        <f t="shared" si="31"/>
        <v>0</v>
      </c>
      <c r="R387">
        <f t="shared" si="31"/>
        <v>1</v>
      </c>
      <c r="S387">
        <f t="shared" si="31"/>
        <v>0</v>
      </c>
      <c r="T387">
        <v>4</v>
      </c>
      <c r="U387">
        <v>3</v>
      </c>
    </row>
    <row r="388" spans="1:21" ht="16">
      <c r="A388" s="1">
        <v>1988</v>
      </c>
      <c r="B388" t="s">
        <v>3243</v>
      </c>
      <c r="C388" t="s">
        <v>3244</v>
      </c>
      <c r="D388" t="s">
        <v>22</v>
      </c>
      <c r="E388" t="s">
        <v>22</v>
      </c>
      <c r="F388" t="s">
        <v>23</v>
      </c>
      <c r="G388">
        <v>13854000</v>
      </c>
      <c r="H388">
        <v>13854000</v>
      </c>
      <c r="I388" t="s">
        <v>3233</v>
      </c>
      <c r="J388">
        <v>31514352</v>
      </c>
      <c r="K388">
        <v>27287490</v>
      </c>
      <c r="L388">
        <v>27287490</v>
      </c>
      <c r="M388">
        <v>16000000</v>
      </c>
      <c r="N388">
        <f t="shared" si="32"/>
        <v>1</v>
      </c>
      <c r="O388">
        <f t="shared" si="33"/>
        <v>0</v>
      </c>
      <c r="P388">
        <f t="shared" si="31"/>
        <v>0</v>
      </c>
      <c r="Q388">
        <f t="shared" si="31"/>
        <v>0</v>
      </c>
      <c r="R388">
        <f t="shared" si="31"/>
        <v>0</v>
      </c>
      <c r="S388">
        <f t="shared" si="31"/>
        <v>1</v>
      </c>
    </row>
    <row r="389" spans="1:21" ht="16">
      <c r="A389" s="1">
        <v>1986</v>
      </c>
      <c r="B389" t="s">
        <v>3301</v>
      </c>
      <c r="C389" t="s">
        <v>3302</v>
      </c>
      <c r="D389" t="s">
        <v>21</v>
      </c>
      <c r="E389" t="s">
        <v>22</v>
      </c>
      <c r="F389" t="s">
        <v>23</v>
      </c>
      <c r="G389">
        <v>5900000</v>
      </c>
      <c r="H389">
        <v>12900000</v>
      </c>
      <c r="I389" t="s">
        <v>3297</v>
      </c>
      <c r="J389">
        <v>33980236</v>
      </c>
      <c r="K389">
        <v>12530212</v>
      </c>
      <c r="L389">
        <v>27396565</v>
      </c>
      <c r="M389">
        <v>16000000</v>
      </c>
      <c r="N389">
        <f t="shared" si="32"/>
        <v>1</v>
      </c>
      <c r="O389">
        <f t="shared" si="33"/>
        <v>1</v>
      </c>
      <c r="P389">
        <f t="shared" si="31"/>
        <v>0</v>
      </c>
      <c r="Q389">
        <f t="shared" si="31"/>
        <v>0</v>
      </c>
      <c r="R389">
        <f t="shared" si="31"/>
        <v>0</v>
      </c>
      <c r="S389">
        <f t="shared" si="31"/>
        <v>1</v>
      </c>
    </row>
    <row r="390" spans="1:21" ht="16">
      <c r="A390" s="1">
        <v>2005</v>
      </c>
      <c r="B390" t="s">
        <v>1684</v>
      </c>
      <c r="C390" t="s">
        <v>1685</v>
      </c>
      <c r="D390" t="s">
        <v>22</v>
      </c>
      <c r="E390" t="s">
        <v>22</v>
      </c>
      <c r="F390" t="s">
        <v>23</v>
      </c>
      <c r="G390">
        <v>10169202</v>
      </c>
      <c r="H390">
        <v>22969202</v>
      </c>
      <c r="I390" t="s">
        <v>1640</v>
      </c>
      <c r="J390">
        <v>59651656</v>
      </c>
      <c r="K390">
        <v>12132195</v>
      </c>
      <c r="L390">
        <v>27403019</v>
      </c>
      <c r="M390">
        <v>50000000</v>
      </c>
      <c r="N390">
        <f t="shared" si="32"/>
        <v>1</v>
      </c>
      <c r="O390">
        <f t="shared" si="33"/>
        <v>0</v>
      </c>
      <c r="P390">
        <f t="shared" si="31"/>
        <v>0</v>
      </c>
      <c r="Q390">
        <f t="shared" si="31"/>
        <v>1</v>
      </c>
      <c r="R390">
        <f t="shared" si="31"/>
        <v>0</v>
      </c>
      <c r="S390">
        <f t="shared" si="31"/>
        <v>0</v>
      </c>
      <c r="T390">
        <v>2</v>
      </c>
      <c r="U390">
        <v>2</v>
      </c>
    </row>
    <row r="391" spans="1:21" ht="16">
      <c r="A391" s="1">
        <v>1980</v>
      </c>
      <c r="B391" t="s">
        <v>3445</v>
      </c>
      <c r="C391" t="s">
        <v>3446</v>
      </c>
      <c r="D391" t="s">
        <v>31</v>
      </c>
      <c r="E391" t="s">
        <v>31</v>
      </c>
      <c r="F391" t="s">
        <v>17</v>
      </c>
      <c r="G391">
        <v>9709597</v>
      </c>
      <c r="H391">
        <v>9709597</v>
      </c>
      <c r="I391" t="s">
        <v>3432</v>
      </c>
      <c r="J391">
        <v>14421616</v>
      </c>
      <c r="K391">
        <v>27456486</v>
      </c>
      <c r="L391">
        <v>27456486</v>
      </c>
      <c r="M391">
        <v>5100000</v>
      </c>
      <c r="N391">
        <f t="shared" si="32"/>
        <v>0</v>
      </c>
      <c r="O391">
        <f t="shared" si="33"/>
        <v>0</v>
      </c>
      <c r="P391">
        <f t="shared" si="31"/>
        <v>0</v>
      </c>
      <c r="Q391">
        <f t="shared" si="31"/>
        <v>0</v>
      </c>
      <c r="R391">
        <f t="shared" si="31"/>
        <v>0</v>
      </c>
      <c r="S391">
        <f t="shared" si="31"/>
        <v>1</v>
      </c>
    </row>
    <row r="392" spans="1:21" ht="16">
      <c r="A392" s="1">
        <v>2011</v>
      </c>
      <c r="B392" t="s">
        <v>402</v>
      </c>
      <c r="C392" t="s">
        <v>403</v>
      </c>
      <c r="D392" t="s">
        <v>58</v>
      </c>
      <c r="E392" t="s">
        <v>58</v>
      </c>
      <c r="F392" t="s">
        <v>17</v>
      </c>
      <c r="G392">
        <v>17686929</v>
      </c>
      <c r="H392">
        <v>26517819</v>
      </c>
      <c r="I392" t="s">
        <v>391</v>
      </c>
      <c r="J392">
        <v>5178454</v>
      </c>
      <c r="K392">
        <v>18318189</v>
      </c>
      <c r="L392">
        <v>27464261</v>
      </c>
      <c r="M392">
        <v>5000000</v>
      </c>
      <c r="N392">
        <f t="shared" si="32"/>
        <v>0</v>
      </c>
      <c r="O392">
        <f t="shared" si="33"/>
        <v>0</v>
      </c>
      <c r="P392">
        <f t="shared" si="31"/>
        <v>1</v>
      </c>
      <c r="Q392">
        <f t="shared" si="31"/>
        <v>0</v>
      </c>
      <c r="R392">
        <f t="shared" si="31"/>
        <v>0</v>
      </c>
      <c r="S392">
        <f t="shared" si="31"/>
        <v>0</v>
      </c>
      <c r="T392">
        <v>1</v>
      </c>
      <c r="U392">
        <v>1</v>
      </c>
    </row>
    <row r="393" spans="1:21" ht="16">
      <c r="A393" s="1">
        <v>1996</v>
      </c>
      <c r="B393" t="s">
        <v>2921</v>
      </c>
      <c r="C393" t="s">
        <v>2922</v>
      </c>
      <c r="D393" t="s">
        <v>16</v>
      </c>
      <c r="E393" t="s">
        <v>16</v>
      </c>
      <c r="F393" t="s">
        <v>17</v>
      </c>
      <c r="G393">
        <v>18582965</v>
      </c>
      <c r="H393">
        <v>18582965</v>
      </c>
      <c r="I393" t="s">
        <v>2860</v>
      </c>
      <c r="J393">
        <v>81684071</v>
      </c>
      <c r="K393">
        <v>27598768</v>
      </c>
      <c r="L393">
        <v>27598768</v>
      </c>
      <c r="M393">
        <v>55000000</v>
      </c>
      <c r="N393">
        <f t="shared" si="32"/>
        <v>0</v>
      </c>
      <c r="O393">
        <f t="shared" si="33"/>
        <v>0</v>
      </c>
      <c r="P393">
        <f t="shared" si="31"/>
        <v>0</v>
      </c>
      <c r="Q393">
        <f t="shared" si="31"/>
        <v>0</v>
      </c>
      <c r="R393">
        <f t="shared" si="31"/>
        <v>1</v>
      </c>
      <c r="S393">
        <f t="shared" si="31"/>
        <v>0</v>
      </c>
      <c r="T393">
        <v>4</v>
      </c>
      <c r="U393">
        <v>3</v>
      </c>
    </row>
    <row r="394" spans="1:21" ht="16">
      <c r="A394" s="1">
        <v>1988</v>
      </c>
      <c r="B394" t="s">
        <v>3247</v>
      </c>
      <c r="C394" t="s">
        <v>3248</v>
      </c>
      <c r="D394" t="s">
        <v>22</v>
      </c>
      <c r="E394" t="s">
        <v>22</v>
      </c>
      <c r="F394" t="s">
        <v>23</v>
      </c>
      <c r="G394">
        <v>14114000</v>
      </c>
      <c r="H394">
        <v>14114000</v>
      </c>
      <c r="I394" t="s">
        <v>3233</v>
      </c>
      <c r="J394">
        <v>18711647</v>
      </c>
      <c r="K394">
        <v>27799598</v>
      </c>
      <c r="L394">
        <v>27799598</v>
      </c>
      <c r="M394">
        <v>9500000</v>
      </c>
      <c r="N394">
        <f t="shared" si="32"/>
        <v>1</v>
      </c>
      <c r="O394">
        <f t="shared" si="33"/>
        <v>0</v>
      </c>
      <c r="P394">
        <f t="shared" si="31"/>
        <v>0</v>
      </c>
      <c r="Q394">
        <f t="shared" si="31"/>
        <v>0</v>
      </c>
      <c r="R394">
        <f t="shared" si="31"/>
        <v>0</v>
      </c>
      <c r="S394">
        <f t="shared" si="31"/>
        <v>1</v>
      </c>
    </row>
    <row r="395" spans="1:21" ht="16">
      <c r="A395" s="1">
        <v>2010</v>
      </c>
      <c r="B395" t="s">
        <v>695</v>
      </c>
      <c r="C395" t="s">
        <v>696</v>
      </c>
      <c r="D395" t="s">
        <v>22</v>
      </c>
      <c r="E395" t="s">
        <v>22</v>
      </c>
      <c r="F395" t="s">
        <v>23</v>
      </c>
      <c r="G395">
        <v>11497497</v>
      </c>
      <c r="H395">
        <v>26097497</v>
      </c>
      <c r="I395" t="s">
        <v>638</v>
      </c>
      <c r="J395">
        <v>53411592</v>
      </c>
      <c r="K395">
        <v>12281992</v>
      </c>
      <c r="L395">
        <v>27878177</v>
      </c>
      <c r="M395">
        <v>50000000</v>
      </c>
      <c r="N395">
        <f t="shared" si="32"/>
        <v>1</v>
      </c>
      <c r="O395">
        <f t="shared" si="33"/>
        <v>0</v>
      </c>
      <c r="P395">
        <f t="shared" si="31"/>
        <v>1</v>
      </c>
      <c r="Q395">
        <f t="shared" si="31"/>
        <v>0</v>
      </c>
      <c r="R395">
        <f t="shared" si="31"/>
        <v>0</v>
      </c>
      <c r="S395">
        <f t="shared" si="31"/>
        <v>0</v>
      </c>
      <c r="T395">
        <v>1</v>
      </c>
      <c r="U395">
        <v>1</v>
      </c>
    </row>
    <row r="396" spans="1:21" ht="16">
      <c r="A396" s="1">
        <v>2000</v>
      </c>
      <c r="B396" t="s">
        <v>2416</v>
      </c>
      <c r="C396" t="s">
        <v>2417</v>
      </c>
      <c r="D396" t="s">
        <v>22</v>
      </c>
      <c r="E396" t="s">
        <v>22</v>
      </c>
      <c r="F396" t="s">
        <v>23</v>
      </c>
      <c r="G396">
        <v>18621249</v>
      </c>
      <c r="H396">
        <v>20695413</v>
      </c>
      <c r="I396" t="s">
        <v>2409</v>
      </c>
      <c r="J396">
        <v>8117450</v>
      </c>
      <c r="K396">
        <v>25192844</v>
      </c>
      <c r="L396">
        <v>27998998</v>
      </c>
      <c r="M396">
        <v>6000000</v>
      </c>
      <c r="N396">
        <f t="shared" si="32"/>
        <v>1</v>
      </c>
      <c r="O396">
        <f t="shared" si="33"/>
        <v>0</v>
      </c>
      <c r="P396">
        <f t="shared" si="31"/>
        <v>0</v>
      </c>
      <c r="Q396">
        <f t="shared" si="31"/>
        <v>1</v>
      </c>
      <c r="R396">
        <f t="shared" si="31"/>
        <v>0</v>
      </c>
      <c r="S396">
        <f t="shared" si="31"/>
        <v>0</v>
      </c>
      <c r="T396">
        <v>3</v>
      </c>
      <c r="U396">
        <v>2</v>
      </c>
    </row>
    <row r="397" spans="1:21" ht="16">
      <c r="A397" s="1">
        <v>2005</v>
      </c>
      <c r="B397" t="s">
        <v>1664</v>
      </c>
      <c r="C397" t="s">
        <v>1665</v>
      </c>
      <c r="D397" t="s">
        <v>22</v>
      </c>
      <c r="E397" t="s">
        <v>22</v>
      </c>
      <c r="F397" t="s">
        <v>23</v>
      </c>
      <c r="G397">
        <v>211667</v>
      </c>
      <c r="H397">
        <v>23471871</v>
      </c>
      <c r="I397" t="s">
        <v>1640</v>
      </c>
      <c r="J397">
        <v>5368649</v>
      </c>
      <c r="K397">
        <v>252526</v>
      </c>
      <c r="L397">
        <v>28002720</v>
      </c>
      <c r="M397">
        <v>4500000</v>
      </c>
      <c r="N397">
        <f t="shared" si="32"/>
        <v>1</v>
      </c>
      <c r="O397">
        <f t="shared" si="33"/>
        <v>0</v>
      </c>
      <c r="P397">
        <f t="shared" si="31"/>
        <v>0</v>
      </c>
      <c r="Q397">
        <f t="shared" si="31"/>
        <v>1</v>
      </c>
      <c r="R397">
        <f t="shared" si="31"/>
        <v>0</v>
      </c>
      <c r="S397">
        <f t="shared" si="31"/>
        <v>0</v>
      </c>
      <c r="T397">
        <v>2</v>
      </c>
      <c r="U397">
        <v>2</v>
      </c>
    </row>
    <row r="398" spans="1:21" ht="16">
      <c r="A398" s="1">
        <v>2002</v>
      </c>
      <c r="B398" t="s">
        <v>2280</v>
      </c>
      <c r="C398" t="s">
        <v>2281</v>
      </c>
      <c r="D398" t="s">
        <v>22</v>
      </c>
      <c r="E398" t="s">
        <v>22</v>
      </c>
      <c r="F398" t="s">
        <v>23</v>
      </c>
      <c r="G398">
        <v>16357770</v>
      </c>
      <c r="H398">
        <v>21657770</v>
      </c>
      <c r="I398" t="s">
        <v>2128</v>
      </c>
      <c r="J398">
        <v>20722867</v>
      </c>
      <c r="K398">
        <v>21186244</v>
      </c>
      <c r="L398">
        <v>28050694</v>
      </c>
      <c r="M398">
        <v>16000000</v>
      </c>
      <c r="N398">
        <f t="shared" si="32"/>
        <v>1</v>
      </c>
      <c r="O398">
        <f t="shared" si="33"/>
        <v>0</v>
      </c>
      <c r="P398">
        <f t="shared" si="31"/>
        <v>0</v>
      </c>
      <c r="Q398">
        <f t="shared" si="31"/>
        <v>1</v>
      </c>
      <c r="R398">
        <f t="shared" si="31"/>
        <v>0</v>
      </c>
      <c r="S398">
        <f t="shared" si="31"/>
        <v>0</v>
      </c>
      <c r="T398">
        <v>3</v>
      </c>
      <c r="U398">
        <v>2</v>
      </c>
    </row>
    <row r="399" spans="1:21" ht="16">
      <c r="A399" s="1">
        <v>2005</v>
      </c>
      <c r="B399" t="s">
        <v>1710</v>
      </c>
      <c r="C399" t="s">
        <v>3646</v>
      </c>
      <c r="D399" t="s">
        <v>64</v>
      </c>
      <c r="E399" t="s">
        <v>64</v>
      </c>
      <c r="F399" t="s">
        <v>17</v>
      </c>
      <c r="G399">
        <v>22202809</v>
      </c>
      <c r="H399">
        <v>23563727</v>
      </c>
      <c r="I399" t="s">
        <v>1645</v>
      </c>
      <c r="J399">
        <v>3340493</v>
      </c>
      <c r="K399">
        <v>26488687</v>
      </c>
      <c r="L399">
        <v>28112307</v>
      </c>
      <c r="M399">
        <v>2800000</v>
      </c>
      <c r="N399">
        <f t="shared" si="32"/>
        <v>0</v>
      </c>
      <c r="O399">
        <f t="shared" si="33"/>
        <v>0</v>
      </c>
      <c r="P399">
        <f t="shared" si="31"/>
        <v>0</v>
      </c>
      <c r="Q399">
        <f t="shared" si="31"/>
        <v>1</v>
      </c>
      <c r="R399">
        <f t="shared" si="31"/>
        <v>0</v>
      </c>
      <c r="S399">
        <f t="shared" si="31"/>
        <v>0</v>
      </c>
      <c r="T399">
        <v>2</v>
      </c>
      <c r="U399">
        <v>2</v>
      </c>
    </row>
    <row r="400" spans="1:21" ht="16">
      <c r="A400" s="1">
        <v>2004</v>
      </c>
      <c r="B400" t="s">
        <v>1878</v>
      </c>
      <c r="C400" t="s">
        <v>1879</v>
      </c>
      <c r="D400" t="s">
        <v>22</v>
      </c>
      <c r="E400" t="s">
        <v>22</v>
      </c>
      <c r="F400" t="s">
        <v>23</v>
      </c>
      <c r="G400">
        <v>22913677</v>
      </c>
      <c r="H400">
        <v>22913677</v>
      </c>
      <c r="I400" t="s">
        <v>1837</v>
      </c>
      <c r="J400">
        <v>43161751</v>
      </c>
      <c r="K400">
        <v>28256983</v>
      </c>
      <c r="L400">
        <v>28256983</v>
      </c>
      <c r="M400">
        <v>35000000</v>
      </c>
      <c r="N400">
        <f t="shared" si="32"/>
        <v>1</v>
      </c>
      <c r="O400">
        <f t="shared" si="33"/>
        <v>0</v>
      </c>
      <c r="P400">
        <f t="shared" si="31"/>
        <v>0</v>
      </c>
      <c r="Q400">
        <f t="shared" si="31"/>
        <v>1</v>
      </c>
      <c r="R400">
        <f t="shared" si="31"/>
        <v>0</v>
      </c>
      <c r="S400">
        <f t="shared" si="31"/>
        <v>0</v>
      </c>
      <c r="T400">
        <v>3</v>
      </c>
      <c r="U400">
        <v>2</v>
      </c>
    </row>
    <row r="401" spans="1:21" ht="16">
      <c r="A401" s="1">
        <v>1995</v>
      </c>
      <c r="B401" t="s">
        <v>3002</v>
      </c>
      <c r="C401" t="s">
        <v>3003</v>
      </c>
      <c r="D401" t="s">
        <v>27</v>
      </c>
      <c r="E401" t="s">
        <v>16</v>
      </c>
      <c r="F401" t="s">
        <v>17</v>
      </c>
      <c r="G401">
        <v>18552460</v>
      </c>
      <c r="H401">
        <v>18552460</v>
      </c>
      <c r="I401" t="s">
        <v>2947</v>
      </c>
      <c r="J401">
        <v>48920943</v>
      </c>
      <c r="K401">
        <v>28362620</v>
      </c>
      <c r="L401">
        <v>28362620</v>
      </c>
      <c r="M401">
        <v>32000000</v>
      </c>
      <c r="N401">
        <f t="shared" si="32"/>
        <v>0</v>
      </c>
      <c r="O401">
        <f t="shared" si="33"/>
        <v>1</v>
      </c>
      <c r="P401">
        <f t="shared" si="31"/>
        <v>0</v>
      </c>
      <c r="Q401">
        <f t="shared" si="31"/>
        <v>0</v>
      </c>
      <c r="R401">
        <f t="shared" si="31"/>
        <v>1</v>
      </c>
      <c r="S401">
        <f t="shared" si="31"/>
        <v>0</v>
      </c>
      <c r="T401">
        <v>4</v>
      </c>
      <c r="U401">
        <v>3</v>
      </c>
    </row>
    <row r="402" spans="1:21" ht="16">
      <c r="A402" s="1">
        <v>2003</v>
      </c>
      <c r="B402" t="s">
        <v>2087</v>
      </c>
      <c r="C402" t="s">
        <v>2088</v>
      </c>
      <c r="D402" t="s">
        <v>22</v>
      </c>
      <c r="E402" t="s">
        <v>22</v>
      </c>
      <c r="F402" t="s">
        <v>23</v>
      </c>
      <c r="G402">
        <v>10130108</v>
      </c>
      <c r="H402">
        <v>22441323</v>
      </c>
      <c r="I402" t="s">
        <v>2006</v>
      </c>
      <c r="J402">
        <v>9875478</v>
      </c>
      <c r="K402">
        <v>12825598</v>
      </c>
      <c r="L402">
        <v>28412666</v>
      </c>
      <c r="M402">
        <v>7800000</v>
      </c>
      <c r="N402">
        <f t="shared" si="32"/>
        <v>1</v>
      </c>
      <c r="O402">
        <f t="shared" si="33"/>
        <v>0</v>
      </c>
      <c r="P402">
        <f t="shared" ref="P402:S421" si="34">IF(AND($A402&gt;=P$1,$A402&lt;P$1+10),1,0)</f>
        <v>0</v>
      </c>
      <c r="Q402">
        <f t="shared" si="34"/>
        <v>1</v>
      </c>
      <c r="R402">
        <f t="shared" si="34"/>
        <v>0</v>
      </c>
      <c r="S402">
        <f t="shared" si="34"/>
        <v>0</v>
      </c>
      <c r="T402">
        <v>3</v>
      </c>
      <c r="U402">
        <v>2</v>
      </c>
    </row>
    <row r="403" spans="1:21" ht="16">
      <c r="A403" s="1">
        <v>2010</v>
      </c>
      <c r="B403" t="s">
        <v>830</v>
      </c>
      <c r="C403" t="s">
        <v>831</v>
      </c>
      <c r="D403" t="s">
        <v>16</v>
      </c>
      <c r="E403" t="s">
        <v>16</v>
      </c>
      <c r="F403" t="s">
        <v>17</v>
      </c>
      <c r="G403">
        <v>23591432</v>
      </c>
      <c r="H403">
        <v>26714018</v>
      </c>
      <c r="I403" t="s">
        <v>635</v>
      </c>
      <c r="J403">
        <v>26705796</v>
      </c>
      <c r="K403">
        <v>25201119</v>
      </c>
      <c r="L403">
        <v>28536765</v>
      </c>
      <c r="M403">
        <v>25000000</v>
      </c>
      <c r="N403">
        <f t="shared" si="32"/>
        <v>0</v>
      </c>
      <c r="O403">
        <f t="shared" si="33"/>
        <v>0</v>
      </c>
      <c r="P403">
        <f t="shared" si="34"/>
        <v>1</v>
      </c>
      <c r="Q403">
        <f t="shared" si="34"/>
        <v>0</v>
      </c>
      <c r="R403">
        <f t="shared" si="34"/>
        <v>0</v>
      </c>
      <c r="S403">
        <f t="shared" si="34"/>
        <v>0</v>
      </c>
      <c r="T403">
        <v>1</v>
      </c>
      <c r="U403">
        <v>1</v>
      </c>
    </row>
    <row r="404" spans="1:21" ht="16">
      <c r="A404" s="1">
        <v>2009</v>
      </c>
      <c r="B404" t="s">
        <v>1045</v>
      </c>
      <c r="C404" t="s">
        <v>1046</v>
      </c>
      <c r="D404" t="s">
        <v>22</v>
      </c>
      <c r="E404" t="s">
        <v>22</v>
      </c>
      <c r="F404" t="s">
        <v>23</v>
      </c>
      <c r="G404">
        <v>15051977</v>
      </c>
      <c r="H404">
        <v>26341896</v>
      </c>
      <c r="I404" t="s">
        <v>888</v>
      </c>
      <c r="J404">
        <v>27143290</v>
      </c>
      <c r="K404">
        <v>16342407</v>
      </c>
      <c r="L404">
        <v>28600229</v>
      </c>
      <c r="M404">
        <v>25000000</v>
      </c>
      <c r="N404">
        <f t="shared" si="32"/>
        <v>1</v>
      </c>
      <c r="O404">
        <f t="shared" si="33"/>
        <v>0</v>
      </c>
      <c r="P404">
        <f t="shared" si="34"/>
        <v>0</v>
      </c>
      <c r="Q404">
        <f t="shared" si="34"/>
        <v>1</v>
      </c>
      <c r="R404">
        <f t="shared" si="34"/>
        <v>0</v>
      </c>
      <c r="S404">
        <f t="shared" si="34"/>
        <v>0</v>
      </c>
      <c r="T404">
        <v>2</v>
      </c>
      <c r="U404">
        <v>2</v>
      </c>
    </row>
    <row r="405" spans="1:21" ht="16">
      <c r="A405" s="1">
        <v>2008</v>
      </c>
      <c r="B405" t="s">
        <v>1176</v>
      </c>
      <c r="C405" t="s">
        <v>1177</v>
      </c>
      <c r="D405" t="s">
        <v>16</v>
      </c>
      <c r="E405" t="s">
        <v>16</v>
      </c>
      <c r="F405" t="s">
        <v>17</v>
      </c>
      <c r="G405">
        <v>13252641</v>
      </c>
      <c r="H405">
        <v>26612350</v>
      </c>
      <c r="I405" t="s">
        <v>1123</v>
      </c>
      <c r="J405">
        <v>21645126</v>
      </c>
      <c r="K405">
        <v>14342754</v>
      </c>
      <c r="L405">
        <v>28801384</v>
      </c>
      <c r="M405">
        <v>20000000</v>
      </c>
      <c r="N405">
        <f t="shared" si="32"/>
        <v>0</v>
      </c>
      <c r="O405">
        <f t="shared" si="33"/>
        <v>0</v>
      </c>
      <c r="P405">
        <f t="shared" si="34"/>
        <v>0</v>
      </c>
      <c r="Q405">
        <f t="shared" si="34"/>
        <v>1</v>
      </c>
      <c r="R405">
        <f t="shared" si="34"/>
        <v>0</v>
      </c>
      <c r="S405">
        <f t="shared" si="34"/>
        <v>0</v>
      </c>
      <c r="T405">
        <v>2</v>
      </c>
      <c r="U405">
        <v>2</v>
      </c>
    </row>
    <row r="406" spans="1:21" ht="16">
      <c r="A406" s="1">
        <v>1998</v>
      </c>
      <c r="B406" t="s">
        <v>2754</v>
      </c>
      <c r="C406" t="s">
        <v>3590</v>
      </c>
      <c r="D406" t="s">
        <v>58</v>
      </c>
      <c r="E406" t="s">
        <v>58</v>
      </c>
      <c r="F406" t="s">
        <v>17</v>
      </c>
      <c r="G406">
        <v>20268825</v>
      </c>
      <c r="H406">
        <v>20268825</v>
      </c>
      <c r="I406" t="s">
        <v>2642</v>
      </c>
      <c r="J406">
        <v>28582646</v>
      </c>
      <c r="K406">
        <v>28966833</v>
      </c>
      <c r="L406">
        <v>28966833</v>
      </c>
      <c r="M406">
        <v>20000000</v>
      </c>
      <c r="N406">
        <f t="shared" si="32"/>
        <v>0</v>
      </c>
      <c r="O406">
        <f t="shared" si="33"/>
        <v>0</v>
      </c>
      <c r="P406">
        <f t="shared" si="34"/>
        <v>0</v>
      </c>
      <c r="Q406">
        <f t="shared" si="34"/>
        <v>0</v>
      </c>
      <c r="R406">
        <f t="shared" si="34"/>
        <v>1</v>
      </c>
      <c r="S406">
        <f t="shared" si="34"/>
        <v>0</v>
      </c>
      <c r="T406">
        <v>4</v>
      </c>
      <c r="U406">
        <v>3</v>
      </c>
    </row>
    <row r="407" spans="1:21" ht="16">
      <c r="A407" s="1">
        <v>1999</v>
      </c>
      <c r="B407" t="s">
        <v>2554</v>
      </c>
      <c r="C407" t="s">
        <v>3591</v>
      </c>
      <c r="D407" t="s">
        <v>21</v>
      </c>
      <c r="E407" t="s">
        <v>22</v>
      </c>
      <c r="F407" t="s">
        <v>23</v>
      </c>
      <c r="G407">
        <v>11540607</v>
      </c>
      <c r="H407">
        <v>20741000</v>
      </c>
      <c r="I407" t="s">
        <v>2532</v>
      </c>
      <c r="J407">
        <v>2796924</v>
      </c>
      <c r="K407">
        <v>16139101</v>
      </c>
      <c r="L407">
        <v>29005501</v>
      </c>
      <c r="M407">
        <v>2000000</v>
      </c>
      <c r="N407">
        <f t="shared" si="32"/>
        <v>1</v>
      </c>
      <c r="O407">
        <f t="shared" si="33"/>
        <v>1</v>
      </c>
      <c r="P407">
        <f t="shared" si="34"/>
        <v>0</v>
      </c>
      <c r="Q407">
        <f t="shared" si="34"/>
        <v>0</v>
      </c>
      <c r="R407">
        <f t="shared" si="34"/>
        <v>1</v>
      </c>
      <c r="S407">
        <f t="shared" si="34"/>
        <v>0</v>
      </c>
      <c r="T407">
        <v>4</v>
      </c>
      <c r="U407">
        <v>3</v>
      </c>
    </row>
    <row r="408" spans="1:21" ht="16">
      <c r="A408" s="1">
        <v>2002</v>
      </c>
      <c r="B408" t="s">
        <v>2135</v>
      </c>
      <c r="C408" t="s">
        <v>2136</v>
      </c>
      <c r="D408" t="s">
        <v>64</v>
      </c>
      <c r="E408" t="s">
        <v>64</v>
      </c>
      <c r="F408" t="s">
        <v>17</v>
      </c>
      <c r="G408">
        <v>22498520</v>
      </c>
      <c r="H408">
        <v>22498520</v>
      </c>
      <c r="I408" t="s">
        <v>2125</v>
      </c>
      <c r="J408">
        <v>23960815</v>
      </c>
      <c r="K408">
        <v>29139615</v>
      </c>
      <c r="L408">
        <v>29139615</v>
      </c>
      <c r="M408">
        <v>18500000</v>
      </c>
      <c r="N408">
        <f t="shared" si="32"/>
        <v>0</v>
      </c>
      <c r="O408">
        <f t="shared" si="33"/>
        <v>0</v>
      </c>
      <c r="P408">
        <f t="shared" si="34"/>
        <v>0</v>
      </c>
      <c r="Q408">
        <f t="shared" si="34"/>
        <v>1</v>
      </c>
      <c r="R408">
        <f t="shared" si="34"/>
        <v>0</v>
      </c>
      <c r="S408">
        <f t="shared" si="34"/>
        <v>0</v>
      </c>
      <c r="T408">
        <v>3</v>
      </c>
      <c r="U408">
        <v>2</v>
      </c>
    </row>
    <row r="409" spans="1:21" ht="16">
      <c r="A409" s="1">
        <v>2010</v>
      </c>
      <c r="B409" t="s">
        <v>765</v>
      </c>
      <c r="C409" t="s">
        <v>766</v>
      </c>
      <c r="D409" t="s">
        <v>22</v>
      </c>
      <c r="E409" t="s">
        <v>22</v>
      </c>
      <c r="F409" t="s">
        <v>23</v>
      </c>
      <c r="G409">
        <v>26167002</v>
      </c>
      <c r="H409">
        <v>27469621</v>
      </c>
      <c r="I409" t="s">
        <v>638</v>
      </c>
      <c r="J409">
        <v>16023478</v>
      </c>
      <c r="K409">
        <v>27952425</v>
      </c>
      <c r="L409">
        <v>29343924</v>
      </c>
      <c r="M409">
        <v>15000000</v>
      </c>
      <c r="N409">
        <f t="shared" si="32"/>
        <v>1</v>
      </c>
      <c r="O409">
        <f t="shared" si="33"/>
        <v>0</v>
      </c>
      <c r="P409">
        <f t="shared" si="34"/>
        <v>1</v>
      </c>
      <c r="Q409">
        <f t="shared" si="34"/>
        <v>0</v>
      </c>
      <c r="R409">
        <f t="shared" si="34"/>
        <v>0</v>
      </c>
      <c r="S409">
        <f t="shared" si="34"/>
        <v>0</v>
      </c>
      <c r="T409">
        <v>1</v>
      </c>
      <c r="U409">
        <v>1</v>
      </c>
    </row>
    <row r="410" spans="1:21" ht="16">
      <c r="A410" s="1">
        <v>1991</v>
      </c>
      <c r="B410" t="s">
        <v>3147</v>
      </c>
      <c r="C410" t="s">
        <v>3148</v>
      </c>
      <c r="D410" t="s">
        <v>22</v>
      </c>
      <c r="E410" t="s">
        <v>22</v>
      </c>
      <c r="F410" t="s">
        <v>23</v>
      </c>
      <c r="G410">
        <v>17218916</v>
      </c>
      <c r="H410">
        <v>17218916</v>
      </c>
      <c r="I410" t="s">
        <v>3142</v>
      </c>
      <c r="J410">
        <v>111204624</v>
      </c>
      <c r="K410">
        <v>29458817</v>
      </c>
      <c r="L410">
        <v>29458817</v>
      </c>
      <c r="M410">
        <v>65000000</v>
      </c>
      <c r="N410">
        <f t="shared" si="32"/>
        <v>1</v>
      </c>
      <c r="O410">
        <f t="shared" si="33"/>
        <v>0</v>
      </c>
      <c r="P410">
        <f t="shared" si="34"/>
        <v>0</v>
      </c>
      <c r="Q410">
        <f t="shared" si="34"/>
        <v>0</v>
      </c>
      <c r="R410">
        <f t="shared" si="34"/>
        <v>1</v>
      </c>
      <c r="S410">
        <f t="shared" si="34"/>
        <v>0</v>
      </c>
      <c r="T410">
        <v>5</v>
      </c>
      <c r="U410">
        <v>3</v>
      </c>
    </row>
    <row r="411" spans="1:21" ht="16">
      <c r="A411" s="1">
        <v>2006</v>
      </c>
      <c r="B411" t="s">
        <v>1618</v>
      </c>
      <c r="C411" t="s">
        <v>1619</v>
      </c>
      <c r="D411" t="s">
        <v>27</v>
      </c>
      <c r="E411" t="s">
        <v>16</v>
      </c>
      <c r="F411" t="s">
        <v>17</v>
      </c>
      <c r="G411">
        <v>1829142</v>
      </c>
      <c r="H411">
        <v>25670174</v>
      </c>
      <c r="I411" t="s">
        <v>1464</v>
      </c>
      <c r="J411">
        <v>9593110</v>
      </c>
      <c r="K411">
        <v>2114116</v>
      </c>
      <c r="L411">
        <v>29669493</v>
      </c>
      <c r="M411">
        <v>8300000</v>
      </c>
      <c r="N411">
        <f t="shared" si="32"/>
        <v>0</v>
      </c>
      <c r="O411">
        <f t="shared" si="33"/>
        <v>1</v>
      </c>
      <c r="P411">
        <f t="shared" si="34"/>
        <v>0</v>
      </c>
      <c r="Q411">
        <f t="shared" si="34"/>
        <v>1</v>
      </c>
      <c r="R411">
        <f t="shared" si="34"/>
        <v>0</v>
      </c>
      <c r="S411">
        <f t="shared" si="34"/>
        <v>0</v>
      </c>
      <c r="T411">
        <v>2</v>
      </c>
      <c r="U411">
        <v>2</v>
      </c>
    </row>
    <row r="412" spans="1:21" ht="16">
      <c r="A412" s="1">
        <v>1990</v>
      </c>
      <c r="B412" t="s">
        <v>3195</v>
      </c>
      <c r="C412" t="s">
        <v>3196</v>
      </c>
      <c r="D412" t="s">
        <v>22</v>
      </c>
      <c r="E412" t="s">
        <v>22</v>
      </c>
      <c r="F412" t="s">
        <v>23</v>
      </c>
      <c r="G412">
        <v>16667084</v>
      </c>
      <c r="H412">
        <v>16667084</v>
      </c>
      <c r="I412" t="s">
        <v>3171</v>
      </c>
      <c r="J412">
        <v>17829754</v>
      </c>
      <c r="K412">
        <v>29717001</v>
      </c>
      <c r="L412">
        <v>29717001</v>
      </c>
      <c r="M412">
        <v>10000000</v>
      </c>
      <c r="N412">
        <f t="shared" si="32"/>
        <v>1</v>
      </c>
      <c r="O412">
        <f t="shared" si="33"/>
        <v>0</v>
      </c>
      <c r="P412">
        <f t="shared" si="34"/>
        <v>0</v>
      </c>
      <c r="Q412">
        <f t="shared" si="34"/>
        <v>0</v>
      </c>
      <c r="R412">
        <f t="shared" si="34"/>
        <v>1</v>
      </c>
      <c r="S412">
        <f t="shared" si="34"/>
        <v>0</v>
      </c>
      <c r="T412">
        <v>5</v>
      </c>
      <c r="U412">
        <v>3</v>
      </c>
    </row>
    <row r="413" spans="1:21" ht="16">
      <c r="A413" s="1">
        <v>1987</v>
      </c>
      <c r="B413" t="s">
        <v>3274</v>
      </c>
      <c r="C413" t="s">
        <v>3275</v>
      </c>
      <c r="D413" t="s">
        <v>22</v>
      </c>
      <c r="E413" t="s">
        <v>22</v>
      </c>
      <c r="F413" t="s">
        <v>23</v>
      </c>
      <c r="G413">
        <v>14564000</v>
      </c>
      <c r="H413">
        <v>14564000</v>
      </c>
      <c r="I413" t="s">
        <v>3276</v>
      </c>
      <c r="J413">
        <v>2050397</v>
      </c>
      <c r="K413">
        <v>29861988</v>
      </c>
      <c r="L413">
        <v>29861988</v>
      </c>
      <c r="M413">
        <v>1000000</v>
      </c>
      <c r="N413">
        <f t="shared" si="32"/>
        <v>1</v>
      </c>
      <c r="O413">
        <f t="shared" si="33"/>
        <v>0</v>
      </c>
      <c r="P413">
        <f t="shared" si="34"/>
        <v>0</v>
      </c>
      <c r="Q413">
        <f t="shared" si="34"/>
        <v>0</v>
      </c>
      <c r="R413">
        <f t="shared" si="34"/>
        <v>0</v>
      </c>
      <c r="S413">
        <f t="shared" si="34"/>
        <v>1</v>
      </c>
    </row>
    <row r="414" spans="1:21" ht="16">
      <c r="A414" s="1">
        <v>2006</v>
      </c>
      <c r="B414" t="s">
        <v>1490</v>
      </c>
      <c r="C414" t="s">
        <v>1491</v>
      </c>
      <c r="D414" t="s">
        <v>64</v>
      </c>
      <c r="E414" t="s">
        <v>64</v>
      </c>
      <c r="F414" t="s">
        <v>17</v>
      </c>
      <c r="G414">
        <v>24148068</v>
      </c>
      <c r="H414">
        <v>25894473</v>
      </c>
      <c r="I414" t="s">
        <v>1464</v>
      </c>
      <c r="J414">
        <v>5778982</v>
      </c>
      <c r="K414">
        <v>27910249</v>
      </c>
      <c r="L414">
        <v>29928737</v>
      </c>
      <c r="M414">
        <v>5000000</v>
      </c>
      <c r="N414">
        <f t="shared" si="32"/>
        <v>0</v>
      </c>
      <c r="O414">
        <f t="shared" si="33"/>
        <v>0</v>
      </c>
      <c r="P414">
        <f t="shared" si="34"/>
        <v>0</v>
      </c>
      <c r="Q414">
        <f t="shared" si="34"/>
        <v>1</v>
      </c>
      <c r="R414">
        <f t="shared" si="34"/>
        <v>0</v>
      </c>
      <c r="S414">
        <f t="shared" si="34"/>
        <v>0</v>
      </c>
      <c r="T414">
        <v>2</v>
      </c>
      <c r="U414">
        <v>2</v>
      </c>
    </row>
    <row r="415" spans="1:21" ht="16">
      <c r="A415" s="1">
        <v>2005</v>
      </c>
      <c r="B415" t="s">
        <v>1676</v>
      </c>
      <c r="C415" t="s">
        <v>1677</v>
      </c>
      <c r="D415" t="s">
        <v>22</v>
      </c>
      <c r="E415" t="s">
        <v>22</v>
      </c>
      <c r="F415" t="s">
        <v>23</v>
      </c>
      <c r="G415">
        <v>19294901</v>
      </c>
      <c r="H415">
        <v>25114901</v>
      </c>
      <c r="I415" t="s">
        <v>1640</v>
      </c>
      <c r="J415">
        <v>41756160</v>
      </c>
      <c r="K415">
        <v>23019456</v>
      </c>
      <c r="L415">
        <v>29962909</v>
      </c>
      <c r="M415">
        <v>35000000</v>
      </c>
      <c r="N415">
        <f t="shared" si="32"/>
        <v>1</v>
      </c>
      <c r="O415">
        <f t="shared" si="33"/>
        <v>0</v>
      </c>
      <c r="P415">
        <f t="shared" si="34"/>
        <v>0</v>
      </c>
      <c r="Q415">
        <f t="shared" si="34"/>
        <v>1</v>
      </c>
      <c r="R415">
        <f t="shared" si="34"/>
        <v>0</v>
      </c>
      <c r="S415">
        <f t="shared" si="34"/>
        <v>0</v>
      </c>
      <c r="T415">
        <v>2</v>
      </c>
      <c r="U415">
        <v>2</v>
      </c>
    </row>
    <row r="416" spans="1:21" ht="16">
      <c r="A416" s="1">
        <v>2009</v>
      </c>
      <c r="B416" t="s">
        <v>1078</v>
      </c>
      <c r="C416" t="s">
        <v>1079</v>
      </c>
      <c r="D416" t="s">
        <v>27</v>
      </c>
      <c r="E416" t="s">
        <v>16</v>
      </c>
      <c r="F416" t="s">
        <v>17</v>
      </c>
      <c r="G416">
        <v>8114270</v>
      </c>
      <c r="H416">
        <v>27614270</v>
      </c>
      <c r="I416" t="s">
        <v>885</v>
      </c>
      <c r="J416">
        <v>27143290</v>
      </c>
      <c r="K416">
        <v>8809919</v>
      </c>
      <c r="L416">
        <v>29981685</v>
      </c>
      <c r="M416">
        <v>25000000</v>
      </c>
      <c r="N416">
        <f t="shared" si="32"/>
        <v>0</v>
      </c>
      <c r="O416">
        <f t="shared" si="33"/>
        <v>1</v>
      </c>
      <c r="P416">
        <f t="shared" si="34"/>
        <v>0</v>
      </c>
      <c r="Q416">
        <f t="shared" si="34"/>
        <v>1</v>
      </c>
      <c r="R416">
        <f t="shared" si="34"/>
        <v>0</v>
      </c>
      <c r="S416">
        <f t="shared" si="34"/>
        <v>0</v>
      </c>
      <c r="T416">
        <v>2</v>
      </c>
      <c r="U416">
        <v>2</v>
      </c>
    </row>
    <row r="417" spans="1:21" ht="16">
      <c r="A417" s="1">
        <v>2003</v>
      </c>
      <c r="B417" t="s">
        <v>2044</v>
      </c>
      <c r="C417" t="s">
        <v>2045</v>
      </c>
      <c r="D417" t="s">
        <v>22</v>
      </c>
      <c r="E417" t="s">
        <v>22</v>
      </c>
      <c r="F417" t="s">
        <v>23</v>
      </c>
      <c r="G417">
        <v>4717455</v>
      </c>
      <c r="H417">
        <v>23693646</v>
      </c>
      <c r="I417" t="s">
        <v>2006</v>
      </c>
      <c r="J417">
        <v>15193043</v>
      </c>
      <c r="K417">
        <v>5972708</v>
      </c>
      <c r="L417">
        <v>29998216</v>
      </c>
      <c r="M417">
        <v>12000000</v>
      </c>
      <c r="N417">
        <f t="shared" si="32"/>
        <v>1</v>
      </c>
      <c r="O417">
        <f t="shared" si="33"/>
        <v>0</v>
      </c>
      <c r="P417">
        <f t="shared" si="34"/>
        <v>0</v>
      </c>
      <c r="Q417">
        <f t="shared" si="34"/>
        <v>1</v>
      </c>
      <c r="R417">
        <f t="shared" si="34"/>
        <v>0</v>
      </c>
      <c r="S417">
        <f t="shared" si="34"/>
        <v>0</v>
      </c>
      <c r="T417">
        <v>3</v>
      </c>
      <c r="U417">
        <v>2</v>
      </c>
    </row>
    <row r="418" spans="1:21" ht="16">
      <c r="A418" s="1">
        <v>2008</v>
      </c>
      <c r="B418" t="s">
        <v>1121</v>
      </c>
      <c r="C418" t="s">
        <v>1122</v>
      </c>
      <c r="D418" t="s">
        <v>16</v>
      </c>
      <c r="E418" t="s">
        <v>16</v>
      </c>
      <c r="F418" t="s">
        <v>17</v>
      </c>
      <c r="G418">
        <v>20211394</v>
      </c>
      <c r="H418">
        <v>27735474</v>
      </c>
      <c r="I418" t="s">
        <v>1123</v>
      </c>
      <c r="J418">
        <v>21645126</v>
      </c>
      <c r="K418">
        <v>21873909</v>
      </c>
      <c r="L418">
        <v>30016892</v>
      </c>
      <c r="M418">
        <v>20000000</v>
      </c>
      <c r="N418">
        <f t="shared" si="32"/>
        <v>0</v>
      </c>
      <c r="O418">
        <f t="shared" si="33"/>
        <v>0</v>
      </c>
      <c r="P418">
        <f t="shared" si="34"/>
        <v>0</v>
      </c>
      <c r="Q418">
        <f t="shared" si="34"/>
        <v>1</v>
      </c>
      <c r="R418">
        <f t="shared" si="34"/>
        <v>0</v>
      </c>
      <c r="S418">
        <f t="shared" si="34"/>
        <v>0</v>
      </c>
      <c r="T418">
        <v>2</v>
      </c>
      <c r="U418">
        <v>2</v>
      </c>
    </row>
    <row r="419" spans="1:21" ht="16">
      <c r="A419" s="1">
        <v>2008</v>
      </c>
      <c r="B419" t="s">
        <v>1233</v>
      </c>
      <c r="C419" t="s">
        <v>1234</v>
      </c>
      <c r="D419" t="s">
        <v>16</v>
      </c>
      <c r="E419" t="s">
        <v>16</v>
      </c>
      <c r="F419" t="s">
        <v>17</v>
      </c>
      <c r="G419">
        <v>5700626</v>
      </c>
      <c r="H419">
        <v>27794339</v>
      </c>
      <c r="I419" t="s">
        <v>1123</v>
      </c>
      <c r="J419">
        <v>19480614</v>
      </c>
      <c r="K419">
        <v>6169538</v>
      </c>
      <c r="L419">
        <v>30080599</v>
      </c>
      <c r="M419">
        <v>18000000</v>
      </c>
      <c r="N419">
        <f t="shared" si="32"/>
        <v>0</v>
      </c>
      <c r="O419">
        <f t="shared" si="33"/>
        <v>0</v>
      </c>
      <c r="P419">
        <f t="shared" si="34"/>
        <v>0</v>
      </c>
      <c r="Q419">
        <f t="shared" si="34"/>
        <v>1</v>
      </c>
      <c r="R419">
        <f t="shared" si="34"/>
        <v>0</v>
      </c>
      <c r="S419">
        <f t="shared" si="34"/>
        <v>0</v>
      </c>
      <c r="T419">
        <v>2</v>
      </c>
      <c r="U419">
        <v>2</v>
      </c>
    </row>
    <row r="420" spans="1:21" ht="16">
      <c r="A420" s="1">
        <v>2001</v>
      </c>
      <c r="B420" t="s">
        <v>2379</v>
      </c>
      <c r="C420" t="s">
        <v>2380</v>
      </c>
      <c r="D420" t="s">
        <v>22</v>
      </c>
      <c r="E420" t="s">
        <v>22</v>
      </c>
      <c r="F420" t="s">
        <v>23</v>
      </c>
      <c r="G420">
        <v>17951431</v>
      </c>
      <c r="H420">
        <v>22861785</v>
      </c>
      <c r="I420" t="s">
        <v>2290</v>
      </c>
      <c r="J420">
        <v>28948611</v>
      </c>
      <c r="K420">
        <v>23621318</v>
      </c>
      <c r="L420">
        <v>30082587</v>
      </c>
      <c r="M420">
        <v>22000000</v>
      </c>
      <c r="N420">
        <f t="shared" si="32"/>
        <v>1</v>
      </c>
      <c r="O420">
        <f t="shared" si="33"/>
        <v>0</v>
      </c>
      <c r="P420">
        <f t="shared" si="34"/>
        <v>0</v>
      </c>
      <c r="Q420">
        <f t="shared" si="34"/>
        <v>1</v>
      </c>
      <c r="R420">
        <f t="shared" si="34"/>
        <v>0</v>
      </c>
      <c r="S420">
        <f t="shared" si="34"/>
        <v>0</v>
      </c>
      <c r="T420">
        <v>3</v>
      </c>
      <c r="U420">
        <v>2</v>
      </c>
    </row>
    <row r="421" spans="1:21" ht="16">
      <c r="A421" s="1">
        <v>2005</v>
      </c>
      <c r="B421" t="s">
        <v>1743</v>
      </c>
      <c r="C421" t="s">
        <v>1744</v>
      </c>
      <c r="D421" t="s">
        <v>22</v>
      </c>
      <c r="E421" t="s">
        <v>22</v>
      </c>
      <c r="F421" t="s">
        <v>23</v>
      </c>
      <c r="G421">
        <v>18324242</v>
      </c>
      <c r="H421">
        <v>25224242</v>
      </c>
      <c r="I421" t="s">
        <v>1640</v>
      </c>
      <c r="J421">
        <v>35790994</v>
      </c>
      <c r="K421">
        <v>21861428</v>
      </c>
      <c r="L421">
        <v>30093356</v>
      </c>
      <c r="M421">
        <v>30000000</v>
      </c>
      <c r="N421">
        <f t="shared" si="32"/>
        <v>1</v>
      </c>
      <c r="O421">
        <f t="shared" si="33"/>
        <v>0</v>
      </c>
      <c r="P421">
        <f t="shared" si="34"/>
        <v>0</v>
      </c>
      <c r="Q421">
        <f t="shared" si="34"/>
        <v>1</v>
      </c>
      <c r="R421">
        <f t="shared" si="34"/>
        <v>0</v>
      </c>
      <c r="S421">
        <f t="shared" si="34"/>
        <v>0</v>
      </c>
      <c r="T421">
        <v>2</v>
      </c>
      <c r="U421">
        <v>2</v>
      </c>
    </row>
    <row r="422" spans="1:21" ht="16">
      <c r="A422" s="1">
        <v>2010</v>
      </c>
      <c r="B422" t="s">
        <v>733</v>
      </c>
      <c r="C422" t="s">
        <v>734</v>
      </c>
      <c r="D422" t="s">
        <v>27</v>
      </c>
      <c r="E422" t="s">
        <v>16</v>
      </c>
      <c r="F422" t="s">
        <v>17</v>
      </c>
      <c r="G422">
        <v>12134935</v>
      </c>
      <c r="H422">
        <v>28270399</v>
      </c>
      <c r="I422" t="s">
        <v>635</v>
      </c>
      <c r="J422">
        <v>21364637</v>
      </c>
      <c r="K422">
        <v>12962924</v>
      </c>
      <c r="L422">
        <v>30199340</v>
      </c>
      <c r="M422">
        <v>20000000</v>
      </c>
      <c r="N422">
        <f t="shared" si="32"/>
        <v>0</v>
      </c>
      <c r="O422">
        <f t="shared" si="33"/>
        <v>1</v>
      </c>
      <c r="P422">
        <f t="shared" ref="P422:S441" si="35">IF(AND($A422&gt;=P$1,$A422&lt;P$1+10),1,0)</f>
        <v>1</v>
      </c>
      <c r="Q422">
        <f t="shared" si="35"/>
        <v>0</v>
      </c>
      <c r="R422">
        <f t="shared" si="35"/>
        <v>0</v>
      </c>
      <c r="S422">
        <f t="shared" si="35"/>
        <v>0</v>
      </c>
      <c r="T422">
        <v>1</v>
      </c>
      <c r="U422">
        <v>1</v>
      </c>
    </row>
    <row r="423" spans="1:21" ht="16">
      <c r="A423" s="1">
        <v>2002</v>
      </c>
      <c r="B423" t="s">
        <v>2139</v>
      </c>
      <c r="C423" t="s">
        <v>2140</v>
      </c>
      <c r="D423" t="s">
        <v>16</v>
      </c>
      <c r="E423" t="s">
        <v>16</v>
      </c>
      <c r="F423" t="s">
        <v>17</v>
      </c>
      <c r="G423">
        <v>21078145</v>
      </c>
      <c r="H423">
        <v>23367586</v>
      </c>
      <c r="I423" t="s">
        <v>2125</v>
      </c>
      <c r="J423">
        <v>16189740</v>
      </c>
      <c r="K423">
        <v>27299975</v>
      </c>
      <c r="L423">
        <v>30265212</v>
      </c>
      <c r="M423">
        <v>12500000</v>
      </c>
      <c r="N423">
        <f t="shared" si="32"/>
        <v>0</v>
      </c>
      <c r="O423">
        <f t="shared" si="33"/>
        <v>0</v>
      </c>
      <c r="P423">
        <f t="shared" si="35"/>
        <v>0</v>
      </c>
      <c r="Q423">
        <f t="shared" si="35"/>
        <v>1</v>
      </c>
      <c r="R423">
        <f t="shared" si="35"/>
        <v>0</v>
      </c>
      <c r="S423">
        <f t="shared" si="35"/>
        <v>0</v>
      </c>
      <c r="T423">
        <v>3</v>
      </c>
      <c r="U423">
        <v>2</v>
      </c>
    </row>
    <row r="424" spans="1:21" ht="16">
      <c r="A424" s="1">
        <v>2001</v>
      </c>
      <c r="B424" t="s">
        <v>2375</v>
      </c>
      <c r="C424" t="s">
        <v>2376</v>
      </c>
      <c r="D424" t="s">
        <v>16</v>
      </c>
      <c r="E424" t="s">
        <v>16</v>
      </c>
      <c r="F424" t="s">
        <v>17</v>
      </c>
      <c r="G424">
        <v>18492362</v>
      </c>
      <c r="H424">
        <v>23046142</v>
      </c>
      <c r="I424" t="s">
        <v>2286</v>
      </c>
      <c r="J424">
        <v>3947538</v>
      </c>
      <c r="K424">
        <v>24333100</v>
      </c>
      <c r="L424">
        <v>30325173</v>
      </c>
      <c r="M424">
        <v>3000000</v>
      </c>
      <c r="N424">
        <f t="shared" si="32"/>
        <v>0</v>
      </c>
      <c r="O424">
        <f t="shared" si="33"/>
        <v>0</v>
      </c>
      <c r="P424">
        <f t="shared" si="35"/>
        <v>0</v>
      </c>
      <c r="Q424">
        <f t="shared" si="35"/>
        <v>1</v>
      </c>
      <c r="R424">
        <f t="shared" si="35"/>
        <v>0</v>
      </c>
      <c r="S424">
        <f t="shared" si="35"/>
        <v>0</v>
      </c>
      <c r="T424">
        <v>3</v>
      </c>
      <c r="U424">
        <v>2</v>
      </c>
    </row>
    <row r="425" spans="1:21" ht="16">
      <c r="A425" s="1">
        <v>1987</v>
      </c>
      <c r="B425" t="s">
        <v>3281</v>
      </c>
      <c r="C425" t="s">
        <v>3282</v>
      </c>
      <c r="D425" t="s">
        <v>16</v>
      </c>
      <c r="E425" t="s">
        <v>16</v>
      </c>
      <c r="F425" t="s">
        <v>17</v>
      </c>
      <c r="G425">
        <v>14792779</v>
      </c>
      <c r="H425">
        <v>14792779</v>
      </c>
      <c r="I425" t="s">
        <v>3267</v>
      </c>
      <c r="J425">
        <v>32806358</v>
      </c>
      <c r="K425">
        <v>30331075</v>
      </c>
      <c r="L425">
        <v>30331075</v>
      </c>
      <c r="M425">
        <v>16000000</v>
      </c>
      <c r="N425">
        <f t="shared" si="32"/>
        <v>0</v>
      </c>
      <c r="O425">
        <f t="shared" si="33"/>
        <v>0</v>
      </c>
      <c r="P425">
        <f t="shared" si="35"/>
        <v>0</v>
      </c>
      <c r="Q425">
        <f t="shared" si="35"/>
        <v>0</v>
      </c>
      <c r="R425">
        <f t="shared" si="35"/>
        <v>0</v>
      </c>
      <c r="S425">
        <f t="shared" si="35"/>
        <v>1</v>
      </c>
    </row>
    <row r="426" spans="1:21" ht="16">
      <c r="A426" s="1">
        <v>1982</v>
      </c>
      <c r="B426" t="s">
        <v>3389</v>
      </c>
      <c r="C426" t="s">
        <v>3390</v>
      </c>
      <c r="D426" t="s">
        <v>16</v>
      </c>
      <c r="E426" t="s">
        <v>16</v>
      </c>
      <c r="F426" t="s">
        <v>17</v>
      </c>
      <c r="G426">
        <v>12592907</v>
      </c>
      <c r="H426">
        <v>12592907</v>
      </c>
      <c r="I426" t="s">
        <v>3384</v>
      </c>
      <c r="J426">
        <v>12066340</v>
      </c>
      <c r="K426">
        <v>30390060</v>
      </c>
      <c r="L426">
        <v>30390060</v>
      </c>
      <c r="M426">
        <v>5000000</v>
      </c>
      <c r="N426">
        <f t="shared" si="32"/>
        <v>0</v>
      </c>
      <c r="O426">
        <f t="shared" si="33"/>
        <v>0</v>
      </c>
      <c r="P426">
        <f t="shared" si="35"/>
        <v>0</v>
      </c>
      <c r="Q426">
        <f t="shared" si="35"/>
        <v>0</v>
      </c>
      <c r="R426">
        <f t="shared" si="35"/>
        <v>0</v>
      </c>
      <c r="S426">
        <f t="shared" si="35"/>
        <v>1</v>
      </c>
    </row>
    <row r="427" spans="1:21" ht="16">
      <c r="A427" s="1">
        <v>2008</v>
      </c>
      <c r="B427" t="s">
        <v>1170</v>
      </c>
      <c r="C427" t="s">
        <v>1171</v>
      </c>
      <c r="D427" t="s">
        <v>16</v>
      </c>
      <c r="E427" t="s">
        <v>16</v>
      </c>
      <c r="F427" t="s">
        <v>17</v>
      </c>
      <c r="G427">
        <v>18622031</v>
      </c>
      <c r="H427">
        <v>28144586</v>
      </c>
      <c r="I427" t="s">
        <v>1123</v>
      </c>
      <c r="J427">
        <v>31385433</v>
      </c>
      <c r="K427">
        <v>20153811</v>
      </c>
      <c r="L427">
        <v>30459656</v>
      </c>
      <c r="M427">
        <v>29000000</v>
      </c>
      <c r="N427">
        <f t="shared" si="32"/>
        <v>0</v>
      </c>
      <c r="O427">
        <f t="shared" si="33"/>
        <v>0</v>
      </c>
      <c r="P427">
        <f t="shared" si="35"/>
        <v>0</v>
      </c>
      <c r="Q427">
        <f t="shared" si="35"/>
        <v>1</v>
      </c>
      <c r="R427">
        <f t="shared" si="35"/>
        <v>0</v>
      </c>
      <c r="S427">
        <f t="shared" si="35"/>
        <v>0</v>
      </c>
      <c r="T427">
        <v>2</v>
      </c>
      <c r="U427">
        <v>2</v>
      </c>
    </row>
    <row r="428" spans="1:21" ht="16">
      <c r="A428" s="1">
        <v>2007</v>
      </c>
      <c r="B428" t="s">
        <v>1319</v>
      </c>
      <c r="C428" t="s">
        <v>1320</v>
      </c>
      <c r="D428" t="s">
        <v>22</v>
      </c>
      <c r="E428" t="s">
        <v>22</v>
      </c>
      <c r="F428" t="s">
        <v>23</v>
      </c>
      <c r="G428" t="e">
        <v>#N/A</v>
      </c>
      <c r="H428">
        <v>27117954</v>
      </c>
      <c r="I428" t="s">
        <v>1321</v>
      </c>
      <c r="J428">
        <v>2359441</v>
      </c>
      <c r="K428" t="e">
        <v>#N/A</v>
      </c>
      <c r="L428">
        <v>30468201</v>
      </c>
      <c r="M428">
        <v>2100000</v>
      </c>
      <c r="N428">
        <f t="shared" si="32"/>
        <v>1</v>
      </c>
      <c r="O428">
        <f t="shared" si="33"/>
        <v>0</v>
      </c>
      <c r="P428">
        <f t="shared" si="35"/>
        <v>0</v>
      </c>
      <c r="Q428">
        <f t="shared" si="35"/>
        <v>1</v>
      </c>
      <c r="R428">
        <f t="shared" si="35"/>
        <v>0</v>
      </c>
      <c r="S428">
        <f t="shared" si="35"/>
        <v>0</v>
      </c>
      <c r="T428">
        <v>2</v>
      </c>
      <c r="U428">
        <v>2</v>
      </c>
    </row>
    <row r="429" spans="1:21" ht="16">
      <c r="A429" s="1">
        <v>2009</v>
      </c>
      <c r="B429" t="s">
        <v>895</v>
      </c>
      <c r="C429" t="s">
        <v>896</v>
      </c>
      <c r="D429" t="s">
        <v>16</v>
      </c>
      <c r="E429" t="s">
        <v>16</v>
      </c>
      <c r="F429" t="s">
        <v>17</v>
      </c>
      <c r="G429">
        <v>9176000</v>
      </c>
      <c r="H429">
        <v>28142379</v>
      </c>
      <c r="I429" t="s">
        <v>885</v>
      </c>
      <c r="J429">
        <v>7600121</v>
      </c>
      <c r="K429">
        <v>9962673</v>
      </c>
      <c r="L429">
        <v>30555070</v>
      </c>
      <c r="M429">
        <v>7000000</v>
      </c>
      <c r="N429">
        <f t="shared" si="32"/>
        <v>0</v>
      </c>
      <c r="O429">
        <f t="shared" si="33"/>
        <v>0</v>
      </c>
      <c r="P429">
        <f t="shared" si="35"/>
        <v>0</v>
      </c>
      <c r="Q429">
        <f t="shared" si="35"/>
        <v>1</v>
      </c>
      <c r="R429">
        <f t="shared" si="35"/>
        <v>0</v>
      </c>
      <c r="S429">
        <f t="shared" si="35"/>
        <v>0</v>
      </c>
      <c r="T429">
        <v>2</v>
      </c>
      <c r="U429">
        <v>2</v>
      </c>
    </row>
    <row r="430" spans="1:21" ht="16">
      <c r="A430" s="1">
        <v>2005</v>
      </c>
      <c r="B430" t="s">
        <v>1711</v>
      </c>
      <c r="C430" t="s">
        <v>1712</v>
      </c>
      <c r="D430" t="s">
        <v>22</v>
      </c>
      <c r="E430" t="s">
        <v>22</v>
      </c>
      <c r="F430" t="s">
        <v>23</v>
      </c>
      <c r="G430">
        <v>24381334</v>
      </c>
      <c r="H430">
        <v>25732334</v>
      </c>
      <c r="I430" t="s">
        <v>1640</v>
      </c>
      <c r="J430">
        <v>29825828</v>
      </c>
      <c r="K430">
        <v>29087739</v>
      </c>
      <c r="L430">
        <v>30699527</v>
      </c>
      <c r="M430">
        <v>25000000</v>
      </c>
      <c r="N430">
        <f t="shared" si="32"/>
        <v>1</v>
      </c>
      <c r="O430">
        <f t="shared" si="33"/>
        <v>0</v>
      </c>
      <c r="P430">
        <f t="shared" si="35"/>
        <v>0</v>
      </c>
      <c r="Q430">
        <f t="shared" si="35"/>
        <v>1</v>
      </c>
      <c r="R430">
        <f t="shared" si="35"/>
        <v>0</v>
      </c>
      <c r="S430">
        <f t="shared" si="35"/>
        <v>0</v>
      </c>
      <c r="T430">
        <v>2</v>
      </c>
      <c r="U430">
        <v>2</v>
      </c>
    </row>
    <row r="431" spans="1:21" ht="16">
      <c r="A431" s="1">
        <v>2012</v>
      </c>
      <c r="B431" t="s">
        <v>324</v>
      </c>
      <c r="C431" t="s">
        <v>325</v>
      </c>
      <c r="D431" t="s">
        <v>22</v>
      </c>
      <c r="E431" t="s">
        <v>22</v>
      </c>
      <c r="F431" t="s">
        <v>23</v>
      </c>
      <c r="G431">
        <v>14124286</v>
      </c>
      <c r="H431">
        <v>30669531</v>
      </c>
      <c r="I431" t="s">
        <v>24</v>
      </c>
      <c r="J431">
        <v>5073193</v>
      </c>
      <c r="K431">
        <v>14331045</v>
      </c>
      <c r="L431">
        <v>31118489</v>
      </c>
      <c r="M431">
        <v>5000000</v>
      </c>
      <c r="N431">
        <f t="shared" si="32"/>
        <v>1</v>
      </c>
      <c r="O431">
        <f t="shared" si="33"/>
        <v>0</v>
      </c>
      <c r="P431">
        <f t="shared" si="35"/>
        <v>1</v>
      </c>
      <c r="Q431">
        <f t="shared" si="35"/>
        <v>0</v>
      </c>
      <c r="R431">
        <f t="shared" si="35"/>
        <v>0</v>
      </c>
      <c r="S431">
        <f t="shared" si="35"/>
        <v>0</v>
      </c>
      <c r="T431">
        <v>1</v>
      </c>
      <c r="U431">
        <v>1</v>
      </c>
    </row>
    <row r="432" spans="1:21" ht="16">
      <c r="A432" s="1">
        <v>1998</v>
      </c>
      <c r="B432" t="s">
        <v>2682</v>
      </c>
      <c r="C432" t="s">
        <v>2683</v>
      </c>
      <c r="D432" t="s">
        <v>22</v>
      </c>
      <c r="E432" t="s">
        <v>22</v>
      </c>
      <c r="F432" t="s">
        <v>23</v>
      </c>
      <c r="G432">
        <v>4595000</v>
      </c>
      <c r="H432">
        <v>21787233</v>
      </c>
      <c r="I432" t="s">
        <v>2644</v>
      </c>
      <c r="J432">
        <v>8574794</v>
      </c>
      <c r="K432">
        <v>6566863</v>
      </c>
      <c r="L432">
        <v>31136839</v>
      </c>
      <c r="M432">
        <v>6000000</v>
      </c>
      <c r="N432">
        <f t="shared" si="32"/>
        <v>1</v>
      </c>
      <c r="O432">
        <f t="shared" si="33"/>
        <v>0</v>
      </c>
      <c r="P432">
        <f t="shared" si="35"/>
        <v>0</v>
      </c>
      <c r="Q432">
        <f t="shared" si="35"/>
        <v>0</v>
      </c>
      <c r="R432">
        <f t="shared" si="35"/>
        <v>1</v>
      </c>
      <c r="S432">
        <f t="shared" si="35"/>
        <v>0</v>
      </c>
      <c r="T432">
        <v>4</v>
      </c>
      <c r="U432">
        <v>3</v>
      </c>
    </row>
    <row r="433" spans="1:21" ht="16">
      <c r="A433" s="1">
        <v>2005</v>
      </c>
      <c r="B433" t="s">
        <v>1805</v>
      </c>
      <c r="C433" t="s">
        <v>1806</v>
      </c>
      <c r="D433" t="s">
        <v>64</v>
      </c>
      <c r="E433" t="s">
        <v>64</v>
      </c>
      <c r="F433" t="s">
        <v>17</v>
      </c>
      <c r="G433">
        <v>12712093</v>
      </c>
      <c r="H433">
        <v>26184400</v>
      </c>
      <c r="I433" t="s">
        <v>1645</v>
      </c>
      <c r="J433">
        <v>35790994</v>
      </c>
      <c r="K433">
        <v>15165948</v>
      </c>
      <c r="L433">
        <v>31238857</v>
      </c>
      <c r="M433">
        <v>30000000</v>
      </c>
      <c r="N433">
        <f t="shared" si="32"/>
        <v>0</v>
      </c>
      <c r="O433">
        <f t="shared" si="33"/>
        <v>0</v>
      </c>
      <c r="P433">
        <f t="shared" si="35"/>
        <v>0</v>
      </c>
      <c r="Q433">
        <f t="shared" si="35"/>
        <v>1</v>
      </c>
      <c r="R433">
        <f t="shared" si="35"/>
        <v>0</v>
      </c>
      <c r="S433">
        <f t="shared" si="35"/>
        <v>0</v>
      </c>
      <c r="T433">
        <v>2</v>
      </c>
      <c r="U433">
        <v>2</v>
      </c>
    </row>
    <row r="434" spans="1:21" ht="16">
      <c r="A434" s="1">
        <v>2006</v>
      </c>
      <c r="B434" t="s">
        <v>1636</v>
      </c>
      <c r="C434" t="s">
        <v>1637</v>
      </c>
      <c r="D434" t="s">
        <v>22</v>
      </c>
      <c r="E434" t="s">
        <v>22</v>
      </c>
      <c r="F434" t="s">
        <v>23</v>
      </c>
      <c r="G434">
        <v>4398532</v>
      </c>
      <c r="H434">
        <v>27238354</v>
      </c>
      <c r="I434" t="s">
        <v>1469</v>
      </c>
      <c r="J434">
        <v>25427520</v>
      </c>
      <c r="K434">
        <v>5083807</v>
      </c>
      <c r="L434">
        <v>31481990</v>
      </c>
      <c r="M434">
        <v>22000000</v>
      </c>
      <c r="N434">
        <f t="shared" si="32"/>
        <v>1</v>
      </c>
      <c r="O434">
        <f t="shared" si="33"/>
        <v>0</v>
      </c>
      <c r="P434">
        <f t="shared" si="35"/>
        <v>0</v>
      </c>
      <c r="Q434">
        <f t="shared" si="35"/>
        <v>1</v>
      </c>
      <c r="R434">
        <f t="shared" si="35"/>
        <v>0</v>
      </c>
      <c r="S434">
        <f t="shared" si="35"/>
        <v>0</v>
      </c>
      <c r="T434">
        <v>2</v>
      </c>
      <c r="U434">
        <v>2</v>
      </c>
    </row>
    <row r="435" spans="1:21" ht="16">
      <c r="A435" s="1">
        <v>2011</v>
      </c>
      <c r="B435" t="s">
        <v>625</v>
      </c>
      <c r="C435" t="s">
        <v>3592</v>
      </c>
      <c r="D435" t="s">
        <v>22</v>
      </c>
      <c r="E435" t="s">
        <v>22</v>
      </c>
      <c r="F435" t="s">
        <v>23</v>
      </c>
      <c r="G435">
        <v>14011084</v>
      </c>
      <c r="H435">
        <v>30711084</v>
      </c>
      <c r="I435" t="s">
        <v>398</v>
      </c>
      <c r="J435">
        <v>20713816</v>
      </c>
      <c r="K435">
        <v>14511151</v>
      </c>
      <c r="L435">
        <v>31807187</v>
      </c>
      <c r="M435">
        <v>20000000</v>
      </c>
      <c r="N435">
        <f t="shared" si="32"/>
        <v>1</v>
      </c>
      <c r="O435">
        <f t="shared" si="33"/>
        <v>0</v>
      </c>
      <c r="P435">
        <f t="shared" si="35"/>
        <v>1</v>
      </c>
      <c r="Q435">
        <f t="shared" si="35"/>
        <v>0</v>
      </c>
      <c r="R435">
        <f t="shared" si="35"/>
        <v>0</v>
      </c>
      <c r="S435">
        <f t="shared" si="35"/>
        <v>0</v>
      </c>
      <c r="T435">
        <v>1</v>
      </c>
      <c r="U435">
        <v>1</v>
      </c>
    </row>
    <row r="436" spans="1:21" ht="16">
      <c r="A436" s="1">
        <v>2009</v>
      </c>
      <c r="B436" t="s">
        <v>929</v>
      </c>
      <c r="C436" t="s">
        <v>930</v>
      </c>
      <c r="D436" t="s">
        <v>22</v>
      </c>
      <c r="E436" t="s">
        <v>22</v>
      </c>
      <c r="F436" t="s">
        <v>23</v>
      </c>
      <c r="G436">
        <v>13261851</v>
      </c>
      <c r="H436">
        <v>29302804</v>
      </c>
      <c r="I436" t="s">
        <v>888</v>
      </c>
      <c r="J436">
        <v>29314753</v>
      </c>
      <c r="K436">
        <v>14398811</v>
      </c>
      <c r="L436">
        <v>31814980</v>
      </c>
      <c r="M436">
        <v>27000000</v>
      </c>
      <c r="N436">
        <f t="shared" si="32"/>
        <v>1</v>
      </c>
      <c r="O436">
        <f t="shared" si="33"/>
        <v>0</v>
      </c>
      <c r="P436">
        <f t="shared" si="35"/>
        <v>0</v>
      </c>
      <c r="Q436">
        <f t="shared" si="35"/>
        <v>1</v>
      </c>
      <c r="R436">
        <f t="shared" si="35"/>
        <v>0</v>
      </c>
      <c r="S436">
        <f t="shared" si="35"/>
        <v>0</v>
      </c>
      <c r="T436">
        <v>2</v>
      </c>
      <c r="U436">
        <v>2</v>
      </c>
    </row>
    <row r="437" spans="1:21" ht="16">
      <c r="A437" s="1">
        <v>2005</v>
      </c>
      <c r="B437" t="s">
        <v>1745</v>
      </c>
      <c r="C437" t="s">
        <v>1746</v>
      </c>
      <c r="D437" t="s">
        <v>16</v>
      </c>
      <c r="E437" t="s">
        <v>16</v>
      </c>
      <c r="F437" t="s">
        <v>17</v>
      </c>
      <c r="G437">
        <v>2070920</v>
      </c>
      <c r="H437">
        <v>26670920</v>
      </c>
      <c r="I437" t="s">
        <v>1645</v>
      </c>
      <c r="J437">
        <v>77547153</v>
      </c>
      <c r="K437">
        <v>2470676</v>
      </c>
      <c r="L437">
        <v>31819291</v>
      </c>
      <c r="M437">
        <v>65000000</v>
      </c>
      <c r="N437">
        <f t="shared" si="32"/>
        <v>0</v>
      </c>
      <c r="O437">
        <f t="shared" si="33"/>
        <v>0</v>
      </c>
      <c r="P437">
        <f t="shared" si="35"/>
        <v>0</v>
      </c>
      <c r="Q437">
        <f t="shared" si="35"/>
        <v>1</v>
      </c>
      <c r="R437">
        <f t="shared" si="35"/>
        <v>0</v>
      </c>
      <c r="S437">
        <f t="shared" si="35"/>
        <v>0</v>
      </c>
      <c r="T437">
        <v>2</v>
      </c>
      <c r="U437">
        <v>2</v>
      </c>
    </row>
    <row r="438" spans="1:21" ht="16">
      <c r="A438" s="1">
        <v>2012</v>
      </c>
      <c r="B438" t="s">
        <v>296</v>
      </c>
      <c r="C438" t="s">
        <v>297</v>
      </c>
      <c r="D438" t="s">
        <v>22</v>
      </c>
      <c r="E438" t="s">
        <v>22</v>
      </c>
      <c r="F438" t="s">
        <v>23</v>
      </c>
      <c r="G438">
        <v>20275446</v>
      </c>
      <c r="H438">
        <v>31393201</v>
      </c>
      <c r="I438" t="s">
        <v>24</v>
      </c>
      <c r="J438">
        <v>35512350</v>
      </c>
      <c r="K438">
        <v>20572249</v>
      </c>
      <c r="L438">
        <v>31852752</v>
      </c>
      <c r="M438">
        <v>35000000</v>
      </c>
      <c r="N438">
        <f t="shared" si="32"/>
        <v>1</v>
      </c>
      <c r="O438">
        <f t="shared" si="33"/>
        <v>0</v>
      </c>
      <c r="P438">
        <f t="shared" si="35"/>
        <v>1</v>
      </c>
      <c r="Q438">
        <f t="shared" si="35"/>
        <v>0</v>
      </c>
      <c r="R438">
        <f t="shared" si="35"/>
        <v>0</v>
      </c>
      <c r="S438">
        <f t="shared" si="35"/>
        <v>0</v>
      </c>
      <c r="T438">
        <v>1</v>
      </c>
      <c r="U438">
        <v>1</v>
      </c>
    </row>
    <row r="439" spans="1:21" ht="16">
      <c r="A439" s="1">
        <v>2009</v>
      </c>
      <c r="B439" t="s">
        <v>907</v>
      </c>
      <c r="C439" t="s">
        <v>908</v>
      </c>
      <c r="D439" t="s">
        <v>22</v>
      </c>
      <c r="E439" t="s">
        <v>22</v>
      </c>
      <c r="F439" t="s">
        <v>23</v>
      </c>
      <c r="G439">
        <v>12574914</v>
      </c>
      <c r="H439">
        <v>29652736</v>
      </c>
      <c r="I439" t="s">
        <v>888</v>
      </c>
      <c r="J439">
        <v>8142987</v>
      </c>
      <c r="K439">
        <v>13652981</v>
      </c>
      <c r="L439">
        <v>32194912</v>
      </c>
      <c r="M439">
        <v>7500000</v>
      </c>
      <c r="N439">
        <f t="shared" si="32"/>
        <v>1</v>
      </c>
      <c r="O439">
        <f t="shared" si="33"/>
        <v>0</v>
      </c>
      <c r="P439">
        <f t="shared" si="35"/>
        <v>0</v>
      </c>
      <c r="Q439">
        <f t="shared" si="35"/>
        <v>1</v>
      </c>
      <c r="R439">
        <f t="shared" si="35"/>
        <v>0</v>
      </c>
      <c r="S439">
        <f t="shared" si="35"/>
        <v>0</v>
      </c>
      <c r="T439">
        <v>2</v>
      </c>
      <c r="U439">
        <v>2</v>
      </c>
    </row>
    <row r="440" spans="1:21" ht="16">
      <c r="A440" s="1">
        <v>2004</v>
      </c>
      <c r="B440" t="s">
        <v>1985</v>
      </c>
      <c r="C440" t="s">
        <v>1986</v>
      </c>
      <c r="D440" t="s">
        <v>16</v>
      </c>
      <c r="E440" t="s">
        <v>16</v>
      </c>
      <c r="F440" t="s">
        <v>17</v>
      </c>
      <c r="G440">
        <v>16323969</v>
      </c>
      <c r="H440">
        <v>26323969</v>
      </c>
      <c r="I440" t="s">
        <v>1841</v>
      </c>
      <c r="J440">
        <v>36995786</v>
      </c>
      <c r="K440">
        <v>20130602</v>
      </c>
      <c r="L440">
        <v>32462531</v>
      </c>
      <c r="M440">
        <v>30000000</v>
      </c>
      <c r="N440">
        <f t="shared" si="32"/>
        <v>0</v>
      </c>
      <c r="O440">
        <f t="shared" si="33"/>
        <v>0</v>
      </c>
      <c r="P440">
        <f t="shared" si="35"/>
        <v>0</v>
      </c>
      <c r="Q440">
        <f t="shared" si="35"/>
        <v>1</v>
      </c>
      <c r="R440">
        <f t="shared" si="35"/>
        <v>0</v>
      </c>
      <c r="S440">
        <f t="shared" si="35"/>
        <v>0</v>
      </c>
      <c r="T440">
        <v>3</v>
      </c>
      <c r="U440">
        <v>2</v>
      </c>
    </row>
    <row r="441" spans="1:21" ht="16">
      <c r="A441" s="1">
        <v>2008</v>
      </c>
      <c r="B441" t="s">
        <v>1140</v>
      </c>
      <c r="C441" t="s">
        <v>1141</v>
      </c>
      <c r="D441" t="s">
        <v>16</v>
      </c>
      <c r="E441" t="s">
        <v>16</v>
      </c>
      <c r="F441" t="s">
        <v>17</v>
      </c>
      <c r="G441">
        <v>293708</v>
      </c>
      <c r="H441">
        <v>30118557</v>
      </c>
      <c r="I441" t="s">
        <v>1123</v>
      </c>
      <c r="J441">
        <v>62770866</v>
      </c>
      <c r="K441">
        <v>317867</v>
      </c>
      <c r="L441">
        <v>32595998</v>
      </c>
      <c r="M441">
        <v>58000000</v>
      </c>
      <c r="N441">
        <f t="shared" si="32"/>
        <v>0</v>
      </c>
      <c r="O441">
        <f t="shared" si="33"/>
        <v>0</v>
      </c>
      <c r="P441">
        <f t="shared" si="35"/>
        <v>0</v>
      </c>
      <c r="Q441">
        <f t="shared" si="35"/>
        <v>1</v>
      </c>
      <c r="R441">
        <f t="shared" si="35"/>
        <v>0</v>
      </c>
      <c r="S441">
        <f t="shared" si="35"/>
        <v>0</v>
      </c>
      <c r="T441">
        <v>2</v>
      </c>
      <c r="U441">
        <v>2</v>
      </c>
    </row>
    <row r="442" spans="1:21" ht="16">
      <c r="A442" s="1">
        <v>1998</v>
      </c>
      <c r="B442" t="s">
        <v>2649</v>
      </c>
      <c r="C442" t="s">
        <v>2650</v>
      </c>
      <c r="D442" t="s">
        <v>22</v>
      </c>
      <c r="E442" t="s">
        <v>22</v>
      </c>
      <c r="F442" t="s">
        <v>23</v>
      </c>
      <c r="G442">
        <v>22852487</v>
      </c>
      <c r="H442">
        <v>22852487</v>
      </c>
      <c r="I442" t="s">
        <v>2644</v>
      </c>
      <c r="J442">
        <v>75744013</v>
      </c>
      <c r="K442">
        <v>32659228</v>
      </c>
      <c r="L442">
        <v>32659228</v>
      </c>
      <c r="M442">
        <v>53000000</v>
      </c>
      <c r="N442">
        <f t="shared" si="32"/>
        <v>1</v>
      </c>
      <c r="O442">
        <f t="shared" si="33"/>
        <v>0</v>
      </c>
      <c r="P442">
        <f t="shared" ref="P442:S461" si="36">IF(AND($A442&gt;=P$1,$A442&lt;P$1+10),1,0)</f>
        <v>0</v>
      </c>
      <c r="Q442">
        <f t="shared" si="36"/>
        <v>0</v>
      </c>
      <c r="R442">
        <f t="shared" si="36"/>
        <v>1</v>
      </c>
      <c r="S442">
        <f t="shared" si="36"/>
        <v>0</v>
      </c>
      <c r="T442">
        <v>4</v>
      </c>
      <c r="U442">
        <v>3</v>
      </c>
    </row>
    <row r="443" spans="1:21" ht="16">
      <c r="A443" s="1">
        <v>1998</v>
      </c>
      <c r="B443" t="s">
        <v>2702</v>
      </c>
      <c r="C443" t="s">
        <v>2703</v>
      </c>
      <c r="D443" t="s">
        <v>16</v>
      </c>
      <c r="E443" t="s">
        <v>16</v>
      </c>
      <c r="F443" t="s">
        <v>17</v>
      </c>
      <c r="G443">
        <v>22921898</v>
      </c>
      <c r="H443">
        <v>22921898</v>
      </c>
      <c r="I443" t="s">
        <v>2642</v>
      </c>
      <c r="J443">
        <v>17149588</v>
      </c>
      <c r="K443">
        <v>32758425</v>
      </c>
      <c r="L443">
        <v>32758425</v>
      </c>
      <c r="M443">
        <v>12000000</v>
      </c>
      <c r="N443">
        <f t="shared" si="32"/>
        <v>0</v>
      </c>
      <c r="O443">
        <f t="shared" si="33"/>
        <v>0</v>
      </c>
      <c r="P443">
        <f t="shared" si="36"/>
        <v>0</v>
      </c>
      <c r="Q443">
        <f t="shared" si="36"/>
        <v>0</v>
      </c>
      <c r="R443">
        <f t="shared" si="36"/>
        <v>1</v>
      </c>
      <c r="S443">
        <f t="shared" si="36"/>
        <v>0</v>
      </c>
      <c r="T443">
        <v>4</v>
      </c>
      <c r="U443">
        <v>3</v>
      </c>
    </row>
    <row r="444" spans="1:21" ht="16">
      <c r="A444" s="1">
        <v>2002</v>
      </c>
      <c r="B444" t="s">
        <v>2123</v>
      </c>
      <c r="C444" t="s">
        <v>2124</v>
      </c>
      <c r="D444" t="s">
        <v>31</v>
      </c>
      <c r="E444" t="s">
        <v>31</v>
      </c>
      <c r="F444" t="s">
        <v>17</v>
      </c>
      <c r="G444">
        <v>13084595</v>
      </c>
      <c r="H444">
        <v>25344490</v>
      </c>
      <c r="I444" t="s">
        <v>2125</v>
      </c>
      <c r="J444">
        <v>5828306</v>
      </c>
      <c r="K444">
        <v>16946895</v>
      </c>
      <c r="L444">
        <v>32825657</v>
      </c>
      <c r="M444">
        <v>4500000</v>
      </c>
      <c r="N444">
        <f t="shared" si="32"/>
        <v>0</v>
      </c>
      <c r="O444">
        <f t="shared" si="33"/>
        <v>0</v>
      </c>
      <c r="P444">
        <f t="shared" si="36"/>
        <v>0</v>
      </c>
      <c r="Q444">
        <f t="shared" si="36"/>
        <v>1</v>
      </c>
      <c r="R444">
        <f t="shared" si="36"/>
        <v>0</v>
      </c>
      <c r="S444">
        <f t="shared" si="36"/>
        <v>0</v>
      </c>
      <c r="T444">
        <v>3</v>
      </c>
      <c r="U444">
        <v>2</v>
      </c>
    </row>
    <row r="445" spans="1:21" ht="16">
      <c r="A445" s="1">
        <v>2009</v>
      </c>
      <c r="B445" t="s">
        <v>893</v>
      </c>
      <c r="C445" t="s">
        <v>894</v>
      </c>
      <c r="D445" t="s">
        <v>31</v>
      </c>
      <c r="E445" t="s">
        <v>31</v>
      </c>
      <c r="F445" t="s">
        <v>17</v>
      </c>
      <c r="G445">
        <v>9228788</v>
      </c>
      <c r="H445">
        <v>30360570</v>
      </c>
      <c r="I445" t="s">
        <v>885</v>
      </c>
      <c r="J445">
        <v>7600121</v>
      </c>
      <c r="K445">
        <v>10019987</v>
      </c>
      <c r="L445">
        <v>32963430</v>
      </c>
      <c r="M445">
        <v>7000000</v>
      </c>
      <c r="N445">
        <f t="shared" si="32"/>
        <v>0</v>
      </c>
      <c r="O445">
        <f t="shared" si="33"/>
        <v>0</v>
      </c>
      <c r="P445">
        <f t="shared" si="36"/>
        <v>0</v>
      </c>
      <c r="Q445">
        <f t="shared" si="36"/>
        <v>1</v>
      </c>
      <c r="R445">
        <f t="shared" si="36"/>
        <v>0</v>
      </c>
      <c r="S445">
        <f t="shared" si="36"/>
        <v>0</v>
      </c>
      <c r="T445">
        <v>2</v>
      </c>
      <c r="U445">
        <v>2</v>
      </c>
    </row>
    <row r="446" spans="1:21" ht="16">
      <c r="A446" s="1">
        <v>2007</v>
      </c>
      <c r="B446" t="s">
        <v>1332</v>
      </c>
      <c r="C446" t="s">
        <v>1333</v>
      </c>
      <c r="D446" t="s">
        <v>22</v>
      </c>
      <c r="E446" t="s">
        <v>22</v>
      </c>
      <c r="F446" t="s">
        <v>23</v>
      </c>
      <c r="G446">
        <v>24343673</v>
      </c>
      <c r="H446">
        <v>29367143</v>
      </c>
      <c r="I446" t="s">
        <v>1321</v>
      </c>
      <c r="J446">
        <v>50559457</v>
      </c>
      <c r="K446">
        <v>27351175</v>
      </c>
      <c r="L446">
        <v>32995262</v>
      </c>
      <c r="M446">
        <v>45000000</v>
      </c>
      <c r="N446">
        <f t="shared" si="32"/>
        <v>1</v>
      </c>
      <c r="O446">
        <f t="shared" si="33"/>
        <v>0</v>
      </c>
      <c r="P446">
        <f t="shared" si="36"/>
        <v>0</v>
      </c>
      <c r="Q446">
        <f t="shared" si="36"/>
        <v>1</v>
      </c>
      <c r="R446">
        <f t="shared" si="36"/>
        <v>0</v>
      </c>
      <c r="S446">
        <f t="shared" si="36"/>
        <v>0</v>
      </c>
      <c r="T446">
        <v>2</v>
      </c>
      <c r="U446">
        <v>2</v>
      </c>
    </row>
    <row r="447" spans="1:21" ht="16">
      <c r="A447" s="1">
        <v>2013</v>
      </c>
      <c r="B447" t="s">
        <v>92</v>
      </c>
      <c r="C447" t="s">
        <v>93</v>
      </c>
      <c r="D447" t="s">
        <v>90</v>
      </c>
      <c r="E447" t="s">
        <v>31</v>
      </c>
      <c r="F447" t="s">
        <v>17</v>
      </c>
      <c r="G447">
        <v>25000178</v>
      </c>
      <c r="H447">
        <v>33029713</v>
      </c>
      <c r="I447" t="s">
        <v>18</v>
      </c>
      <c r="J447">
        <v>23000000</v>
      </c>
      <c r="K447">
        <v>25000178</v>
      </c>
      <c r="L447">
        <v>33029713</v>
      </c>
      <c r="M447">
        <v>23000000</v>
      </c>
      <c r="N447">
        <f t="shared" si="32"/>
        <v>0</v>
      </c>
      <c r="O447">
        <f t="shared" si="33"/>
        <v>1</v>
      </c>
      <c r="P447">
        <f t="shared" si="36"/>
        <v>1</v>
      </c>
      <c r="Q447">
        <f t="shared" si="36"/>
        <v>0</v>
      </c>
      <c r="R447">
        <f t="shared" si="36"/>
        <v>0</v>
      </c>
      <c r="S447">
        <f t="shared" si="36"/>
        <v>0</v>
      </c>
      <c r="T447">
        <v>1</v>
      </c>
      <c r="U447">
        <v>1</v>
      </c>
    </row>
    <row r="448" spans="1:21" ht="16">
      <c r="A448" s="1">
        <v>2008</v>
      </c>
      <c r="B448" t="s">
        <v>1128</v>
      </c>
      <c r="C448" t="s">
        <v>1129</v>
      </c>
      <c r="D448" t="s">
        <v>16</v>
      </c>
      <c r="E448" t="s">
        <v>16</v>
      </c>
      <c r="F448" t="s">
        <v>17</v>
      </c>
      <c r="G448">
        <v>11175164</v>
      </c>
      <c r="H448">
        <v>30894247</v>
      </c>
      <c r="I448" t="s">
        <v>1123</v>
      </c>
      <c r="J448">
        <v>21645126</v>
      </c>
      <c r="K448">
        <v>12094392</v>
      </c>
      <c r="L448">
        <v>33435494</v>
      </c>
      <c r="M448">
        <v>20000000</v>
      </c>
      <c r="N448">
        <f t="shared" si="32"/>
        <v>0</v>
      </c>
      <c r="O448">
        <f t="shared" si="33"/>
        <v>0</v>
      </c>
      <c r="P448">
        <f t="shared" si="36"/>
        <v>0</v>
      </c>
      <c r="Q448">
        <f t="shared" si="36"/>
        <v>1</v>
      </c>
      <c r="R448">
        <f t="shared" si="36"/>
        <v>0</v>
      </c>
      <c r="S448">
        <f t="shared" si="36"/>
        <v>0</v>
      </c>
      <c r="T448">
        <v>2</v>
      </c>
      <c r="U448">
        <v>2</v>
      </c>
    </row>
    <row r="449" spans="1:21" ht="16">
      <c r="A449" s="1">
        <v>1985</v>
      </c>
      <c r="B449" t="s">
        <v>3328</v>
      </c>
      <c r="C449" t="s">
        <v>3329</v>
      </c>
      <c r="D449" t="s">
        <v>64</v>
      </c>
      <c r="E449" t="s">
        <v>64</v>
      </c>
      <c r="F449" t="s">
        <v>17</v>
      </c>
      <c r="G449">
        <v>15502112</v>
      </c>
      <c r="H449">
        <v>15502112</v>
      </c>
      <c r="I449" t="s">
        <v>3319</v>
      </c>
      <c r="J449">
        <v>54126394</v>
      </c>
      <c r="K449">
        <v>33562937</v>
      </c>
      <c r="L449">
        <v>33562937</v>
      </c>
      <c r="M449">
        <v>25000000</v>
      </c>
      <c r="N449">
        <f t="shared" si="32"/>
        <v>0</v>
      </c>
      <c r="O449">
        <f t="shared" si="33"/>
        <v>0</v>
      </c>
      <c r="P449">
        <f t="shared" si="36"/>
        <v>0</v>
      </c>
      <c r="Q449">
        <f t="shared" si="36"/>
        <v>0</v>
      </c>
      <c r="R449">
        <f t="shared" si="36"/>
        <v>0</v>
      </c>
      <c r="S449">
        <f t="shared" si="36"/>
        <v>1</v>
      </c>
    </row>
    <row r="450" spans="1:21" ht="16">
      <c r="A450" s="1">
        <v>2008</v>
      </c>
      <c r="B450" t="s">
        <v>1187</v>
      </c>
      <c r="C450" t="s">
        <v>1188</v>
      </c>
      <c r="D450" t="s">
        <v>31</v>
      </c>
      <c r="E450" t="s">
        <v>31</v>
      </c>
      <c r="F450" t="s">
        <v>17</v>
      </c>
      <c r="G450">
        <v>19528602</v>
      </c>
      <c r="H450">
        <v>31013349</v>
      </c>
      <c r="I450" t="s">
        <v>1123</v>
      </c>
      <c r="J450">
        <v>32467689</v>
      </c>
      <c r="K450">
        <v>21134953</v>
      </c>
      <c r="L450">
        <v>33564393</v>
      </c>
      <c r="M450">
        <v>30000000</v>
      </c>
      <c r="N450">
        <f t="shared" ref="N450:N513" si="37">IF(F450="PASS",1,0)</f>
        <v>0</v>
      </c>
      <c r="O450">
        <f t="shared" ref="O450:O513" si="38">IF(E450=D450,0,1)</f>
        <v>0</v>
      </c>
      <c r="P450">
        <f t="shared" si="36"/>
        <v>0</v>
      </c>
      <c r="Q450">
        <f t="shared" si="36"/>
        <v>1</v>
      </c>
      <c r="R450">
        <f t="shared" si="36"/>
        <v>0</v>
      </c>
      <c r="S450">
        <f t="shared" si="36"/>
        <v>0</v>
      </c>
      <c r="T450">
        <v>2</v>
      </c>
      <c r="U450">
        <v>2</v>
      </c>
    </row>
    <row r="451" spans="1:21" ht="16">
      <c r="A451" s="1">
        <v>1993</v>
      </c>
      <c r="B451" t="s">
        <v>3087</v>
      </c>
      <c r="C451" t="s">
        <v>3088</v>
      </c>
      <c r="D451" t="s">
        <v>64</v>
      </c>
      <c r="E451" t="s">
        <v>64</v>
      </c>
      <c r="F451" t="s">
        <v>17</v>
      </c>
      <c r="G451">
        <v>20844907</v>
      </c>
      <c r="H451">
        <v>20844907</v>
      </c>
      <c r="I451" t="s">
        <v>3068</v>
      </c>
      <c r="J451">
        <v>67723274</v>
      </c>
      <c r="K451">
        <v>33611556</v>
      </c>
      <c r="L451">
        <v>33611556</v>
      </c>
      <c r="M451">
        <v>42000000</v>
      </c>
      <c r="N451">
        <f t="shared" si="37"/>
        <v>0</v>
      </c>
      <c r="O451">
        <f t="shared" si="38"/>
        <v>0</v>
      </c>
      <c r="P451">
        <f t="shared" si="36"/>
        <v>0</v>
      </c>
      <c r="Q451">
        <f t="shared" si="36"/>
        <v>0</v>
      </c>
      <c r="R451">
        <f t="shared" si="36"/>
        <v>1</v>
      </c>
      <c r="S451">
        <f t="shared" si="36"/>
        <v>0</v>
      </c>
      <c r="T451">
        <v>5</v>
      </c>
      <c r="U451">
        <v>3</v>
      </c>
    </row>
    <row r="452" spans="1:21" ht="16">
      <c r="A452" s="1">
        <v>2010</v>
      </c>
      <c r="B452" t="s">
        <v>682</v>
      </c>
      <c r="C452" t="s">
        <v>3593</v>
      </c>
      <c r="D452" t="s">
        <v>22</v>
      </c>
      <c r="E452" t="s">
        <v>22</v>
      </c>
      <c r="F452" t="s">
        <v>23</v>
      </c>
      <c r="G452">
        <v>24046682</v>
      </c>
      <c r="H452">
        <v>31551048</v>
      </c>
      <c r="I452" t="s">
        <v>638</v>
      </c>
      <c r="J452">
        <v>26705796</v>
      </c>
      <c r="K452">
        <v>25687431</v>
      </c>
      <c r="L452">
        <v>33703834</v>
      </c>
      <c r="M452">
        <v>25000000</v>
      </c>
      <c r="N452">
        <f t="shared" si="37"/>
        <v>1</v>
      </c>
      <c r="O452">
        <f t="shared" si="38"/>
        <v>0</v>
      </c>
      <c r="P452">
        <f t="shared" si="36"/>
        <v>1</v>
      </c>
      <c r="Q452">
        <f t="shared" si="36"/>
        <v>0</v>
      </c>
      <c r="R452">
        <f t="shared" si="36"/>
        <v>0</v>
      </c>
      <c r="S452">
        <f t="shared" si="36"/>
        <v>0</v>
      </c>
      <c r="T452">
        <v>1</v>
      </c>
      <c r="U452">
        <v>1</v>
      </c>
    </row>
    <row r="453" spans="1:21" ht="16">
      <c r="A453" s="1">
        <v>2006</v>
      </c>
      <c r="B453" t="s">
        <v>1560</v>
      </c>
      <c r="C453" t="s">
        <v>1561</v>
      </c>
      <c r="D453" t="s">
        <v>22</v>
      </c>
      <c r="E453" t="s">
        <v>22</v>
      </c>
      <c r="F453" t="s">
        <v>23</v>
      </c>
      <c r="G453">
        <v>2197694</v>
      </c>
      <c r="H453">
        <v>29197694</v>
      </c>
      <c r="I453" t="s">
        <v>1469</v>
      </c>
      <c r="J453">
        <v>6125721</v>
      </c>
      <c r="K453">
        <v>2540087</v>
      </c>
      <c r="L453">
        <v>33746588</v>
      </c>
      <c r="M453">
        <v>5300000</v>
      </c>
      <c r="N453">
        <f t="shared" si="37"/>
        <v>1</v>
      </c>
      <c r="O453">
        <f t="shared" si="38"/>
        <v>0</v>
      </c>
      <c r="P453">
        <f t="shared" si="36"/>
        <v>0</v>
      </c>
      <c r="Q453">
        <f t="shared" si="36"/>
        <v>1</v>
      </c>
      <c r="R453">
        <f t="shared" si="36"/>
        <v>0</v>
      </c>
      <c r="S453">
        <f t="shared" si="36"/>
        <v>0</v>
      </c>
      <c r="T453">
        <v>2</v>
      </c>
      <c r="U453">
        <v>2</v>
      </c>
    </row>
    <row r="454" spans="1:21" ht="16">
      <c r="A454" s="1">
        <v>2003</v>
      </c>
      <c r="B454" t="s">
        <v>2113</v>
      </c>
      <c r="C454" t="s">
        <v>2114</v>
      </c>
      <c r="D454" t="s">
        <v>16</v>
      </c>
      <c r="E454" t="s">
        <v>16</v>
      </c>
      <c r="F454" t="s">
        <v>17</v>
      </c>
      <c r="G454">
        <v>19480739</v>
      </c>
      <c r="H454">
        <v>26703184</v>
      </c>
      <c r="I454" t="s">
        <v>1999</v>
      </c>
      <c r="J454">
        <v>101286957</v>
      </c>
      <c r="K454">
        <v>24664310</v>
      </c>
      <c r="L454">
        <v>33808553</v>
      </c>
      <c r="M454">
        <v>80000000</v>
      </c>
      <c r="N454">
        <f t="shared" si="37"/>
        <v>0</v>
      </c>
      <c r="O454">
        <f t="shared" si="38"/>
        <v>0</v>
      </c>
      <c r="P454">
        <f t="shared" si="36"/>
        <v>0</v>
      </c>
      <c r="Q454">
        <f t="shared" si="36"/>
        <v>1</v>
      </c>
      <c r="R454">
        <f t="shared" si="36"/>
        <v>0</v>
      </c>
      <c r="S454">
        <f t="shared" si="36"/>
        <v>0</v>
      </c>
      <c r="T454">
        <v>3</v>
      </c>
      <c r="U454">
        <v>2</v>
      </c>
    </row>
    <row r="455" spans="1:21" ht="16">
      <c r="A455" s="1">
        <v>1995</v>
      </c>
      <c r="B455" t="s">
        <v>2968</v>
      </c>
      <c r="C455" t="s">
        <v>2969</v>
      </c>
      <c r="D455" t="s">
        <v>22</v>
      </c>
      <c r="E455" t="s">
        <v>22</v>
      </c>
      <c r="F455" t="s">
        <v>23</v>
      </c>
      <c r="G455">
        <v>17468887</v>
      </c>
      <c r="H455">
        <v>22119269</v>
      </c>
      <c r="I455" t="s">
        <v>2944</v>
      </c>
      <c r="J455">
        <v>30575589</v>
      </c>
      <c r="K455">
        <v>26706076</v>
      </c>
      <c r="L455">
        <v>33815484</v>
      </c>
      <c r="M455">
        <v>20000000</v>
      </c>
      <c r="N455">
        <f t="shared" si="37"/>
        <v>1</v>
      </c>
      <c r="O455">
        <f t="shared" si="38"/>
        <v>0</v>
      </c>
      <c r="P455">
        <f t="shared" si="36"/>
        <v>0</v>
      </c>
      <c r="Q455">
        <f t="shared" si="36"/>
        <v>0</v>
      </c>
      <c r="R455">
        <f t="shared" si="36"/>
        <v>1</v>
      </c>
      <c r="S455">
        <f t="shared" si="36"/>
        <v>0</v>
      </c>
      <c r="T455">
        <v>4</v>
      </c>
      <c r="U455">
        <v>3</v>
      </c>
    </row>
    <row r="456" spans="1:21" ht="16">
      <c r="A456" s="1">
        <v>2002</v>
      </c>
      <c r="B456" t="s">
        <v>2256</v>
      </c>
      <c r="C456" t="s">
        <v>2257</v>
      </c>
      <c r="D456" t="s">
        <v>31</v>
      </c>
      <c r="E456" t="s">
        <v>31</v>
      </c>
      <c r="F456" t="s">
        <v>17</v>
      </c>
      <c r="G456">
        <v>12987647</v>
      </c>
      <c r="H456">
        <v>26348203</v>
      </c>
      <c r="I456" t="s">
        <v>2125</v>
      </c>
      <c r="J456">
        <v>25903584</v>
      </c>
      <c r="K456">
        <v>16821330</v>
      </c>
      <c r="L456">
        <v>34125645</v>
      </c>
      <c r="M456">
        <v>20000000</v>
      </c>
      <c r="N456">
        <f t="shared" si="37"/>
        <v>0</v>
      </c>
      <c r="O456">
        <f t="shared" si="38"/>
        <v>0</v>
      </c>
      <c r="P456">
        <f t="shared" si="36"/>
        <v>0</v>
      </c>
      <c r="Q456">
        <f t="shared" si="36"/>
        <v>1</v>
      </c>
      <c r="R456">
        <f t="shared" si="36"/>
        <v>0</v>
      </c>
      <c r="S456">
        <f t="shared" si="36"/>
        <v>0</v>
      </c>
      <c r="T456">
        <v>3</v>
      </c>
      <c r="U456">
        <v>2</v>
      </c>
    </row>
    <row r="457" spans="1:21" ht="16">
      <c r="A457" s="1">
        <v>1986</v>
      </c>
      <c r="B457" t="s">
        <v>3303</v>
      </c>
      <c r="C457" t="s">
        <v>3304</v>
      </c>
      <c r="D457" t="s">
        <v>64</v>
      </c>
      <c r="E457" t="s">
        <v>64</v>
      </c>
      <c r="F457" t="s">
        <v>17</v>
      </c>
      <c r="G457">
        <v>16295774</v>
      </c>
      <c r="H457">
        <v>16295774</v>
      </c>
      <c r="I457" t="s">
        <v>3300</v>
      </c>
      <c r="J457">
        <v>63712942</v>
      </c>
      <c r="K457">
        <v>34608390</v>
      </c>
      <c r="L457">
        <v>34608390</v>
      </c>
      <c r="M457">
        <v>30000000</v>
      </c>
      <c r="N457">
        <f t="shared" si="37"/>
        <v>0</v>
      </c>
      <c r="O457">
        <f t="shared" si="38"/>
        <v>0</v>
      </c>
      <c r="P457">
        <f t="shared" si="36"/>
        <v>0</v>
      </c>
      <c r="Q457">
        <f t="shared" si="36"/>
        <v>0</v>
      </c>
      <c r="R457">
        <f t="shared" si="36"/>
        <v>0</v>
      </c>
      <c r="S457">
        <f t="shared" si="36"/>
        <v>1</v>
      </c>
    </row>
    <row r="458" spans="1:21" ht="16">
      <c r="A458" s="1">
        <v>2009</v>
      </c>
      <c r="B458" t="s">
        <v>1091</v>
      </c>
      <c r="C458" t="s">
        <v>1092</v>
      </c>
      <c r="D458" t="s">
        <v>22</v>
      </c>
      <c r="E458" t="s">
        <v>22</v>
      </c>
      <c r="F458" t="s">
        <v>23</v>
      </c>
      <c r="G458">
        <v>11001272</v>
      </c>
      <c r="H458">
        <v>31878891</v>
      </c>
      <c r="I458" t="s">
        <v>888</v>
      </c>
      <c r="J458">
        <v>38000606</v>
      </c>
      <c r="K458">
        <v>11944429</v>
      </c>
      <c r="L458">
        <v>34611919</v>
      </c>
      <c r="M458">
        <v>35000000</v>
      </c>
      <c r="N458">
        <f t="shared" si="37"/>
        <v>1</v>
      </c>
      <c r="O458">
        <f t="shared" si="38"/>
        <v>0</v>
      </c>
      <c r="P458">
        <f t="shared" si="36"/>
        <v>0</v>
      </c>
      <c r="Q458">
        <f t="shared" si="36"/>
        <v>1</v>
      </c>
      <c r="R458">
        <f t="shared" si="36"/>
        <v>0</v>
      </c>
      <c r="S458">
        <f t="shared" si="36"/>
        <v>0</v>
      </c>
      <c r="T458">
        <v>2</v>
      </c>
      <c r="U458">
        <v>2</v>
      </c>
    </row>
    <row r="459" spans="1:21" ht="16">
      <c r="A459" s="1">
        <v>2010</v>
      </c>
      <c r="B459" t="s">
        <v>879</v>
      </c>
      <c r="C459" t="s">
        <v>880</v>
      </c>
      <c r="D459" t="s">
        <v>22</v>
      </c>
      <c r="E459" t="s">
        <v>22</v>
      </c>
      <c r="F459" t="s">
        <v>23</v>
      </c>
      <c r="G459">
        <v>25702053</v>
      </c>
      <c r="H459">
        <v>32838945</v>
      </c>
      <c r="I459" t="s">
        <v>638</v>
      </c>
      <c r="J459">
        <v>21364637</v>
      </c>
      <c r="K459">
        <v>27455751</v>
      </c>
      <c r="L459">
        <v>35079607</v>
      </c>
      <c r="M459">
        <v>20000000</v>
      </c>
      <c r="N459">
        <f t="shared" si="37"/>
        <v>1</v>
      </c>
      <c r="O459">
        <f t="shared" si="38"/>
        <v>0</v>
      </c>
      <c r="P459">
        <f t="shared" si="36"/>
        <v>1</v>
      </c>
      <c r="Q459">
        <f t="shared" si="36"/>
        <v>0</v>
      </c>
      <c r="R459">
        <f t="shared" si="36"/>
        <v>0</v>
      </c>
      <c r="S459">
        <f t="shared" si="36"/>
        <v>0</v>
      </c>
      <c r="T459">
        <v>1</v>
      </c>
      <c r="U459">
        <v>1</v>
      </c>
    </row>
    <row r="460" spans="1:21" ht="16">
      <c r="A460" s="1">
        <v>2006</v>
      </c>
      <c r="B460" t="s">
        <v>1578</v>
      </c>
      <c r="C460" t="s">
        <v>1579</v>
      </c>
      <c r="D460" t="s">
        <v>22</v>
      </c>
      <c r="E460" t="s">
        <v>22</v>
      </c>
      <c r="F460" t="s">
        <v>23</v>
      </c>
      <c r="G460">
        <v>26910736</v>
      </c>
      <c r="H460">
        <v>30399714</v>
      </c>
      <c r="I460" t="s">
        <v>1469</v>
      </c>
      <c r="J460">
        <v>23115927</v>
      </c>
      <c r="K460">
        <v>31103330</v>
      </c>
      <c r="L460">
        <v>35135878</v>
      </c>
      <c r="M460">
        <v>20000000</v>
      </c>
      <c r="N460">
        <f t="shared" si="37"/>
        <v>1</v>
      </c>
      <c r="O460">
        <f t="shared" si="38"/>
        <v>0</v>
      </c>
      <c r="P460">
        <f t="shared" si="36"/>
        <v>0</v>
      </c>
      <c r="Q460">
        <f t="shared" si="36"/>
        <v>1</v>
      </c>
      <c r="R460">
        <f t="shared" si="36"/>
        <v>0</v>
      </c>
      <c r="S460">
        <f t="shared" si="36"/>
        <v>0</v>
      </c>
      <c r="T460">
        <v>2</v>
      </c>
      <c r="U460">
        <v>2</v>
      </c>
    </row>
    <row r="461" spans="1:21" ht="16">
      <c r="A461" s="1">
        <v>2009</v>
      </c>
      <c r="B461" t="s">
        <v>1064</v>
      </c>
      <c r="C461" t="s">
        <v>1065</v>
      </c>
      <c r="D461" t="s">
        <v>31</v>
      </c>
      <c r="E461" t="s">
        <v>31</v>
      </c>
      <c r="F461" t="s">
        <v>17</v>
      </c>
      <c r="G461">
        <v>18451251</v>
      </c>
      <c r="H461">
        <v>32679264</v>
      </c>
      <c r="I461" t="s">
        <v>885</v>
      </c>
      <c r="J461">
        <v>20086035</v>
      </c>
      <c r="K461">
        <v>20033106</v>
      </c>
      <c r="L461">
        <v>35480909</v>
      </c>
      <c r="M461">
        <v>18500000</v>
      </c>
      <c r="N461">
        <f t="shared" si="37"/>
        <v>0</v>
      </c>
      <c r="O461">
        <f t="shared" si="38"/>
        <v>0</v>
      </c>
      <c r="P461">
        <f t="shared" si="36"/>
        <v>0</v>
      </c>
      <c r="Q461">
        <f t="shared" si="36"/>
        <v>1</v>
      </c>
      <c r="R461">
        <f t="shared" si="36"/>
        <v>0</v>
      </c>
      <c r="S461">
        <f t="shared" si="36"/>
        <v>0</v>
      </c>
      <c r="T461">
        <v>2</v>
      </c>
      <c r="U461">
        <v>2</v>
      </c>
    </row>
    <row r="462" spans="1:21" ht="16">
      <c r="A462" s="1">
        <v>2001</v>
      </c>
      <c r="B462" t="s">
        <v>2348</v>
      </c>
      <c r="C462" t="s">
        <v>2349</v>
      </c>
      <c r="D462" t="s">
        <v>22</v>
      </c>
      <c r="E462" t="s">
        <v>22</v>
      </c>
      <c r="F462" t="s">
        <v>23</v>
      </c>
      <c r="G462">
        <v>13876974</v>
      </c>
      <c r="H462">
        <v>27025600</v>
      </c>
      <c r="I462" t="s">
        <v>2290</v>
      </c>
      <c r="J462">
        <v>1579015</v>
      </c>
      <c r="K462">
        <v>18259960</v>
      </c>
      <c r="L462">
        <v>35561527</v>
      </c>
      <c r="M462">
        <v>1200000</v>
      </c>
      <c r="N462">
        <f t="shared" si="37"/>
        <v>1</v>
      </c>
      <c r="O462">
        <f t="shared" si="38"/>
        <v>0</v>
      </c>
      <c r="P462">
        <f t="shared" ref="P462:S481" si="39">IF(AND($A462&gt;=P$1,$A462&lt;P$1+10),1,0)</f>
        <v>0</v>
      </c>
      <c r="Q462">
        <f t="shared" si="39"/>
        <v>1</v>
      </c>
      <c r="R462">
        <f t="shared" si="39"/>
        <v>0</v>
      </c>
      <c r="S462">
        <f t="shared" si="39"/>
        <v>0</v>
      </c>
      <c r="T462">
        <v>3</v>
      </c>
      <c r="U462">
        <v>2</v>
      </c>
    </row>
    <row r="463" spans="1:21" ht="16">
      <c r="A463" s="1">
        <v>1996</v>
      </c>
      <c r="B463" t="s">
        <v>2935</v>
      </c>
      <c r="C463" t="s">
        <v>2936</v>
      </c>
      <c r="D463" t="s">
        <v>31</v>
      </c>
      <c r="E463" t="s">
        <v>31</v>
      </c>
      <c r="F463" t="s">
        <v>17</v>
      </c>
      <c r="G463">
        <v>16501785</v>
      </c>
      <c r="H463">
        <v>24000785</v>
      </c>
      <c r="I463" t="s">
        <v>2860</v>
      </c>
      <c r="J463">
        <v>4604011</v>
      </c>
      <c r="K463">
        <v>24507872</v>
      </c>
      <c r="L463">
        <v>35645124</v>
      </c>
      <c r="M463">
        <v>3100000</v>
      </c>
      <c r="N463">
        <f t="shared" si="37"/>
        <v>0</v>
      </c>
      <c r="O463">
        <f t="shared" si="38"/>
        <v>0</v>
      </c>
      <c r="P463">
        <f t="shared" si="39"/>
        <v>0</v>
      </c>
      <c r="Q463">
        <f t="shared" si="39"/>
        <v>0</v>
      </c>
      <c r="R463">
        <f t="shared" si="39"/>
        <v>1</v>
      </c>
      <c r="S463">
        <f t="shared" si="39"/>
        <v>0</v>
      </c>
      <c r="T463">
        <v>4</v>
      </c>
      <c r="U463">
        <v>3</v>
      </c>
    </row>
    <row r="464" spans="1:21" ht="16">
      <c r="A464" s="1">
        <v>2009</v>
      </c>
      <c r="B464" t="s">
        <v>987</v>
      </c>
      <c r="C464" t="s">
        <v>3594</v>
      </c>
      <c r="D464" t="s">
        <v>22</v>
      </c>
      <c r="E464" t="s">
        <v>22</v>
      </c>
      <c r="F464" t="s">
        <v>23</v>
      </c>
      <c r="G464">
        <v>16204793</v>
      </c>
      <c r="H464">
        <v>32832166</v>
      </c>
      <c r="I464" t="s">
        <v>888</v>
      </c>
      <c r="J464">
        <v>17371706</v>
      </c>
      <c r="K464">
        <v>17594056</v>
      </c>
      <c r="L464">
        <v>35646920</v>
      </c>
      <c r="M464">
        <v>16000000</v>
      </c>
      <c r="N464">
        <f t="shared" si="37"/>
        <v>1</v>
      </c>
      <c r="O464">
        <f t="shared" si="38"/>
        <v>0</v>
      </c>
      <c r="P464">
        <f t="shared" si="39"/>
        <v>0</v>
      </c>
      <c r="Q464">
        <f t="shared" si="39"/>
        <v>1</v>
      </c>
      <c r="R464">
        <f t="shared" si="39"/>
        <v>0</v>
      </c>
      <c r="S464">
        <f t="shared" si="39"/>
        <v>0</v>
      </c>
      <c r="T464">
        <v>2</v>
      </c>
      <c r="U464">
        <v>2</v>
      </c>
    </row>
    <row r="465" spans="1:21" ht="16">
      <c r="A465" s="1">
        <v>1992</v>
      </c>
      <c r="B465" t="s">
        <v>3109</v>
      </c>
      <c r="C465" t="s">
        <v>3110</v>
      </c>
      <c r="D465" t="s">
        <v>90</v>
      </c>
      <c r="E465" t="s">
        <v>31</v>
      </c>
      <c r="F465" t="s">
        <v>17</v>
      </c>
      <c r="G465">
        <v>11502976</v>
      </c>
      <c r="H465">
        <v>21502976</v>
      </c>
      <c r="I465" t="s">
        <v>3101</v>
      </c>
      <c r="J465">
        <v>18263820</v>
      </c>
      <c r="K465">
        <v>19098934</v>
      </c>
      <c r="L465">
        <v>35702407</v>
      </c>
      <c r="M465">
        <v>11000000</v>
      </c>
      <c r="N465">
        <f t="shared" si="37"/>
        <v>0</v>
      </c>
      <c r="O465">
        <f t="shared" si="38"/>
        <v>1</v>
      </c>
      <c r="P465">
        <f t="shared" si="39"/>
        <v>0</v>
      </c>
      <c r="Q465">
        <f t="shared" si="39"/>
        <v>0</v>
      </c>
      <c r="R465">
        <f t="shared" si="39"/>
        <v>1</v>
      </c>
      <c r="S465">
        <f t="shared" si="39"/>
        <v>0</v>
      </c>
      <c r="T465">
        <v>5</v>
      </c>
      <c r="U465">
        <v>3</v>
      </c>
    </row>
    <row r="466" spans="1:21" ht="16">
      <c r="A466" s="1">
        <v>2013</v>
      </c>
      <c r="B466" t="s">
        <v>154</v>
      </c>
      <c r="C466" t="s">
        <v>155</v>
      </c>
      <c r="D466" t="s">
        <v>22</v>
      </c>
      <c r="E466" t="s">
        <v>22</v>
      </c>
      <c r="F466" t="s">
        <v>23</v>
      </c>
      <c r="G466">
        <v>21819348</v>
      </c>
      <c r="H466">
        <v>35770721</v>
      </c>
      <c r="I466" t="s">
        <v>38</v>
      </c>
      <c r="J466">
        <v>32500000</v>
      </c>
      <c r="K466">
        <v>21819348</v>
      </c>
      <c r="L466">
        <v>35770721</v>
      </c>
      <c r="M466">
        <v>32500000</v>
      </c>
      <c r="N466">
        <f t="shared" si="37"/>
        <v>1</v>
      </c>
      <c r="O466">
        <f t="shared" si="38"/>
        <v>0</v>
      </c>
      <c r="P466">
        <f t="shared" si="39"/>
        <v>1</v>
      </c>
      <c r="Q466">
        <f t="shared" si="39"/>
        <v>0</v>
      </c>
      <c r="R466">
        <f t="shared" si="39"/>
        <v>0</v>
      </c>
      <c r="S466">
        <f t="shared" si="39"/>
        <v>0</v>
      </c>
      <c r="T466">
        <v>1</v>
      </c>
      <c r="U466">
        <v>1</v>
      </c>
    </row>
    <row r="467" spans="1:21" ht="16">
      <c r="A467" s="1">
        <v>2007</v>
      </c>
      <c r="B467" t="s">
        <v>1419</v>
      </c>
      <c r="C467" t="s">
        <v>1420</v>
      </c>
      <c r="D467" t="s">
        <v>27</v>
      </c>
      <c r="E467" t="s">
        <v>16</v>
      </c>
      <c r="F467" t="s">
        <v>17</v>
      </c>
      <c r="G467">
        <v>3688560</v>
      </c>
      <c r="H467">
        <v>32030610</v>
      </c>
      <c r="I467" t="s">
        <v>1327</v>
      </c>
      <c r="J467">
        <v>44941739</v>
      </c>
      <c r="K467">
        <v>4144258</v>
      </c>
      <c r="L467">
        <v>35987783</v>
      </c>
      <c r="M467">
        <v>40000000</v>
      </c>
      <c r="N467">
        <f t="shared" si="37"/>
        <v>0</v>
      </c>
      <c r="O467">
        <f t="shared" si="38"/>
        <v>1</v>
      </c>
      <c r="P467">
        <f t="shared" si="39"/>
        <v>0</v>
      </c>
      <c r="Q467">
        <f t="shared" si="39"/>
        <v>1</v>
      </c>
      <c r="R467">
        <f t="shared" si="39"/>
        <v>0</v>
      </c>
      <c r="S467">
        <f t="shared" si="39"/>
        <v>0</v>
      </c>
      <c r="T467">
        <v>2</v>
      </c>
      <c r="U467">
        <v>2</v>
      </c>
    </row>
    <row r="468" spans="1:21" ht="16">
      <c r="A468" s="1">
        <v>2008</v>
      </c>
      <c r="B468" t="s">
        <v>1162</v>
      </c>
      <c r="C468" t="s">
        <v>1163</v>
      </c>
      <c r="D468" t="s">
        <v>31</v>
      </c>
      <c r="E468" t="s">
        <v>31</v>
      </c>
      <c r="F468" t="s">
        <v>17</v>
      </c>
      <c r="G468">
        <v>33456317</v>
      </c>
      <c r="H468">
        <v>33473297</v>
      </c>
      <c r="I468" t="s">
        <v>1123</v>
      </c>
      <c r="J468">
        <v>541128</v>
      </c>
      <c r="K468">
        <v>36208310</v>
      </c>
      <c r="L468">
        <v>36226687</v>
      </c>
      <c r="M468">
        <v>500000</v>
      </c>
      <c r="N468">
        <f t="shared" si="37"/>
        <v>0</v>
      </c>
      <c r="O468">
        <f t="shared" si="38"/>
        <v>0</v>
      </c>
      <c r="P468">
        <f t="shared" si="39"/>
        <v>0</v>
      </c>
      <c r="Q468">
        <f t="shared" si="39"/>
        <v>1</v>
      </c>
      <c r="R468">
        <f t="shared" si="39"/>
        <v>0</v>
      </c>
      <c r="S468">
        <f t="shared" si="39"/>
        <v>0</v>
      </c>
      <c r="T468">
        <v>2</v>
      </c>
      <c r="U468">
        <v>2</v>
      </c>
    </row>
    <row r="469" spans="1:21" ht="16">
      <c r="A469" s="1">
        <v>2003</v>
      </c>
      <c r="B469" t="s">
        <v>2119</v>
      </c>
      <c r="C469" t="s">
        <v>2120</v>
      </c>
      <c r="D469" t="s">
        <v>22</v>
      </c>
      <c r="E469" t="s">
        <v>22</v>
      </c>
      <c r="F469" t="s">
        <v>23</v>
      </c>
      <c r="G469">
        <v>15417771</v>
      </c>
      <c r="H469">
        <v>28649556</v>
      </c>
      <c r="I469" t="s">
        <v>2006</v>
      </c>
      <c r="J469">
        <v>12660870</v>
      </c>
      <c r="K469">
        <v>19520239</v>
      </c>
      <c r="L469">
        <v>36272829</v>
      </c>
      <c r="M469">
        <v>10000000</v>
      </c>
      <c r="N469">
        <f t="shared" si="37"/>
        <v>1</v>
      </c>
      <c r="O469">
        <f t="shared" si="38"/>
        <v>0</v>
      </c>
      <c r="P469">
        <f t="shared" si="39"/>
        <v>0</v>
      </c>
      <c r="Q469">
        <f t="shared" si="39"/>
        <v>1</v>
      </c>
      <c r="R469">
        <f t="shared" si="39"/>
        <v>0</v>
      </c>
      <c r="S469">
        <f t="shared" si="39"/>
        <v>0</v>
      </c>
      <c r="T469">
        <v>3</v>
      </c>
      <c r="U469">
        <v>2</v>
      </c>
    </row>
    <row r="470" spans="1:21" ht="16">
      <c r="A470" s="1">
        <v>2008</v>
      </c>
      <c r="B470" t="s">
        <v>1215</v>
      </c>
      <c r="C470" t="s">
        <v>3595</v>
      </c>
      <c r="D470" t="s">
        <v>22</v>
      </c>
      <c r="E470" t="s">
        <v>22</v>
      </c>
      <c r="F470" t="s">
        <v>23</v>
      </c>
      <c r="G470">
        <v>31487293</v>
      </c>
      <c r="H470">
        <v>33544594</v>
      </c>
      <c r="I470" t="s">
        <v>1120</v>
      </c>
      <c r="J470">
        <v>10822563</v>
      </c>
      <c r="K470">
        <v>34077322</v>
      </c>
      <c r="L470">
        <v>36303849</v>
      </c>
      <c r="M470">
        <v>10000000</v>
      </c>
      <c r="N470">
        <f t="shared" si="37"/>
        <v>1</v>
      </c>
      <c r="O470">
        <f t="shared" si="38"/>
        <v>0</v>
      </c>
      <c r="P470">
        <f t="shared" si="39"/>
        <v>0</v>
      </c>
      <c r="Q470">
        <f t="shared" si="39"/>
        <v>1</v>
      </c>
      <c r="R470">
        <f t="shared" si="39"/>
        <v>0</v>
      </c>
      <c r="S470">
        <f t="shared" si="39"/>
        <v>0</v>
      </c>
      <c r="T470">
        <v>2</v>
      </c>
      <c r="U470">
        <v>2</v>
      </c>
    </row>
    <row r="471" spans="1:21" ht="16">
      <c r="A471" s="1">
        <v>2010</v>
      </c>
      <c r="B471" t="s">
        <v>881</v>
      </c>
      <c r="C471" t="s">
        <v>882</v>
      </c>
      <c r="D471" t="s">
        <v>22</v>
      </c>
      <c r="E471" t="s">
        <v>22</v>
      </c>
      <c r="F471" t="s">
        <v>23</v>
      </c>
      <c r="G471">
        <v>3247816</v>
      </c>
      <c r="H471">
        <v>34247816</v>
      </c>
      <c r="I471" t="s">
        <v>638</v>
      </c>
      <c r="J471">
        <v>16023478</v>
      </c>
      <c r="K471">
        <v>3469420</v>
      </c>
      <c r="L471">
        <v>36584608</v>
      </c>
      <c r="M471">
        <v>15000000</v>
      </c>
      <c r="N471">
        <f t="shared" si="37"/>
        <v>1</v>
      </c>
      <c r="O471">
        <f t="shared" si="38"/>
        <v>0</v>
      </c>
      <c r="P471">
        <f t="shared" si="39"/>
        <v>1</v>
      </c>
      <c r="Q471">
        <f t="shared" si="39"/>
        <v>0</v>
      </c>
      <c r="R471">
        <f t="shared" si="39"/>
        <v>0</v>
      </c>
      <c r="S471">
        <f t="shared" si="39"/>
        <v>0</v>
      </c>
      <c r="T471">
        <v>1</v>
      </c>
      <c r="U471">
        <v>1</v>
      </c>
    </row>
    <row r="472" spans="1:21" ht="16">
      <c r="A472" s="1">
        <v>2012</v>
      </c>
      <c r="B472" t="s">
        <v>284</v>
      </c>
      <c r="C472" t="s">
        <v>285</v>
      </c>
      <c r="D472" t="s">
        <v>22</v>
      </c>
      <c r="E472" t="s">
        <v>22</v>
      </c>
      <c r="F472" t="s">
        <v>23</v>
      </c>
      <c r="G472">
        <v>26414527</v>
      </c>
      <c r="H472">
        <v>36197221</v>
      </c>
      <c r="I472" t="s">
        <v>24</v>
      </c>
      <c r="J472">
        <v>42614820</v>
      </c>
      <c r="K472">
        <v>26801198</v>
      </c>
      <c r="L472">
        <v>36727096</v>
      </c>
      <c r="M472">
        <v>42000000</v>
      </c>
      <c r="N472">
        <f t="shared" si="37"/>
        <v>1</v>
      </c>
      <c r="O472">
        <f t="shared" si="38"/>
        <v>0</v>
      </c>
      <c r="P472">
        <f t="shared" si="39"/>
        <v>1</v>
      </c>
      <c r="Q472">
        <f t="shared" si="39"/>
        <v>0</v>
      </c>
      <c r="R472">
        <f t="shared" si="39"/>
        <v>0</v>
      </c>
      <c r="S472">
        <f t="shared" si="39"/>
        <v>0</v>
      </c>
      <c r="T472">
        <v>1</v>
      </c>
      <c r="U472">
        <v>1</v>
      </c>
    </row>
    <row r="473" spans="1:21" ht="16">
      <c r="A473" s="1">
        <v>2007</v>
      </c>
      <c r="B473" t="s">
        <v>1330</v>
      </c>
      <c r="C473" t="s">
        <v>1331</v>
      </c>
      <c r="D473" t="s">
        <v>16</v>
      </c>
      <c r="E473" t="s">
        <v>16</v>
      </c>
      <c r="F473" t="s">
        <v>17</v>
      </c>
      <c r="G473">
        <v>16930884</v>
      </c>
      <c r="H473">
        <v>32955399</v>
      </c>
      <c r="I473" t="s">
        <v>1327</v>
      </c>
      <c r="J473">
        <v>33706305</v>
      </c>
      <c r="K473">
        <v>19022584</v>
      </c>
      <c r="L473">
        <v>37026824</v>
      </c>
      <c r="M473">
        <v>30000000</v>
      </c>
      <c r="N473">
        <f t="shared" si="37"/>
        <v>0</v>
      </c>
      <c r="O473">
        <f t="shared" si="38"/>
        <v>0</v>
      </c>
      <c r="P473">
        <f t="shared" si="39"/>
        <v>0</v>
      </c>
      <c r="Q473">
        <f t="shared" si="39"/>
        <v>1</v>
      </c>
      <c r="R473">
        <f t="shared" si="39"/>
        <v>0</v>
      </c>
      <c r="S473">
        <f t="shared" si="39"/>
        <v>0</v>
      </c>
      <c r="T473">
        <v>2</v>
      </c>
      <c r="U473">
        <v>2</v>
      </c>
    </row>
    <row r="474" spans="1:21" ht="16">
      <c r="A474" s="1">
        <v>2000</v>
      </c>
      <c r="B474" t="s">
        <v>2440</v>
      </c>
      <c r="C474" t="s">
        <v>2441</v>
      </c>
      <c r="D474" t="s">
        <v>22</v>
      </c>
      <c r="E474" t="s">
        <v>22</v>
      </c>
      <c r="F474" t="s">
        <v>23</v>
      </c>
      <c r="G474">
        <v>27447471</v>
      </c>
      <c r="H474">
        <v>27447471</v>
      </c>
      <c r="I474" t="s">
        <v>2409</v>
      </c>
      <c r="J474">
        <v>60880877</v>
      </c>
      <c r="K474">
        <v>37133914</v>
      </c>
      <c r="L474">
        <v>37133914</v>
      </c>
      <c r="M474">
        <v>45000000</v>
      </c>
      <c r="N474">
        <f t="shared" si="37"/>
        <v>1</v>
      </c>
      <c r="O474">
        <f t="shared" si="38"/>
        <v>0</v>
      </c>
      <c r="P474">
        <f t="shared" si="39"/>
        <v>0</v>
      </c>
      <c r="Q474">
        <f t="shared" si="39"/>
        <v>1</v>
      </c>
      <c r="R474">
        <f t="shared" si="39"/>
        <v>0</v>
      </c>
      <c r="S474">
        <f t="shared" si="39"/>
        <v>0</v>
      </c>
      <c r="T474">
        <v>3</v>
      </c>
      <c r="U474">
        <v>2</v>
      </c>
    </row>
    <row r="475" spans="1:21" ht="16">
      <c r="A475" s="1">
        <v>2008</v>
      </c>
      <c r="B475" t="s">
        <v>1189</v>
      </c>
      <c r="C475" t="s">
        <v>1190</v>
      </c>
      <c r="D475" t="s">
        <v>16</v>
      </c>
      <c r="E475" t="s">
        <v>16</v>
      </c>
      <c r="F475" t="s">
        <v>17</v>
      </c>
      <c r="G475">
        <v>7800825</v>
      </c>
      <c r="H475">
        <v>34533783</v>
      </c>
      <c r="I475" t="s">
        <v>1123</v>
      </c>
      <c r="J475">
        <v>16233845</v>
      </c>
      <c r="K475">
        <v>8442492</v>
      </c>
      <c r="L475">
        <v>37374405</v>
      </c>
      <c r="M475">
        <v>15000000</v>
      </c>
      <c r="N475">
        <f t="shared" si="37"/>
        <v>0</v>
      </c>
      <c r="O475">
        <f t="shared" si="38"/>
        <v>0</v>
      </c>
      <c r="P475">
        <f t="shared" si="39"/>
        <v>0</v>
      </c>
      <c r="Q475">
        <f t="shared" si="39"/>
        <v>1</v>
      </c>
      <c r="R475">
        <f t="shared" si="39"/>
        <v>0</v>
      </c>
      <c r="S475">
        <f t="shared" si="39"/>
        <v>0</v>
      </c>
      <c r="T475">
        <v>2</v>
      </c>
      <c r="U475">
        <v>2</v>
      </c>
    </row>
    <row r="476" spans="1:21" ht="16">
      <c r="A476" s="1">
        <v>2004</v>
      </c>
      <c r="B476" t="s">
        <v>1941</v>
      </c>
      <c r="C476" t="s">
        <v>1942</v>
      </c>
      <c r="D476" t="s">
        <v>21</v>
      </c>
      <c r="E476" t="s">
        <v>22</v>
      </c>
      <c r="F476" t="s">
        <v>23</v>
      </c>
      <c r="G476">
        <v>13542874</v>
      </c>
      <c r="H476">
        <v>30332385</v>
      </c>
      <c r="I476" t="s">
        <v>1837</v>
      </c>
      <c r="J476">
        <v>6165964</v>
      </c>
      <c r="K476">
        <v>16700976</v>
      </c>
      <c r="L476">
        <v>37405681</v>
      </c>
      <c r="M476">
        <v>5000000</v>
      </c>
      <c r="N476">
        <f t="shared" si="37"/>
        <v>1</v>
      </c>
      <c r="O476">
        <f t="shared" si="38"/>
        <v>1</v>
      </c>
      <c r="P476">
        <f t="shared" si="39"/>
        <v>0</v>
      </c>
      <c r="Q476">
        <f t="shared" si="39"/>
        <v>1</v>
      </c>
      <c r="R476">
        <f t="shared" si="39"/>
        <v>0</v>
      </c>
      <c r="S476">
        <f t="shared" si="39"/>
        <v>0</v>
      </c>
      <c r="T476">
        <v>3</v>
      </c>
      <c r="U476">
        <v>2</v>
      </c>
    </row>
    <row r="477" spans="1:21" ht="16">
      <c r="A477" s="1">
        <v>2000</v>
      </c>
      <c r="B477" t="s">
        <v>2456</v>
      </c>
      <c r="C477" t="s">
        <v>3647</v>
      </c>
      <c r="D477" t="s">
        <v>22</v>
      </c>
      <c r="E477" t="s">
        <v>22</v>
      </c>
      <c r="F477" t="s">
        <v>23</v>
      </c>
      <c r="G477">
        <v>27441122</v>
      </c>
      <c r="H477">
        <v>27709625</v>
      </c>
      <c r="I477" t="s">
        <v>2409</v>
      </c>
      <c r="J477">
        <v>20293626</v>
      </c>
      <c r="K477">
        <v>37125324</v>
      </c>
      <c r="L477">
        <v>37488584</v>
      </c>
      <c r="M477">
        <v>15000000</v>
      </c>
      <c r="N477">
        <f t="shared" si="37"/>
        <v>1</v>
      </c>
      <c r="O477">
        <f t="shared" si="38"/>
        <v>0</v>
      </c>
      <c r="P477">
        <f t="shared" si="39"/>
        <v>0</v>
      </c>
      <c r="Q477">
        <f t="shared" si="39"/>
        <v>1</v>
      </c>
      <c r="R477">
        <f t="shared" si="39"/>
        <v>0</v>
      </c>
      <c r="S477">
        <f t="shared" si="39"/>
        <v>0</v>
      </c>
      <c r="T477">
        <v>3</v>
      </c>
      <c r="U477">
        <v>2</v>
      </c>
    </row>
    <row r="478" spans="1:21" ht="16">
      <c r="A478" s="1">
        <v>2011</v>
      </c>
      <c r="B478" t="s">
        <v>399</v>
      </c>
      <c r="C478" t="s">
        <v>3648</v>
      </c>
      <c r="D478" t="s">
        <v>16</v>
      </c>
      <c r="E478" t="s">
        <v>16</v>
      </c>
      <c r="F478" t="s">
        <v>17</v>
      </c>
      <c r="G478">
        <v>35061031</v>
      </c>
      <c r="H478">
        <v>36265745</v>
      </c>
      <c r="I478" t="s">
        <v>391</v>
      </c>
      <c r="J478">
        <v>20713816</v>
      </c>
      <c r="K478">
        <v>36312387</v>
      </c>
      <c r="L478">
        <v>37560098</v>
      </c>
      <c r="M478">
        <v>20000000</v>
      </c>
      <c r="N478">
        <f t="shared" si="37"/>
        <v>0</v>
      </c>
      <c r="O478">
        <f t="shared" si="38"/>
        <v>0</v>
      </c>
      <c r="P478">
        <f t="shared" si="39"/>
        <v>1</v>
      </c>
      <c r="Q478">
        <f t="shared" si="39"/>
        <v>0</v>
      </c>
      <c r="R478">
        <f t="shared" si="39"/>
        <v>0</v>
      </c>
      <c r="S478">
        <f t="shared" si="39"/>
        <v>0</v>
      </c>
      <c r="T478">
        <v>1</v>
      </c>
      <c r="U478">
        <v>1</v>
      </c>
    </row>
    <row r="479" spans="1:21" ht="16">
      <c r="A479" s="1">
        <v>2000</v>
      </c>
      <c r="B479" t="s">
        <v>2483</v>
      </c>
      <c r="C479" t="s">
        <v>2484</v>
      </c>
      <c r="D479" t="s">
        <v>22</v>
      </c>
      <c r="E479" t="s">
        <v>22</v>
      </c>
      <c r="F479" t="s">
        <v>23</v>
      </c>
      <c r="G479">
        <v>12178602</v>
      </c>
      <c r="H479">
        <v>27786849</v>
      </c>
      <c r="I479" t="s">
        <v>2409</v>
      </c>
      <c r="J479">
        <v>5411634</v>
      </c>
      <c r="K479">
        <v>16476533</v>
      </c>
      <c r="L479">
        <v>37593061</v>
      </c>
      <c r="M479">
        <v>4000000</v>
      </c>
      <c r="N479">
        <f t="shared" si="37"/>
        <v>1</v>
      </c>
      <c r="O479">
        <f t="shared" si="38"/>
        <v>0</v>
      </c>
      <c r="P479">
        <f t="shared" si="39"/>
        <v>0</v>
      </c>
      <c r="Q479">
        <f t="shared" si="39"/>
        <v>1</v>
      </c>
      <c r="R479">
        <f t="shared" si="39"/>
        <v>0</v>
      </c>
      <c r="S479">
        <f t="shared" si="39"/>
        <v>0</v>
      </c>
      <c r="T479">
        <v>3</v>
      </c>
      <c r="U479">
        <v>2</v>
      </c>
    </row>
    <row r="480" spans="1:21" ht="16">
      <c r="A480" s="1">
        <v>2002</v>
      </c>
      <c r="B480" t="s">
        <v>2166</v>
      </c>
      <c r="C480" t="s">
        <v>2167</v>
      </c>
      <c r="D480" t="s">
        <v>22</v>
      </c>
      <c r="E480" t="s">
        <v>22</v>
      </c>
      <c r="F480" t="s">
        <v>23</v>
      </c>
      <c r="G480">
        <v>15901849</v>
      </c>
      <c r="H480">
        <v>29027914</v>
      </c>
      <c r="I480" t="s">
        <v>2128</v>
      </c>
      <c r="J480">
        <v>17484919</v>
      </c>
      <c r="K480">
        <v>20595744</v>
      </c>
      <c r="L480">
        <v>37596351</v>
      </c>
      <c r="M480">
        <v>13500000</v>
      </c>
      <c r="N480">
        <f t="shared" si="37"/>
        <v>1</v>
      </c>
      <c r="O480">
        <f t="shared" si="38"/>
        <v>0</v>
      </c>
      <c r="P480">
        <f t="shared" si="39"/>
        <v>0</v>
      </c>
      <c r="Q480">
        <f t="shared" si="39"/>
        <v>1</v>
      </c>
      <c r="R480">
        <f t="shared" si="39"/>
        <v>0</v>
      </c>
      <c r="S480">
        <f t="shared" si="39"/>
        <v>0</v>
      </c>
      <c r="T480">
        <v>3</v>
      </c>
      <c r="U480">
        <v>2</v>
      </c>
    </row>
    <row r="481" spans="1:21" ht="16">
      <c r="A481" s="1">
        <v>2007</v>
      </c>
      <c r="B481" t="s">
        <v>1373</v>
      </c>
      <c r="C481" t="s">
        <v>1374</v>
      </c>
      <c r="D481" t="s">
        <v>22</v>
      </c>
      <c r="E481" t="s">
        <v>22</v>
      </c>
      <c r="F481" t="s">
        <v>23</v>
      </c>
      <c r="G481">
        <v>17544812</v>
      </c>
      <c r="H481">
        <v>33606409</v>
      </c>
      <c r="I481" t="s">
        <v>1321</v>
      </c>
      <c r="J481">
        <v>8426576</v>
      </c>
      <c r="K481">
        <v>19712359</v>
      </c>
      <c r="L481">
        <v>37758262</v>
      </c>
      <c r="M481">
        <v>7500000</v>
      </c>
      <c r="N481">
        <f t="shared" si="37"/>
        <v>1</v>
      </c>
      <c r="O481">
        <f t="shared" si="38"/>
        <v>0</v>
      </c>
      <c r="P481">
        <f t="shared" si="39"/>
        <v>0</v>
      </c>
      <c r="Q481">
        <f t="shared" si="39"/>
        <v>1</v>
      </c>
      <c r="R481">
        <f t="shared" si="39"/>
        <v>0</v>
      </c>
      <c r="S481">
        <f t="shared" si="39"/>
        <v>0</v>
      </c>
      <c r="T481">
        <v>2</v>
      </c>
      <c r="U481">
        <v>2</v>
      </c>
    </row>
    <row r="482" spans="1:21" ht="16">
      <c r="A482" s="1">
        <v>1996</v>
      </c>
      <c r="B482" t="s">
        <v>2872</v>
      </c>
      <c r="C482" t="s">
        <v>2873</v>
      </c>
      <c r="D482" t="s">
        <v>16</v>
      </c>
      <c r="E482" t="s">
        <v>16</v>
      </c>
      <c r="F482" t="s">
        <v>17</v>
      </c>
      <c r="G482">
        <v>25426861</v>
      </c>
      <c r="H482">
        <v>25426861</v>
      </c>
      <c r="I482" t="s">
        <v>2860</v>
      </c>
      <c r="J482">
        <v>74258246</v>
      </c>
      <c r="K482">
        <v>37763082</v>
      </c>
      <c r="L482">
        <v>37763082</v>
      </c>
      <c r="M482">
        <v>50000000</v>
      </c>
      <c r="N482">
        <f t="shared" si="37"/>
        <v>0</v>
      </c>
      <c r="O482">
        <f t="shared" si="38"/>
        <v>0</v>
      </c>
      <c r="P482">
        <f t="shared" ref="P482:S501" si="40">IF(AND($A482&gt;=P$1,$A482&lt;P$1+10),1,0)</f>
        <v>0</v>
      </c>
      <c r="Q482">
        <f t="shared" si="40"/>
        <v>0</v>
      </c>
      <c r="R482">
        <f t="shared" si="40"/>
        <v>1</v>
      </c>
      <c r="S482">
        <f t="shared" si="40"/>
        <v>0</v>
      </c>
      <c r="T482">
        <v>4</v>
      </c>
      <c r="U482">
        <v>3</v>
      </c>
    </row>
    <row r="483" spans="1:21" ht="16">
      <c r="A483" s="1">
        <v>2012</v>
      </c>
      <c r="B483" t="s">
        <v>267</v>
      </c>
      <c r="C483" t="s">
        <v>268</v>
      </c>
      <c r="D483" t="s">
        <v>58</v>
      </c>
      <c r="E483" t="s">
        <v>58</v>
      </c>
      <c r="F483" t="s">
        <v>17</v>
      </c>
      <c r="G483">
        <v>14945541</v>
      </c>
      <c r="H483">
        <v>37238774</v>
      </c>
      <c r="I483" t="s">
        <v>224</v>
      </c>
      <c r="J483">
        <v>15219578</v>
      </c>
      <c r="K483">
        <v>15164322</v>
      </c>
      <c r="L483">
        <v>37783896</v>
      </c>
      <c r="M483">
        <v>15000000</v>
      </c>
      <c r="N483">
        <f t="shared" si="37"/>
        <v>0</v>
      </c>
      <c r="O483">
        <f t="shared" si="38"/>
        <v>0</v>
      </c>
      <c r="P483">
        <f t="shared" si="40"/>
        <v>1</v>
      </c>
      <c r="Q483">
        <f t="shared" si="40"/>
        <v>0</v>
      </c>
      <c r="R483">
        <f t="shared" si="40"/>
        <v>0</v>
      </c>
      <c r="S483">
        <f t="shared" si="40"/>
        <v>0</v>
      </c>
      <c r="T483">
        <v>1</v>
      </c>
      <c r="U483">
        <v>1</v>
      </c>
    </row>
    <row r="484" spans="1:21" ht="16">
      <c r="A484" s="1">
        <v>2005</v>
      </c>
      <c r="B484" t="s">
        <v>1753</v>
      </c>
      <c r="C484" t="s">
        <v>1754</v>
      </c>
      <c r="D484" t="s">
        <v>22</v>
      </c>
      <c r="E484" t="s">
        <v>22</v>
      </c>
      <c r="F484" t="s">
        <v>23</v>
      </c>
      <c r="G484">
        <v>29077547</v>
      </c>
      <c r="H484">
        <v>31670620</v>
      </c>
      <c r="I484" t="s">
        <v>1640</v>
      </c>
      <c r="J484">
        <v>47721325</v>
      </c>
      <c r="K484">
        <v>34690477</v>
      </c>
      <c r="L484">
        <v>37784099</v>
      </c>
      <c r="M484">
        <v>40000000</v>
      </c>
      <c r="N484">
        <f t="shared" si="37"/>
        <v>1</v>
      </c>
      <c r="O484">
        <f t="shared" si="38"/>
        <v>0</v>
      </c>
      <c r="P484">
        <f t="shared" si="40"/>
        <v>0</v>
      </c>
      <c r="Q484">
        <f t="shared" si="40"/>
        <v>1</v>
      </c>
      <c r="R484">
        <f t="shared" si="40"/>
        <v>0</v>
      </c>
      <c r="S484">
        <f t="shared" si="40"/>
        <v>0</v>
      </c>
      <c r="T484">
        <v>2</v>
      </c>
      <c r="U484">
        <v>2</v>
      </c>
    </row>
    <row r="485" spans="1:21" ht="16">
      <c r="A485" s="1">
        <v>2009</v>
      </c>
      <c r="B485" t="s">
        <v>965</v>
      </c>
      <c r="C485" t="s">
        <v>966</v>
      </c>
      <c r="D485" t="s">
        <v>16</v>
      </c>
      <c r="E485" t="s">
        <v>16</v>
      </c>
      <c r="F485" t="s">
        <v>17</v>
      </c>
      <c r="G485">
        <v>20534907</v>
      </c>
      <c r="H485">
        <v>35062683</v>
      </c>
      <c r="I485" t="s">
        <v>885</v>
      </c>
      <c r="J485">
        <v>54286580</v>
      </c>
      <c r="K485">
        <v>22295397</v>
      </c>
      <c r="L485">
        <v>38068663</v>
      </c>
      <c r="M485">
        <v>50000000</v>
      </c>
      <c r="N485">
        <f t="shared" si="37"/>
        <v>0</v>
      </c>
      <c r="O485">
        <f t="shared" si="38"/>
        <v>0</v>
      </c>
      <c r="P485">
        <f t="shared" si="40"/>
        <v>0</v>
      </c>
      <c r="Q485">
        <f t="shared" si="40"/>
        <v>1</v>
      </c>
      <c r="R485">
        <f t="shared" si="40"/>
        <v>0</v>
      </c>
      <c r="S485">
        <f t="shared" si="40"/>
        <v>0</v>
      </c>
      <c r="T485">
        <v>2</v>
      </c>
      <c r="U485">
        <v>2</v>
      </c>
    </row>
    <row r="486" spans="1:21" ht="16">
      <c r="A486" s="1">
        <v>2010</v>
      </c>
      <c r="B486" t="s">
        <v>697</v>
      </c>
      <c r="C486" t="s">
        <v>698</v>
      </c>
      <c r="D486" t="s">
        <v>58</v>
      </c>
      <c r="E486" t="s">
        <v>58</v>
      </c>
      <c r="F486" t="s">
        <v>17</v>
      </c>
      <c r="G486">
        <v>23240020</v>
      </c>
      <c r="H486">
        <v>35658648</v>
      </c>
      <c r="I486" t="s">
        <v>635</v>
      </c>
      <c r="J486">
        <v>12818782</v>
      </c>
      <c r="K486">
        <v>24825729</v>
      </c>
      <c r="L486">
        <v>38091703</v>
      </c>
      <c r="M486">
        <v>12000000</v>
      </c>
      <c r="N486">
        <f t="shared" si="37"/>
        <v>0</v>
      </c>
      <c r="O486">
        <f t="shared" si="38"/>
        <v>0</v>
      </c>
      <c r="P486">
        <f t="shared" si="40"/>
        <v>1</v>
      </c>
      <c r="Q486">
        <f t="shared" si="40"/>
        <v>0</v>
      </c>
      <c r="R486">
        <f t="shared" si="40"/>
        <v>0</v>
      </c>
      <c r="S486">
        <f t="shared" si="40"/>
        <v>0</v>
      </c>
      <c r="T486">
        <v>1</v>
      </c>
      <c r="U486">
        <v>1</v>
      </c>
    </row>
    <row r="487" spans="1:21" ht="16">
      <c r="A487" s="1">
        <v>2009</v>
      </c>
      <c r="B487" t="s">
        <v>1103</v>
      </c>
      <c r="C487" t="s">
        <v>1104</v>
      </c>
      <c r="D487" t="s">
        <v>63</v>
      </c>
      <c r="E487" t="s">
        <v>64</v>
      </c>
      <c r="F487" t="s">
        <v>17</v>
      </c>
      <c r="G487">
        <v>5306706</v>
      </c>
      <c r="H487">
        <v>35106706</v>
      </c>
      <c r="I487" t="s">
        <v>885</v>
      </c>
      <c r="J487">
        <v>16285974</v>
      </c>
      <c r="K487">
        <v>5761658</v>
      </c>
      <c r="L487">
        <v>38116460</v>
      </c>
      <c r="M487">
        <v>15000000</v>
      </c>
      <c r="N487">
        <f t="shared" si="37"/>
        <v>0</v>
      </c>
      <c r="O487">
        <f t="shared" si="38"/>
        <v>1</v>
      </c>
      <c r="P487">
        <f t="shared" si="40"/>
        <v>0</v>
      </c>
      <c r="Q487">
        <f t="shared" si="40"/>
        <v>1</v>
      </c>
      <c r="R487">
        <f t="shared" si="40"/>
        <v>0</v>
      </c>
      <c r="S487">
        <f t="shared" si="40"/>
        <v>0</v>
      </c>
      <c r="T487">
        <v>2</v>
      </c>
      <c r="U487">
        <v>2</v>
      </c>
    </row>
    <row r="488" spans="1:21" ht="16">
      <c r="A488" s="1">
        <v>1996</v>
      </c>
      <c r="B488" t="s">
        <v>2880</v>
      </c>
      <c r="C488" t="s">
        <v>2881</v>
      </c>
      <c r="D488" t="s">
        <v>16</v>
      </c>
      <c r="E488" t="s">
        <v>16</v>
      </c>
      <c r="F488" t="s">
        <v>17</v>
      </c>
      <c r="G488">
        <v>25728961</v>
      </c>
      <c r="H488">
        <v>25728961</v>
      </c>
      <c r="I488" t="s">
        <v>2860</v>
      </c>
      <c r="J488">
        <v>29703299</v>
      </c>
      <c r="K488">
        <v>38211750</v>
      </c>
      <c r="L488">
        <v>38211750</v>
      </c>
      <c r="M488">
        <v>20000000</v>
      </c>
      <c r="N488">
        <f t="shared" si="37"/>
        <v>0</v>
      </c>
      <c r="O488">
        <f t="shared" si="38"/>
        <v>0</v>
      </c>
      <c r="P488">
        <f t="shared" si="40"/>
        <v>0</v>
      </c>
      <c r="Q488">
        <f t="shared" si="40"/>
        <v>0</v>
      </c>
      <c r="R488">
        <f t="shared" si="40"/>
        <v>1</v>
      </c>
      <c r="S488">
        <f t="shared" si="40"/>
        <v>0</v>
      </c>
      <c r="T488">
        <v>4</v>
      </c>
      <c r="U488">
        <v>3</v>
      </c>
    </row>
    <row r="489" spans="1:21" ht="16">
      <c r="A489" s="1">
        <v>1997</v>
      </c>
      <c r="B489" t="s">
        <v>2793</v>
      </c>
      <c r="C489" t="s">
        <v>2794</v>
      </c>
      <c r="D489" t="s">
        <v>22</v>
      </c>
      <c r="E489" t="s">
        <v>22</v>
      </c>
      <c r="F489" t="s">
        <v>23</v>
      </c>
      <c r="G489">
        <v>26673242</v>
      </c>
      <c r="H489">
        <v>26673242</v>
      </c>
      <c r="I489" t="s">
        <v>2762</v>
      </c>
      <c r="J489">
        <v>87074287</v>
      </c>
      <c r="K489">
        <v>38709226</v>
      </c>
      <c r="L489">
        <v>38709226</v>
      </c>
      <c r="M489">
        <v>60000000</v>
      </c>
      <c r="N489">
        <f t="shared" si="37"/>
        <v>1</v>
      </c>
      <c r="O489">
        <f t="shared" si="38"/>
        <v>0</v>
      </c>
      <c r="P489">
        <f t="shared" si="40"/>
        <v>0</v>
      </c>
      <c r="Q489">
        <f t="shared" si="40"/>
        <v>0</v>
      </c>
      <c r="R489">
        <f t="shared" si="40"/>
        <v>1</v>
      </c>
      <c r="S489">
        <f t="shared" si="40"/>
        <v>0</v>
      </c>
      <c r="T489">
        <v>4</v>
      </c>
      <c r="U489">
        <v>3</v>
      </c>
    </row>
    <row r="490" spans="1:21" ht="16">
      <c r="A490" s="1">
        <v>2010</v>
      </c>
      <c r="B490" t="s">
        <v>821</v>
      </c>
      <c r="C490" t="s">
        <v>822</v>
      </c>
      <c r="D490" t="s">
        <v>22</v>
      </c>
      <c r="E490" t="s">
        <v>22</v>
      </c>
      <c r="F490" t="s">
        <v>23</v>
      </c>
      <c r="G490">
        <v>20811365</v>
      </c>
      <c r="H490">
        <v>36275469</v>
      </c>
      <c r="I490" t="s">
        <v>638</v>
      </c>
      <c r="J490">
        <v>4272927</v>
      </c>
      <c r="K490">
        <v>22231363</v>
      </c>
      <c r="L490">
        <v>38750611</v>
      </c>
      <c r="M490">
        <v>4000000</v>
      </c>
      <c r="N490">
        <f t="shared" si="37"/>
        <v>1</v>
      </c>
      <c r="O490">
        <f t="shared" si="38"/>
        <v>0</v>
      </c>
      <c r="P490">
        <f t="shared" si="40"/>
        <v>1</v>
      </c>
      <c r="Q490">
        <f t="shared" si="40"/>
        <v>0</v>
      </c>
      <c r="R490">
        <f t="shared" si="40"/>
        <v>0</v>
      </c>
      <c r="S490">
        <f t="shared" si="40"/>
        <v>0</v>
      </c>
      <c r="T490">
        <v>1</v>
      </c>
      <c r="U490">
        <v>1</v>
      </c>
    </row>
    <row r="491" spans="1:21" ht="16">
      <c r="A491" s="1">
        <v>2000</v>
      </c>
      <c r="B491" t="s">
        <v>2412</v>
      </c>
      <c r="C491" t="s">
        <v>2413</v>
      </c>
      <c r="D491" t="s">
        <v>27</v>
      </c>
      <c r="E491" t="s">
        <v>16</v>
      </c>
      <c r="F491" t="s">
        <v>17</v>
      </c>
      <c r="G491">
        <v>15070285</v>
      </c>
      <c r="H491">
        <v>28674417</v>
      </c>
      <c r="I491" t="s">
        <v>2414</v>
      </c>
      <c r="J491">
        <v>10823267</v>
      </c>
      <c r="K491">
        <v>20388715</v>
      </c>
      <c r="L491">
        <v>38793859</v>
      </c>
      <c r="M491">
        <v>8000000</v>
      </c>
      <c r="N491">
        <f t="shared" si="37"/>
        <v>0</v>
      </c>
      <c r="O491">
        <f t="shared" si="38"/>
        <v>1</v>
      </c>
      <c r="P491">
        <f t="shared" si="40"/>
        <v>0</v>
      </c>
      <c r="Q491">
        <f t="shared" si="40"/>
        <v>1</v>
      </c>
      <c r="R491">
        <f t="shared" si="40"/>
        <v>0</v>
      </c>
      <c r="S491">
        <f t="shared" si="40"/>
        <v>0</v>
      </c>
      <c r="T491">
        <v>3</v>
      </c>
      <c r="U491">
        <v>2</v>
      </c>
    </row>
    <row r="492" spans="1:21" ht="16">
      <c r="A492" s="1">
        <v>2007</v>
      </c>
      <c r="B492" t="s">
        <v>1361</v>
      </c>
      <c r="C492" t="s">
        <v>1362</v>
      </c>
      <c r="D492" t="s">
        <v>22</v>
      </c>
      <c r="E492" t="s">
        <v>22</v>
      </c>
      <c r="F492" t="s">
        <v>23</v>
      </c>
      <c r="G492">
        <v>20300218</v>
      </c>
      <c r="H492">
        <v>34619699</v>
      </c>
      <c r="I492" t="s">
        <v>1321</v>
      </c>
      <c r="J492">
        <v>21347326</v>
      </c>
      <c r="K492">
        <v>22808178</v>
      </c>
      <c r="L492">
        <v>38896737</v>
      </c>
      <c r="M492">
        <v>19000000</v>
      </c>
      <c r="N492">
        <f t="shared" si="37"/>
        <v>1</v>
      </c>
      <c r="O492">
        <f t="shared" si="38"/>
        <v>0</v>
      </c>
      <c r="P492">
        <f t="shared" si="40"/>
        <v>0</v>
      </c>
      <c r="Q492">
        <f t="shared" si="40"/>
        <v>1</v>
      </c>
      <c r="R492">
        <f t="shared" si="40"/>
        <v>0</v>
      </c>
      <c r="S492">
        <f t="shared" si="40"/>
        <v>0</v>
      </c>
      <c r="T492">
        <v>2</v>
      </c>
      <c r="U492">
        <v>2</v>
      </c>
    </row>
    <row r="493" spans="1:21" ht="16">
      <c r="A493" s="1">
        <v>2000</v>
      </c>
      <c r="B493" t="s">
        <v>2420</v>
      </c>
      <c r="C493" t="s">
        <v>2421</v>
      </c>
      <c r="D493" t="s">
        <v>16</v>
      </c>
      <c r="E493" t="s">
        <v>16</v>
      </c>
      <c r="F493" t="s">
        <v>17</v>
      </c>
      <c r="G493">
        <v>16963963</v>
      </c>
      <c r="H493">
        <v>28773637</v>
      </c>
      <c r="I493" t="s">
        <v>2414</v>
      </c>
      <c r="J493">
        <v>12176175</v>
      </c>
      <c r="K493">
        <v>22950688</v>
      </c>
      <c r="L493">
        <v>38928095</v>
      </c>
      <c r="M493">
        <v>9000000</v>
      </c>
      <c r="N493">
        <f t="shared" si="37"/>
        <v>0</v>
      </c>
      <c r="O493">
        <f t="shared" si="38"/>
        <v>0</v>
      </c>
      <c r="P493">
        <f t="shared" si="40"/>
        <v>0</v>
      </c>
      <c r="Q493">
        <f t="shared" si="40"/>
        <v>1</v>
      </c>
      <c r="R493">
        <f t="shared" si="40"/>
        <v>0</v>
      </c>
      <c r="S493">
        <f t="shared" si="40"/>
        <v>0</v>
      </c>
      <c r="T493">
        <v>3</v>
      </c>
      <c r="U493">
        <v>2</v>
      </c>
    </row>
    <row r="494" spans="1:21" ht="16">
      <c r="A494" s="1">
        <v>2012</v>
      </c>
      <c r="B494" t="s">
        <v>243</v>
      </c>
      <c r="C494" t="s">
        <v>244</v>
      </c>
      <c r="D494" t="s">
        <v>16</v>
      </c>
      <c r="E494" t="s">
        <v>16</v>
      </c>
      <c r="F494" t="s">
        <v>17</v>
      </c>
      <c r="G494">
        <v>18119640</v>
      </c>
      <c r="H494">
        <v>38390020</v>
      </c>
      <c r="I494" t="s">
        <v>224</v>
      </c>
      <c r="J494">
        <v>1014639</v>
      </c>
      <c r="K494">
        <v>18384886</v>
      </c>
      <c r="L494">
        <v>38951995</v>
      </c>
      <c r="M494">
        <v>1000000</v>
      </c>
      <c r="N494">
        <f t="shared" si="37"/>
        <v>0</v>
      </c>
      <c r="O494">
        <f t="shared" si="38"/>
        <v>0</v>
      </c>
      <c r="P494">
        <f t="shared" si="40"/>
        <v>1</v>
      </c>
      <c r="Q494">
        <f t="shared" si="40"/>
        <v>0</v>
      </c>
      <c r="R494">
        <f t="shared" si="40"/>
        <v>0</v>
      </c>
      <c r="S494">
        <f t="shared" si="40"/>
        <v>0</v>
      </c>
      <c r="T494">
        <v>1</v>
      </c>
      <c r="U494">
        <v>1</v>
      </c>
    </row>
    <row r="495" spans="1:21" ht="16">
      <c r="A495" s="1">
        <v>1998</v>
      </c>
      <c r="B495" t="s">
        <v>2656</v>
      </c>
      <c r="C495" t="s">
        <v>2657</v>
      </c>
      <c r="D495" t="s">
        <v>27</v>
      </c>
      <c r="E495" t="s">
        <v>16</v>
      </c>
      <c r="F495" t="s">
        <v>17</v>
      </c>
      <c r="G495">
        <v>14435076</v>
      </c>
      <c r="H495">
        <v>27257061</v>
      </c>
      <c r="I495" t="s">
        <v>2642</v>
      </c>
      <c r="J495">
        <v>38586572</v>
      </c>
      <c r="K495">
        <v>20629634</v>
      </c>
      <c r="L495">
        <v>38953947</v>
      </c>
      <c r="M495">
        <v>27000000</v>
      </c>
      <c r="N495">
        <f t="shared" si="37"/>
        <v>0</v>
      </c>
      <c r="O495">
        <f t="shared" si="38"/>
        <v>1</v>
      </c>
      <c r="P495">
        <f t="shared" si="40"/>
        <v>0</v>
      </c>
      <c r="Q495">
        <f t="shared" si="40"/>
        <v>0</v>
      </c>
      <c r="R495">
        <f t="shared" si="40"/>
        <v>1</v>
      </c>
      <c r="S495">
        <f t="shared" si="40"/>
        <v>0</v>
      </c>
      <c r="T495">
        <v>4</v>
      </c>
      <c r="U495">
        <v>3</v>
      </c>
    </row>
    <row r="496" spans="1:21" ht="16">
      <c r="A496" s="1">
        <v>2013</v>
      </c>
      <c r="B496" t="s">
        <v>152</v>
      </c>
      <c r="C496" t="s">
        <v>153</v>
      </c>
      <c r="D496" t="s">
        <v>21</v>
      </c>
      <c r="E496" t="s">
        <v>22</v>
      </c>
      <c r="F496" t="s">
        <v>23</v>
      </c>
      <c r="G496">
        <v>34341945</v>
      </c>
      <c r="H496">
        <v>39093317</v>
      </c>
      <c r="I496" t="s">
        <v>38</v>
      </c>
      <c r="J496">
        <v>20000000</v>
      </c>
      <c r="K496">
        <v>34341945</v>
      </c>
      <c r="L496">
        <v>39093317</v>
      </c>
      <c r="M496">
        <v>20000000</v>
      </c>
      <c r="N496">
        <f t="shared" si="37"/>
        <v>1</v>
      </c>
      <c r="O496">
        <f t="shared" si="38"/>
        <v>1</v>
      </c>
      <c r="P496">
        <f t="shared" si="40"/>
        <v>1</v>
      </c>
      <c r="Q496">
        <f t="shared" si="40"/>
        <v>0</v>
      </c>
      <c r="R496">
        <f t="shared" si="40"/>
        <v>0</v>
      </c>
      <c r="S496">
        <f t="shared" si="40"/>
        <v>0</v>
      </c>
      <c r="T496">
        <v>1</v>
      </c>
      <c r="U496">
        <v>1</v>
      </c>
    </row>
    <row r="497" spans="1:21" ht="16">
      <c r="A497" s="1">
        <v>2002</v>
      </c>
      <c r="B497" t="s">
        <v>2206</v>
      </c>
      <c r="C497" t="s">
        <v>2207</v>
      </c>
      <c r="D497" t="s">
        <v>22</v>
      </c>
      <c r="E497" t="s">
        <v>22</v>
      </c>
      <c r="F497" t="s">
        <v>23</v>
      </c>
      <c r="G497">
        <v>30307804</v>
      </c>
      <c r="H497">
        <v>30307804</v>
      </c>
      <c r="I497" t="s">
        <v>2128</v>
      </c>
      <c r="J497">
        <v>45331273</v>
      </c>
      <c r="K497">
        <v>39254038</v>
      </c>
      <c r="L497">
        <v>39254038</v>
      </c>
      <c r="M497">
        <v>35000000</v>
      </c>
      <c r="N497">
        <f t="shared" si="37"/>
        <v>1</v>
      </c>
      <c r="O497">
        <f t="shared" si="38"/>
        <v>0</v>
      </c>
      <c r="P497">
        <f t="shared" si="40"/>
        <v>0</v>
      </c>
      <c r="Q497">
        <f t="shared" si="40"/>
        <v>1</v>
      </c>
      <c r="R497">
        <f t="shared" si="40"/>
        <v>0</v>
      </c>
      <c r="S497">
        <f t="shared" si="40"/>
        <v>0</v>
      </c>
      <c r="T497">
        <v>3</v>
      </c>
      <c r="U497">
        <v>2</v>
      </c>
    </row>
    <row r="498" spans="1:21" ht="16">
      <c r="A498" s="1">
        <v>2002</v>
      </c>
      <c r="B498" t="s">
        <v>2149</v>
      </c>
      <c r="C498" t="s">
        <v>2150</v>
      </c>
      <c r="D498" t="s">
        <v>22</v>
      </c>
      <c r="E498" t="s">
        <v>22</v>
      </c>
      <c r="F498" t="s">
        <v>23</v>
      </c>
      <c r="G498">
        <v>21158188</v>
      </c>
      <c r="H498">
        <v>30351664</v>
      </c>
      <c r="I498" t="s">
        <v>2128</v>
      </c>
      <c r="J498">
        <v>1942769</v>
      </c>
      <c r="K498">
        <v>27403645</v>
      </c>
      <c r="L498">
        <v>39310844</v>
      </c>
      <c r="M498">
        <v>1500000</v>
      </c>
      <c r="N498">
        <f t="shared" si="37"/>
        <v>1</v>
      </c>
      <c r="O498">
        <f t="shared" si="38"/>
        <v>0</v>
      </c>
      <c r="P498">
        <f t="shared" si="40"/>
        <v>0</v>
      </c>
      <c r="Q498">
        <f t="shared" si="40"/>
        <v>1</v>
      </c>
      <c r="R498">
        <f t="shared" si="40"/>
        <v>0</v>
      </c>
      <c r="S498">
        <f t="shared" si="40"/>
        <v>0</v>
      </c>
      <c r="T498">
        <v>3</v>
      </c>
      <c r="U498">
        <v>2</v>
      </c>
    </row>
    <row r="499" spans="1:21" ht="16">
      <c r="A499" s="1">
        <v>2011</v>
      </c>
      <c r="B499" t="s">
        <v>412</v>
      </c>
      <c r="C499" t="s">
        <v>413</v>
      </c>
      <c r="D499" t="s">
        <v>16</v>
      </c>
      <c r="E499" t="s">
        <v>16</v>
      </c>
      <c r="F499" t="s">
        <v>17</v>
      </c>
      <c r="G499">
        <v>27865571</v>
      </c>
      <c r="H499">
        <v>38028230</v>
      </c>
      <c r="I499" t="s">
        <v>391</v>
      </c>
      <c r="J499">
        <v>17606743</v>
      </c>
      <c r="K499">
        <v>28860115</v>
      </c>
      <c r="L499">
        <v>39385487</v>
      </c>
      <c r="M499">
        <v>17000000</v>
      </c>
      <c r="N499">
        <f t="shared" si="37"/>
        <v>0</v>
      </c>
      <c r="O499">
        <f t="shared" si="38"/>
        <v>0</v>
      </c>
      <c r="P499">
        <f t="shared" si="40"/>
        <v>1</v>
      </c>
      <c r="Q499">
        <f t="shared" si="40"/>
        <v>0</v>
      </c>
      <c r="R499">
        <f t="shared" si="40"/>
        <v>0</v>
      </c>
      <c r="S499">
        <f t="shared" si="40"/>
        <v>0</v>
      </c>
      <c r="T499">
        <v>1</v>
      </c>
      <c r="U499">
        <v>1</v>
      </c>
    </row>
    <row r="500" spans="1:21" ht="16">
      <c r="A500" s="1">
        <v>1996</v>
      </c>
      <c r="B500" t="s">
        <v>2884</v>
      </c>
      <c r="C500" t="s">
        <v>2885</v>
      </c>
      <c r="D500" t="s">
        <v>22</v>
      </c>
      <c r="E500" t="s">
        <v>22</v>
      </c>
      <c r="F500" t="s">
        <v>23</v>
      </c>
      <c r="G500">
        <v>26570048</v>
      </c>
      <c r="H500">
        <v>26570048</v>
      </c>
      <c r="I500" t="s">
        <v>2863</v>
      </c>
      <c r="J500">
        <v>19307144</v>
      </c>
      <c r="K500">
        <v>39460903</v>
      </c>
      <c r="L500">
        <v>39460903</v>
      </c>
      <c r="M500">
        <v>13000000</v>
      </c>
      <c r="N500">
        <f t="shared" si="37"/>
        <v>1</v>
      </c>
      <c r="O500">
        <f t="shared" si="38"/>
        <v>0</v>
      </c>
      <c r="P500">
        <f t="shared" si="40"/>
        <v>0</v>
      </c>
      <c r="Q500">
        <f t="shared" si="40"/>
        <v>0</v>
      </c>
      <c r="R500">
        <f t="shared" si="40"/>
        <v>1</v>
      </c>
      <c r="S500">
        <f t="shared" si="40"/>
        <v>0</v>
      </c>
      <c r="T500">
        <v>4</v>
      </c>
      <c r="U500">
        <v>3</v>
      </c>
    </row>
    <row r="501" spans="1:21" ht="16">
      <c r="A501" s="1">
        <v>2011</v>
      </c>
      <c r="B501" t="s">
        <v>485</v>
      </c>
      <c r="C501" t="s">
        <v>486</v>
      </c>
      <c r="D501" t="s">
        <v>22</v>
      </c>
      <c r="E501" t="s">
        <v>22</v>
      </c>
      <c r="F501" t="s">
        <v>23</v>
      </c>
      <c r="G501">
        <v>37295394</v>
      </c>
      <c r="H501">
        <v>38158601</v>
      </c>
      <c r="I501" t="s">
        <v>398</v>
      </c>
      <c r="J501">
        <v>7249836</v>
      </c>
      <c r="K501">
        <v>38626496</v>
      </c>
      <c r="L501">
        <v>39520511</v>
      </c>
      <c r="M501">
        <v>7000000</v>
      </c>
      <c r="N501">
        <f t="shared" si="37"/>
        <v>1</v>
      </c>
      <c r="O501">
        <f t="shared" si="38"/>
        <v>0</v>
      </c>
      <c r="P501">
        <f t="shared" si="40"/>
        <v>1</v>
      </c>
      <c r="Q501">
        <f t="shared" si="40"/>
        <v>0</v>
      </c>
      <c r="R501">
        <f t="shared" si="40"/>
        <v>0</v>
      </c>
      <c r="S501">
        <f t="shared" si="40"/>
        <v>0</v>
      </c>
      <c r="T501">
        <v>1</v>
      </c>
      <c r="U501">
        <v>1</v>
      </c>
    </row>
    <row r="502" spans="1:21" ht="16">
      <c r="A502" s="1">
        <v>1999</v>
      </c>
      <c r="B502" t="s">
        <v>2580</v>
      </c>
      <c r="C502" t="s">
        <v>2581</v>
      </c>
      <c r="D502" t="s">
        <v>22</v>
      </c>
      <c r="E502" t="s">
        <v>22</v>
      </c>
      <c r="F502" t="s">
        <v>23</v>
      </c>
      <c r="G502">
        <v>16875273</v>
      </c>
      <c r="H502">
        <v>28383441</v>
      </c>
      <c r="I502" t="s">
        <v>2532</v>
      </c>
      <c r="J502">
        <v>9090003</v>
      </c>
      <c r="K502">
        <v>23599429</v>
      </c>
      <c r="L502">
        <v>39693164</v>
      </c>
      <c r="M502">
        <v>6500000</v>
      </c>
      <c r="N502">
        <f t="shared" si="37"/>
        <v>1</v>
      </c>
      <c r="O502">
        <f t="shared" si="38"/>
        <v>0</v>
      </c>
      <c r="P502">
        <f t="shared" ref="P502:S521" si="41">IF(AND($A502&gt;=P$1,$A502&lt;P$1+10),1,0)</f>
        <v>0</v>
      </c>
      <c r="Q502">
        <f t="shared" si="41"/>
        <v>0</v>
      </c>
      <c r="R502">
        <f t="shared" si="41"/>
        <v>1</v>
      </c>
      <c r="S502">
        <f t="shared" si="41"/>
        <v>0</v>
      </c>
      <c r="T502">
        <v>4</v>
      </c>
      <c r="U502">
        <v>3</v>
      </c>
    </row>
    <row r="503" spans="1:21" ht="16">
      <c r="A503" s="1">
        <v>1996</v>
      </c>
      <c r="B503" t="s">
        <v>2874</v>
      </c>
      <c r="C503" t="s">
        <v>2875</v>
      </c>
      <c r="D503" t="s">
        <v>22</v>
      </c>
      <c r="E503" t="s">
        <v>22</v>
      </c>
      <c r="F503" t="s">
        <v>23</v>
      </c>
      <c r="G503">
        <v>26792700</v>
      </c>
      <c r="H503">
        <v>26792700</v>
      </c>
      <c r="I503" t="s">
        <v>2863</v>
      </c>
      <c r="J503">
        <v>29703299</v>
      </c>
      <c r="K503">
        <v>39791578</v>
      </c>
      <c r="L503">
        <v>39791578</v>
      </c>
      <c r="M503">
        <v>20000000</v>
      </c>
      <c r="N503">
        <f t="shared" si="37"/>
        <v>1</v>
      </c>
      <c r="O503">
        <f t="shared" si="38"/>
        <v>0</v>
      </c>
      <c r="P503">
        <f t="shared" si="41"/>
        <v>0</v>
      </c>
      <c r="Q503">
        <f t="shared" si="41"/>
        <v>0</v>
      </c>
      <c r="R503">
        <f t="shared" si="41"/>
        <v>1</v>
      </c>
      <c r="S503">
        <f t="shared" si="41"/>
        <v>0</v>
      </c>
      <c r="T503">
        <v>4</v>
      </c>
      <c r="U503">
        <v>3</v>
      </c>
    </row>
    <row r="504" spans="1:21" ht="16">
      <c r="A504" s="1">
        <v>1985</v>
      </c>
      <c r="B504" t="s">
        <v>3326</v>
      </c>
      <c r="C504" t="s">
        <v>3327</v>
      </c>
      <c r="D504" t="s">
        <v>58</v>
      </c>
      <c r="E504" t="s">
        <v>58</v>
      </c>
      <c r="F504" t="s">
        <v>17</v>
      </c>
      <c r="G504">
        <v>18400000</v>
      </c>
      <c r="H504">
        <v>18400000</v>
      </c>
      <c r="I504" t="s">
        <v>3319</v>
      </c>
      <c r="J504">
        <v>43301115</v>
      </c>
      <c r="K504">
        <v>39837026</v>
      </c>
      <c r="L504">
        <v>39837026</v>
      </c>
      <c r="M504">
        <v>20000000</v>
      </c>
      <c r="N504">
        <f t="shared" si="37"/>
        <v>0</v>
      </c>
      <c r="O504">
        <f t="shared" si="38"/>
        <v>0</v>
      </c>
      <c r="P504">
        <f t="shared" si="41"/>
        <v>0</v>
      </c>
      <c r="Q504">
        <f t="shared" si="41"/>
        <v>0</v>
      </c>
      <c r="R504">
        <f t="shared" si="41"/>
        <v>0</v>
      </c>
      <c r="S504">
        <f t="shared" si="41"/>
        <v>1</v>
      </c>
    </row>
    <row r="505" spans="1:21" ht="16">
      <c r="A505" s="1">
        <v>1988</v>
      </c>
      <c r="B505" t="s">
        <v>3226</v>
      </c>
      <c r="C505" t="s">
        <v>3227</v>
      </c>
      <c r="D505" t="s">
        <v>16</v>
      </c>
      <c r="E505" t="s">
        <v>16</v>
      </c>
      <c r="F505" t="s">
        <v>17</v>
      </c>
      <c r="G505">
        <v>20257000</v>
      </c>
      <c r="H505">
        <v>20257000</v>
      </c>
      <c r="I505" t="s">
        <v>3228</v>
      </c>
      <c r="J505">
        <v>13787529</v>
      </c>
      <c r="K505">
        <v>39899139</v>
      </c>
      <c r="L505">
        <v>39899139</v>
      </c>
      <c r="M505">
        <v>7000000</v>
      </c>
      <c r="N505">
        <f t="shared" si="37"/>
        <v>0</v>
      </c>
      <c r="O505">
        <f t="shared" si="38"/>
        <v>0</v>
      </c>
      <c r="P505">
        <f t="shared" si="41"/>
        <v>0</v>
      </c>
      <c r="Q505">
        <f t="shared" si="41"/>
        <v>0</v>
      </c>
      <c r="R505">
        <f t="shared" si="41"/>
        <v>0</v>
      </c>
      <c r="S505">
        <f t="shared" si="41"/>
        <v>1</v>
      </c>
    </row>
    <row r="506" spans="1:21" ht="16">
      <c r="A506" s="1">
        <v>1996</v>
      </c>
      <c r="B506" t="s">
        <v>2907</v>
      </c>
      <c r="C506" t="s">
        <v>2908</v>
      </c>
      <c r="D506" t="s">
        <v>16</v>
      </c>
      <c r="E506" t="s">
        <v>16</v>
      </c>
      <c r="F506" t="s">
        <v>17</v>
      </c>
      <c r="G506">
        <v>26936265</v>
      </c>
      <c r="H506">
        <v>26936265</v>
      </c>
      <c r="I506" t="s">
        <v>2860</v>
      </c>
      <c r="J506">
        <v>26732969</v>
      </c>
      <c r="K506">
        <v>40004796</v>
      </c>
      <c r="L506">
        <v>40004796</v>
      </c>
      <c r="M506">
        <v>18000000</v>
      </c>
      <c r="N506">
        <f t="shared" si="37"/>
        <v>0</v>
      </c>
      <c r="O506">
        <f t="shared" si="38"/>
        <v>0</v>
      </c>
      <c r="P506">
        <f t="shared" si="41"/>
        <v>0</v>
      </c>
      <c r="Q506">
        <f t="shared" si="41"/>
        <v>0</v>
      </c>
      <c r="R506">
        <f t="shared" si="41"/>
        <v>1</v>
      </c>
      <c r="S506">
        <f t="shared" si="41"/>
        <v>0</v>
      </c>
      <c r="T506">
        <v>4</v>
      </c>
      <c r="U506">
        <v>3</v>
      </c>
    </row>
    <row r="507" spans="1:21" ht="16">
      <c r="A507" s="1">
        <v>1997</v>
      </c>
      <c r="B507" t="s">
        <v>2763</v>
      </c>
      <c r="C507" t="s">
        <v>2764</v>
      </c>
      <c r="D507" t="s">
        <v>16</v>
      </c>
      <c r="E507" t="s">
        <v>16</v>
      </c>
      <c r="F507" t="s">
        <v>17</v>
      </c>
      <c r="G507">
        <v>24646936</v>
      </c>
      <c r="H507">
        <v>27788649</v>
      </c>
      <c r="I507" t="s">
        <v>2765</v>
      </c>
      <c r="J507">
        <v>4353714</v>
      </c>
      <c r="K507">
        <v>35768573</v>
      </c>
      <c r="L507">
        <v>40327947</v>
      </c>
      <c r="M507">
        <v>3000000</v>
      </c>
      <c r="N507">
        <f t="shared" si="37"/>
        <v>0</v>
      </c>
      <c r="O507">
        <f t="shared" si="38"/>
        <v>0</v>
      </c>
      <c r="P507">
        <f t="shared" si="41"/>
        <v>0</v>
      </c>
      <c r="Q507">
        <f t="shared" si="41"/>
        <v>0</v>
      </c>
      <c r="R507">
        <f t="shared" si="41"/>
        <v>1</v>
      </c>
      <c r="S507">
        <f t="shared" si="41"/>
        <v>0</v>
      </c>
      <c r="T507">
        <v>4</v>
      </c>
      <c r="U507">
        <v>3</v>
      </c>
    </row>
    <row r="508" spans="1:21" ht="16">
      <c r="A508" s="1">
        <v>1999</v>
      </c>
      <c r="B508" t="s">
        <v>2578</v>
      </c>
      <c r="C508" t="s">
        <v>2579</v>
      </c>
      <c r="D508" t="s">
        <v>22</v>
      </c>
      <c r="E508" t="s">
        <v>22</v>
      </c>
      <c r="F508" t="s">
        <v>23</v>
      </c>
      <c r="G508">
        <v>28871190</v>
      </c>
      <c r="H508">
        <v>28871190</v>
      </c>
      <c r="I508" t="s">
        <v>2532</v>
      </c>
      <c r="J508">
        <v>33563089</v>
      </c>
      <c r="K508">
        <v>40375263</v>
      </c>
      <c r="L508">
        <v>40375263</v>
      </c>
      <c r="M508">
        <v>24000000</v>
      </c>
      <c r="N508">
        <f t="shared" si="37"/>
        <v>1</v>
      </c>
      <c r="O508">
        <f t="shared" si="38"/>
        <v>0</v>
      </c>
      <c r="P508">
        <f t="shared" si="41"/>
        <v>0</v>
      </c>
      <c r="Q508">
        <f t="shared" si="41"/>
        <v>0</v>
      </c>
      <c r="R508">
        <f t="shared" si="41"/>
        <v>1</v>
      </c>
      <c r="S508">
        <f t="shared" si="41"/>
        <v>0</v>
      </c>
      <c r="T508">
        <v>4</v>
      </c>
      <c r="U508">
        <v>3</v>
      </c>
    </row>
    <row r="509" spans="1:21" ht="16">
      <c r="A509" s="1">
        <v>1998</v>
      </c>
      <c r="B509" t="s">
        <v>2684</v>
      </c>
      <c r="C509" t="s">
        <v>2685</v>
      </c>
      <c r="D509" t="s">
        <v>16</v>
      </c>
      <c r="E509" t="s">
        <v>16</v>
      </c>
      <c r="F509" t="s">
        <v>17</v>
      </c>
      <c r="G509">
        <v>3897569</v>
      </c>
      <c r="H509">
        <v>28356188</v>
      </c>
      <c r="I509" t="s">
        <v>2642</v>
      </c>
      <c r="J509">
        <v>1929329</v>
      </c>
      <c r="K509">
        <v>5570142</v>
      </c>
      <c r="L509">
        <v>40524745</v>
      </c>
      <c r="M509">
        <v>1350000</v>
      </c>
      <c r="N509">
        <f t="shared" si="37"/>
        <v>0</v>
      </c>
      <c r="O509">
        <f t="shared" si="38"/>
        <v>0</v>
      </c>
      <c r="P509">
        <f t="shared" si="41"/>
        <v>0</v>
      </c>
      <c r="Q509">
        <f t="shared" si="41"/>
        <v>0</v>
      </c>
      <c r="R509">
        <f t="shared" si="41"/>
        <v>1</v>
      </c>
      <c r="S509">
        <f t="shared" si="41"/>
        <v>0</v>
      </c>
      <c r="T509">
        <v>4</v>
      </c>
      <c r="U509">
        <v>3</v>
      </c>
    </row>
    <row r="510" spans="1:21" ht="16">
      <c r="A510" s="1">
        <v>2010</v>
      </c>
      <c r="B510" t="s">
        <v>699</v>
      </c>
      <c r="C510" t="s">
        <v>700</v>
      </c>
      <c r="D510" t="s">
        <v>22</v>
      </c>
      <c r="E510" t="s">
        <v>22</v>
      </c>
      <c r="F510" t="s">
        <v>23</v>
      </c>
      <c r="G510">
        <v>37729698</v>
      </c>
      <c r="H510">
        <v>38017873</v>
      </c>
      <c r="I510" t="s">
        <v>638</v>
      </c>
      <c r="J510">
        <v>22432869</v>
      </c>
      <c r="K510">
        <v>40304065</v>
      </c>
      <c r="L510">
        <v>40611902</v>
      </c>
      <c r="M510">
        <v>21000000</v>
      </c>
      <c r="N510">
        <f t="shared" si="37"/>
        <v>1</v>
      </c>
      <c r="O510">
        <f t="shared" si="38"/>
        <v>0</v>
      </c>
      <c r="P510">
        <f t="shared" si="41"/>
        <v>1</v>
      </c>
      <c r="Q510">
        <f t="shared" si="41"/>
        <v>0</v>
      </c>
      <c r="R510">
        <f t="shared" si="41"/>
        <v>0</v>
      </c>
      <c r="S510">
        <f t="shared" si="41"/>
        <v>0</v>
      </c>
      <c r="T510">
        <v>1</v>
      </c>
      <c r="U510">
        <v>1</v>
      </c>
    </row>
    <row r="511" spans="1:21" ht="16">
      <c r="A511" s="1">
        <v>2009</v>
      </c>
      <c r="B511" t="s">
        <v>1041</v>
      </c>
      <c r="C511" t="s">
        <v>1042</v>
      </c>
      <c r="D511" t="s">
        <v>57</v>
      </c>
      <c r="E511" t="s">
        <v>58</v>
      </c>
      <c r="F511" t="s">
        <v>17</v>
      </c>
      <c r="G511">
        <v>8017467</v>
      </c>
      <c r="H511">
        <v>37472651</v>
      </c>
      <c r="I511" t="s">
        <v>885</v>
      </c>
      <c r="J511">
        <v>54286580</v>
      </c>
      <c r="K511">
        <v>8704817</v>
      </c>
      <c r="L511">
        <v>40685241</v>
      </c>
      <c r="M511">
        <v>50000000</v>
      </c>
      <c r="N511">
        <f t="shared" si="37"/>
        <v>0</v>
      </c>
      <c r="O511">
        <f t="shared" si="38"/>
        <v>1</v>
      </c>
      <c r="P511">
        <f t="shared" si="41"/>
        <v>0</v>
      </c>
      <c r="Q511">
        <f t="shared" si="41"/>
        <v>1</v>
      </c>
      <c r="R511">
        <f t="shared" si="41"/>
        <v>0</v>
      </c>
      <c r="S511">
        <f t="shared" si="41"/>
        <v>0</v>
      </c>
      <c r="T511">
        <v>2</v>
      </c>
      <c r="U511">
        <v>2</v>
      </c>
    </row>
    <row r="512" spans="1:21" ht="16">
      <c r="A512" s="1">
        <v>2011</v>
      </c>
      <c r="B512" t="s">
        <v>505</v>
      </c>
      <c r="C512" t="s">
        <v>506</v>
      </c>
      <c r="D512" t="s">
        <v>64</v>
      </c>
      <c r="E512" t="s">
        <v>64</v>
      </c>
      <c r="F512" t="s">
        <v>17</v>
      </c>
      <c r="G512">
        <v>21392758</v>
      </c>
      <c r="H512">
        <v>39549758</v>
      </c>
      <c r="I512" t="s">
        <v>391</v>
      </c>
      <c r="J512">
        <v>155353618</v>
      </c>
      <c r="K512">
        <v>22156282</v>
      </c>
      <c r="L512">
        <v>40961320</v>
      </c>
      <c r="M512">
        <v>150000000</v>
      </c>
      <c r="N512">
        <f t="shared" si="37"/>
        <v>0</v>
      </c>
      <c r="O512">
        <f t="shared" si="38"/>
        <v>0</v>
      </c>
      <c r="P512">
        <f t="shared" si="41"/>
        <v>1</v>
      </c>
      <c r="Q512">
        <f t="shared" si="41"/>
        <v>0</v>
      </c>
      <c r="R512">
        <f t="shared" si="41"/>
        <v>0</v>
      </c>
      <c r="S512">
        <f t="shared" si="41"/>
        <v>0</v>
      </c>
      <c r="T512">
        <v>1</v>
      </c>
      <c r="U512">
        <v>1</v>
      </c>
    </row>
    <row r="513" spans="1:21" ht="16">
      <c r="A513" s="1">
        <v>2003</v>
      </c>
      <c r="B513" t="s">
        <v>2018</v>
      </c>
      <c r="C513" t="s">
        <v>2019</v>
      </c>
      <c r="D513" t="s">
        <v>16</v>
      </c>
      <c r="E513" t="s">
        <v>16</v>
      </c>
      <c r="F513" t="s">
        <v>17</v>
      </c>
      <c r="G513">
        <v>32539681</v>
      </c>
      <c r="H513">
        <v>32539681</v>
      </c>
      <c r="I513" t="s">
        <v>1999</v>
      </c>
      <c r="J513">
        <v>8862609</v>
      </c>
      <c r="K513">
        <v>41198066</v>
      </c>
      <c r="L513">
        <v>41198066</v>
      </c>
      <c r="M513">
        <v>7000000</v>
      </c>
      <c r="N513">
        <f t="shared" si="37"/>
        <v>0</v>
      </c>
      <c r="O513">
        <f t="shared" si="38"/>
        <v>0</v>
      </c>
      <c r="P513">
        <f t="shared" si="41"/>
        <v>0</v>
      </c>
      <c r="Q513">
        <f t="shared" si="41"/>
        <v>1</v>
      </c>
      <c r="R513">
        <f t="shared" si="41"/>
        <v>0</v>
      </c>
      <c r="S513">
        <f t="shared" si="41"/>
        <v>0</v>
      </c>
      <c r="T513">
        <v>3</v>
      </c>
      <c r="U513">
        <v>2</v>
      </c>
    </row>
    <row r="514" spans="1:21" ht="16">
      <c r="A514" s="1">
        <v>2011</v>
      </c>
      <c r="B514" t="s">
        <v>439</v>
      </c>
      <c r="C514" t="s">
        <v>440</v>
      </c>
      <c r="D514" t="s">
        <v>22</v>
      </c>
      <c r="E514" t="s">
        <v>22</v>
      </c>
      <c r="F514" t="s">
        <v>23</v>
      </c>
      <c r="G514">
        <v>21302340</v>
      </c>
      <c r="H514">
        <v>39932340</v>
      </c>
      <c r="I514" t="s">
        <v>398</v>
      </c>
      <c r="J514">
        <v>51784539</v>
      </c>
      <c r="K514">
        <v>22062637</v>
      </c>
      <c r="L514">
        <v>41357557</v>
      </c>
      <c r="M514">
        <v>50000000</v>
      </c>
      <c r="N514">
        <f t="shared" ref="N514:N577" si="42">IF(F514="PASS",1,0)</f>
        <v>1</v>
      </c>
      <c r="O514">
        <f t="shared" ref="O514:O577" si="43">IF(E514=D514,0,1)</f>
        <v>0</v>
      </c>
      <c r="P514">
        <f t="shared" si="41"/>
        <v>1</v>
      </c>
      <c r="Q514">
        <f t="shared" si="41"/>
        <v>0</v>
      </c>
      <c r="R514">
        <f t="shared" si="41"/>
        <v>0</v>
      </c>
      <c r="S514">
        <f t="shared" si="41"/>
        <v>0</v>
      </c>
      <c r="T514">
        <v>1</v>
      </c>
      <c r="U514">
        <v>1</v>
      </c>
    </row>
    <row r="515" spans="1:21" ht="16">
      <c r="A515" s="1">
        <v>2012</v>
      </c>
      <c r="B515" t="s">
        <v>19</v>
      </c>
      <c r="C515" t="s">
        <v>20</v>
      </c>
      <c r="D515" t="s">
        <v>21</v>
      </c>
      <c r="E515" t="s">
        <v>22</v>
      </c>
      <c r="F515" t="s">
        <v>23</v>
      </c>
      <c r="G515">
        <v>13414714</v>
      </c>
      <c r="H515">
        <v>40868994</v>
      </c>
      <c r="I515" t="s">
        <v>24</v>
      </c>
      <c r="J515">
        <v>45658735</v>
      </c>
      <c r="K515">
        <v>13611086</v>
      </c>
      <c r="L515">
        <v>41467257</v>
      </c>
      <c r="M515">
        <v>45000000</v>
      </c>
      <c r="N515">
        <f t="shared" si="42"/>
        <v>1</v>
      </c>
      <c r="O515">
        <f t="shared" si="43"/>
        <v>1</v>
      </c>
      <c r="P515">
        <f t="shared" si="41"/>
        <v>1</v>
      </c>
      <c r="Q515">
        <f t="shared" si="41"/>
        <v>0</v>
      </c>
      <c r="R515">
        <f t="shared" si="41"/>
        <v>0</v>
      </c>
      <c r="S515">
        <f t="shared" si="41"/>
        <v>0</v>
      </c>
      <c r="T515">
        <v>1</v>
      </c>
      <c r="U515">
        <v>1</v>
      </c>
    </row>
    <row r="516" spans="1:21" ht="16">
      <c r="A516" s="1">
        <v>2006</v>
      </c>
      <c r="B516" t="s">
        <v>1538</v>
      </c>
      <c r="C516" t="s">
        <v>1539</v>
      </c>
      <c r="D516" t="s">
        <v>22</v>
      </c>
      <c r="E516" t="s">
        <v>22</v>
      </c>
      <c r="F516" t="s">
        <v>23</v>
      </c>
      <c r="G516">
        <v>3005605</v>
      </c>
      <c r="H516">
        <v>35891257</v>
      </c>
      <c r="I516" t="s">
        <v>1469</v>
      </c>
      <c r="J516">
        <v>34673890</v>
      </c>
      <c r="K516">
        <v>3473867</v>
      </c>
      <c r="L516">
        <v>41482984</v>
      </c>
      <c r="M516">
        <v>30000000</v>
      </c>
      <c r="N516">
        <f t="shared" si="42"/>
        <v>1</v>
      </c>
      <c r="O516">
        <f t="shared" si="43"/>
        <v>0</v>
      </c>
      <c r="P516">
        <f t="shared" si="41"/>
        <v>0</v>
      </c>
      <c r="Q516">
        <f t="shared" si="41"/>
        <v>1</v>
      </c>
      <c r="R516">
        <f t="shared" si="41"/>
        <v>0</v>
      </c>
      <c r="S516">
        <f t="shared" si="41"/>
        <v>0</v>
      </c>
      <c r="T516">
        <v>2</v>
      </c>
      <c r="U516">
        <v>2</v>
      </c>
    </row>
    <row r="517" spans="1:21" ht="16">
      <c r="A517" s="1">
        <v>2009</v>
      </c>
      <c r="B517" t="s">
        <v>1082</v>
      </c>
      <c r="C517" t="s">
        <v>1083</v>
      </c>
      <c r="D517" t="s">
        <v>16</v>
      </c>
      <c r="E517" t="s">
        <v>16</v>
      </c>
      <c r="F517" t="s">
        <v>17</v>
      </c>
      <c r="G517">
        <v>31720158</v>
      </c>
      <c r="H517">
        <v>38454152</v>
      </c>
      <c r="I517" t="s">
        <v>885</v>
      </c>
      <c r="J517">
        <v>65143896</v>
      </c>
      <c r="K517">
        <v>34439578</v>
      </c>
      <c r="L517">
        <v>41750888</v>
      </c>
      <c r="M517">
        <v>60000000</v>
      </c>
      <c r="N517">
        <f t="shared" si="42"/>
        <v>0</v>
      </c>
      <c r="O517">
        <f t="shared" si="43"/>
        <v>0</v>
      </c>
      <c r="P517">
        <f t="shared" si="41"/>
        <v>0</v>
      </c>
      <c r="Q517">
        <f t="shared" si="41"/>
        <v>1</v>
      </c>
      <c r="R517">
        <f t="shared" si="41"/>
        <v>0</v>
      </c>
      <c r="S517">
        <f t="shared" si="41"/>
        <v>0</v>
      </c>
      <c r="T517">
        <v>2</v>
      </c>
      <c r="U517">
        <v>2</v>
      </c>
    </row>
    <row r="518" spans="1:21" ht="16">
      <c r="A518" s="1">
        <v>2004</v>
      </c>
      <c r="B518" t="s">
        <v>1886</v>
      </c>
      <c r="C518" t="s">
        <v>1887</v>
      </c>
      <c r="D518" t="s">
        <v>58</v>
      </c>
      <c r="E518" t="s">
        <v>58</v>
      </c>
      <c r="F518" t="s">
        <v>17</v>
      </c>
      <c r="G518">
        <v>21009180</v>
      </c>
      <c r="H518">
        <v>34009180</v>
      </c>
      <c r="I518" t="s">
        <v>1841</v>
      </c>
      <c r="J518">
        <v>92489466</v>
      </c>
      <c r="K518">
        <v>25908371</v>
      </c>
      <c r="L518">
        <v>41939879</v>
      </c>
      <c r="M518">
        <v>75000000</v>
      </c>
      <c r="N518">
        <f t="shared" si="42"/>
        <v>0</v>
      </c>
      <c r="O518">
        <f t="shared" si="43"/>
        <v>0</v>
      </c>
      <c r="P518">
        <f t="shared" si="41"/>
        <v>0</v>
      </c>
      <c r="Q518">
        <f t="shared" si="41"/>
        <v>1</v>
      </c>
      <c r="R518">
        <f t="shared" si="41"/>
        <v>0</v>
      </c>
      <c r="S518">
        <f t="shared" si="41"/>
        <v>0</v>
      </c>
      <c r="T518">
        <v>3</v>
      </c>
      <c r="U518">
        <v>2</v>
      </c>
    </row>
    <row r="519" spans="1:21" ht="16">
      <c r="A519" s="1">
        <v>2011</v>
      </c>
      <c r="B519" t="s">
        <v>599</v>
      </c>
      <c r="C519" t="s">
        <v>600</v>
      </c>
      <c r="D519" t="s">
        <v>22</v>
      </c>
      <c r="E519" t="s">
        <v>22</v>
      </c>
      <c r="F519" t="s">
        <v>23</v>
      </c>
      <c r="G519">
        <v>37300107</v>
      </c>
      <c r="H519">
        <v>40497461</v>
      </c>
      <c r="I519" t="s">
        <v>398</v>
      </c>
      <c r="J519">
        <v>16571053</v>
      </c>
      <c r="K519">
        <v>38631377</v>
      </c>
      <c r="L519">
        <v>41942847</v>
      </c>
      <c r="M519">
        <v>16000000</v>
      </c>
      <c r="N519">
        <f t="shared" si="42"/>
        <v>1</v>
      </c>
      <c r="O519">
        <f t="shared" si="43"/>
        <v>0</v>
      </c>
      <c r="P519">
        <f t="shared" si="41"/>
        <v>1</v>
      </c>
      <c r="Q519">
        <f t="shared" si="41"/>
        <v>0</v>
      </c>
      <c r="R519">
        <f t="shared" si="41"/>
        <v>0</v>
      </c>
      <c r="S519">
        <f t="shared" si="41"/>
        <v>0</v>
      </c>
      <c r="T519">
        <v>1</v>
      </c>
      <c r="U519">
        <v>1</v>
      </c>
    </row>
    <row r="520" spans="1:21" ht="16">
      <c r="A520" s="1">
        <v>2011</v>
      </c>
      <c r="B520" t="s">
        <v>449</v>
      </c>
      <c r="C520" t="s">
        <v>450</v>
      </c>
      <c r="D520" t="s">
        <v>64</v>
      </c>
      <c r="E520" t="s">
        <v>64</v>
      </c>
      <c r="F520" t="s">
        <v>17</v>
      </c>
      <c r="G520">
        <v>18298649</v>
      </c>
      <c r="H520">
        <v>40520649</v>
      </c>
      <c r="I520" t="s">
        <v>391</v>
      </c>
      <c r="J520">
        <v>31070724</v>
      </c>
      <c r="K520">
        <v>18951742</v>
      </c>
      <c r="L520">
        <v>41966863</v>
      </c>
      <c r="M520">
        <v>30000000</v>
      </c>
      <c r="N520">
        <f t="shared" si="42"/>
        <v>0</v>
      </c>
      <c r="O520">
        <f t="shared" si="43"/>
        <v>0</v>
      </c>
      <c r="P520">
        <f t="shared" si="41"/>
        <v>1</v>
      </c>
      <c r="Q520">
        <f t="shared" si="41"/>
        <v>0</v>
      </c>
      <c r="R520">
        <f t="shared" si="41"/>
        <v>0</v>
      </c>
      <c r="S520">
        <f t="shared" si="41"/>
        <v>0</v>
      </c>
      <c r="T520">
        <v>1</v>
      </c>
      <c r="U520">
        <v>1</v>
      </c>
    </row>
    <row r="521" spans="1:21" ht="16">
      <c r="A521" s="1">
        <v>2012</v>
      </c>
      <c r="B521" t="s">
        <v>306</v>
      </c>
      <c r="C521" t="s">
        <v>307</v>
      </c>
      <c r="D521" t="s">
        <v>27</v>
      </c>
      <c r="E521" t="s">
        <v>16</v>
      </c>
      <c r="F521" t="s">
        <v>17</v>
      </c>
      <c r="G521">
        <v>17142080</v>
      </c>
      <c r="H521">
        <v>41495213</v>
      </c>
      <c r="I521" t="s">
        <v>224</v>
      </c>
      <c r="J521">
        <v>33483073</v>
      </c>
      <c r="K521">
        <v>17393015</v>
      </c>
      <c r="L521">
        <v>42102643</v>
      </c>
      <c r="M521">
        <v>33000000</v>
      </c>
      <c r="N521">
        <f t="shared" si="42"/>
        <v>0</v>
      </c>
      <c r="O521">
        <f t="shared" si="43"/>
        <v>1</v>
      </c>
      <c r="P521">
        <f t="shared" si="41"/>
        <v>1</v>
      </c>
      <c r="Q521">
        <f t="shared" si="41"/>
        <v>0</v>
      </c>
      <c r="R521">
        <f t="shared" si="41"/>
        <v>0</v>
      </c>
      <c r="S521">
        <f t="shared" si="41"/>
        <v>0</v>
      </c>
      <c r="T521">
        <v>1</v>
      </c>
      <c r="U521">
        <v>1</v>
      </c>
    </row>
    <row r="522" spans="1:21" ht="16">
      <c r="A522" s="1">
        <v>2013</v>
      </c>
      <c r="B522" t="s">
        <v>15</v>
      </c>
      <c r="C522" t="s">
        <v>3649</v>
      </c>
      <c r="D522" t="s">
        <v>16</v>
      </c>
      <c r="E522" t="s">
        <v>16</v>
      </c>
      <c r="F522" t="s">
        <v>17</v>
      </c>
      <c r="G522">
        <v>25682380</v>
      </c>
      <c r="H522">
        <v>42195766</v>
      </c>
      <c r="I522" t="s">
        <v>18</v>
      </c>
      <c r="J522">
        <v>13000000</v>
      </c>
      <c r="K522">
        <v>25682380</v>
      </c>
      <c r="L522">
        <v>42195766</v>
      </c>
      <c r="M522">
        <v>13000000</v>
      </c>
      <c r="N522">
        <f t="shared" si="42"/>
        <v>0</v>
      </c>
      <c r="O522">
        <f t="shared" si="43"/>
        <v>0</v>
      </c>
      <c r="P522">
        <f t="shared" ref="P522:S541" si="44">IF(AND($A522&gt;=P$1,$A522&lt;P$1+10),1,0)</f>
        <v>1</v>
      </c>
      <c r="Q522">
        <f t="shared" si="44"/>
        <v>0</v>
      </c>
      <c r="R522">
        <f t="shared" si="44"/>
        <v>0</v>
      </c>
      <c r="S522">
        <f t="shared" si="44"/>
        <v>0</v>
      </c>
      <c r="T522">
        <v>1</v>
      </c>
      <c r="U522">
        <v>1</v>
      </c>
    </row>
    <row r="523" spans="1:21" ht="16">
      <c r="A523" s="1">
        <v>2009</v>
      </c>
      <c r="B523" t="s">
        <v>901</v>
      </c>
      <c r="C523" t="s">
        <v>902</v>
      </c>
      <c r="D523" t="s">
        <v>16</v>
      </c>
      <c r="E523" t="s">
        <v>16</v>
      </c>
      <c r="F523" t="s">
        <v>17</v>
      </c>
      <c r="G523">
        <v>619423</v>
      </c>
      <c r="H523">
        <v>38992292</v>
      </c>
      <c r="I523" t="s">
        <v>885</v>
      </c>
      <c r="J523">
        <v>76001212</v>
      </c>
      <c r="K523">
        <v>672527</v>
      </c>
      <c r="L523">
        <v>42335163</v>
      </c>
      <c r="M523">
        <v>70000000</v>
      </c>
      <c r="N523">
        <f t="shared" si="42"/>
        <v>0</v>
      </c>
      <c r="O523">
        <f t="shared" si="43"/>
        <v>0</v>
      </c>
      <c r="P523">
        <f t="shared" si="44"/>
        <v>0</v>
      </c>
      <c r="Q523">
        <f t="shared" si="44"/>
        <v>1</v>
      </c>
      <c r="R523">
        <f t="shared" si="44"/>
        <v>0</v>
      </c>
      <c r="S523">
        <f t="shared" si="44"/>
        <v>0</v>
      </c>
      <c r="T523">
        <v>2</v>
      </c>
      <c r="U523">
        <v>2</v>
      </c>
    </row>
    <row r="524" spans="1:21" ht="16">
      <c r="A524" s="1">
        <v>2011</v>
      </c>
      <c r="B524" t="s">
        <v>389</v>
      </c>
      <c r="C524" t="s">
        <v>390</v>
      </c>
      <c r="D524" t="s">
        <v>16</v>
      </c>
      <c r="E524" t="s">
        <v>16</v>
      </c>
      <c r="F524" t="s">
        <v>17</v>
      </c>
      <c r="G524">
        <v>37053924</v>
      </c>
      <c r="H524">
        <v>40966716</v>
      </c>
      <c r="I524" t="s">
        <v>391</v>
      </c>
      <c r="J524">
        <v>28999342</v>
      </c>
      <c r="K524">
        <v>38376408</v>
      </c>
      <c r="L524">
        <v>42428850</v>
      </c>
      <c r="M524">
        <v>28000000</v>
      </c>
      <c r="N524">
        <f t="shared" si="42"/>
        <v>0</v>
      </c>
      <c r="O524">
        <f t="shared" si="43"/>
        <v>0</v>
      </c>
      <c r="P524">
        <f t="shared" si="44"/>
        <v>1</v>
      </c>
      <c r="Q524">
        <f t="shared" si="44"/>
        <v>0</v>
      </c>
      <c r="R524">
        <f t="shared" si="44"/>
        <v>0</v>
      </c>
      <c r="S524">
        <f t="shared" si="44"/>
        <v>0</v>
      </c>
      <c r="T524">
        <v>1</v>
      </c>
      <c r="U524">
        <v>1</v>
      </c>
    </row>
    <row r="525" spans="1:21" ht="16">
      <c r="A525" s="1">
        <v>2009</v>
      </c>
      <c r="B525" t="s">
        <v>924</v>
      </c>
      <c r="C525" t="s">
        <v>3596</v>
      </c>
      <c r="D525" t="s">
        <v>16</v>
      </c>
      <c r="E525" t="s">
        <v>16</v>
      </c>
      <c r="F525" t="s">
        <v>17</v>
      </c>
      <c r="G525">
        <v>27163593</v>
      </c>
      <c r="H525">
        <v>39233233</v>
      </c>
      <c r="I525" t="s">
        <v>885</v>
      </c>
      <c r="J525">
        <v>18457437</v>
      </c>
      <c r="K525">
        <v>29492371</v>
      </c>
      <c r="L525">
        <v>42596761</v>
      </c>
      <c r="M525">
        <v>17000000</v>
      </c>
      <c r="N525">
        <f t="shared" si="42"/>
        <v>0</v>
      </c>
      <c r="O525">
        <f t="shared" si="43"/>
        <v>0</v>
      </c>
      <c r="P525">
        <f t="shared" si="44"/>
        <v>0</v>
      </c>
      <c r="Q525">
        <f t="shared" si="44"/>
        <v>1</v>
      </c>
      <c r="R525">
        <f t="shared" si="44"/>
        <v>0</v>
      </c>
      <c r="S525">
        <f t="shared" si="44"/>
        <v>0</v>
      </c>
      <c r="T525">
        <v>2</v>
      </c>
      <c r="U525">
        <v>2</v>
      </c>
    </row>
    <row r="526" spans="1:21" ht="16">
      <c r="A526" s="1">
        <v>2010</v>
      </c>
      <c r="B526" t="s">
        <v>704</v>
      </c>
      <c r="C526" t="s">
        <v>705</v>
      </c>
      <c r="D526" t="s">
        <v>22</v>
      </c>
      <c r="E526" t="s">
        <v>22</v>
      </c>
      <c r="F526" t="s">
        <v>23</v>
      </c>
      <c r="G526">
        <v>17804299</v>
      </c>
      <c r="H526">
        <v>39990165</v>
      </c>
      <c r="I526" t="s">
        <v>638</v>
      </c>
      <c r="J526">
        <v>34183419</v>
      </c>
      <c r="K526">
        <v>19019119</v>
      </c>
      <c r="L526">
        <v>42718768</v>
      </c>
      <c r="M526">
        <v>32000000</v>
      </c>
      <c r="N526">
        <f t="shared" si="42"/>
        <v>1</v>
      </c>
      <c r="O526">
        <f t="shared" si="43"/>
        <v>0</v>
      </c>
      <c r="P526">
        <f t="shared" si="44"/>
        <v>1</v>
      </c>
      <c r="Q526">
        <f t="shared" si="44"/>
        <v>0</v>
      </c>
      <c r="R526">
        <f t="shared" si="44"/>
        <v>0</v>
      </c>
      <c r="S526">
        <f t="shared" si="44"/>
        <v>0</v>
      </c>
      <c r="T526">
        <v>1</v>
      </c>
      <c r="U526">
        <v>1</v>
      </c>
    </row>
    <row r="527" spans="1:21" ht="16">
      <c r="A527" s="1">
        <v>2011</v>
      </c>
      <c r="B527" t="s">
        <v>392</v>
      </c>
      <c r="C527" t="s">
        <v>393</v>
      </c>
      <c r="D527" t="s">
        <v>90</v>
      </c>
      <c r="E527" t="s">
        <v>31</v>
      </c>
      <c r="F527" t="s">
        <v>17</v>
      </c>
      <c r="G527">
        <v>35016118</v>
      </c>
      <c r="H527">
        <v>41334735</v>
      </c>
      <c r="I527" t="s">
        <v>391</v>
      </c>
      <c r="J527">
        <v>8285526</v>
      </c>
      <c r="K527">
        <v>36265871</v>
      </c>
      <c r="L527">
        <v>42810004</v>
      </c>
      <c r="M527">
        <v>8000000</v>
      </c>
      <c r="N527">
        <f t="shared" si="42"/>
        <v>0</v>
      </c>
      <c r="O527">
        <f t="shared" si="43"/>
        <v>1</v>
      </c>
      <c r="P527">
        <f t="shared" si="44"/>
        <v>1</v>
      </c>
      <c r="Q527">
        <f t="shared" si="44"/>
        <v>0</v>
      </c>
      <c r="R527">
        <f t="shared" si="44"/>
        <v>0</v>
      </c>
      <c r="S527">
        <f t="shared" si="44"/>
        <v>0</v>
      </c>
      <c r="T527">
        <v>1</v>
      </c>
      <c r="U527">
        <v>1</v>
      </c>
    </row>
    <row r="528" spans="1:21" ht="16">
      <c r="A528" s="1">
        <v>1999</v>
      </c>
      <c r="B528" t="s">
        <v>2635</v>
      </c>
      <c r="C528" t="s">
        <v>2636</v>
      </c>
      <c r="D528" t="s">
        <v>64</v>
      </c>
      <c r="E528" t="s">
        <v>64</v>
      </c>
      <c r="F528" t="s">
        <v>17</v>
      </c>
      <c r="G528">
        <v>14010690</v>
      </c>
      <c r="H528">
        <v>30626690</v>
      </c>
      <c r="I528" t="s">
        <v>2535</v>
      </c>
      <c r="J528">
        <v>104884652</v>
      </c>
      <c r="K528">
        <v>19593418</v>
      </c>
      <c r="L528">
        <v>42830263</v>
      </c>
      <c r="M528">
        <v>75000000</v>
      </c>
      <c r="N528">
        <f t="shared" si="42"/>
        <v>0</v>
      </c>
      <c r="O528">
        <f t="shared" si="43"/>
        <v>0</v>
      </c>
      <c r="P528">
        <f t="shared" si="44"/>
        <v>0</v>
      </c>
      <c r="Q528">
        <f t="shared" si="44"/>
        <v>0</v>
      </c>
      <c r="R528">
        <f t="shared" si="44"/>
        <v>1</v>
      </c>
      <c r="S528">
        <f t="shared" si="44"/>
        <v>0</v>
      </c>
      <c r="T528">
        <v>4</v>
      </c>
      <c r="U528">
        <v>3</v>
      </c>
    </row>
    <row r="529" spans="1:21" ht="16">
      <c r="A529" s="1">
        <v>2004</v>
      </c>
      <c r="B529" t="s">
        <v>1969</v>
      </c>
      <c r="C529" t="s">
        <v>1970</v>
      </c>
      <c r="D529" t="s">
        <v>31</v>
      </c>
      <c r="E529" t="s">
        <v>31</v>
      </c>
      <c r="F529" t="s">
        <v>17</v>
      </c>
      <c r="G529">
        <v>24006726</v>
      </c>
      <c r="H529">
        <v>34806726</v>
      </c>
      <c r="I529" t="s">
        <v>1841</v>
      </c>
      <c r="J529">
        <v>61659644</v>
      </c>
      <c r="K529">
        <v>29604924</v>
      </c>
      <c r="L529">
        <v>42923407</v>
      </c>
      <c r="M529">
        <v>50000000</v>
      </c>
      <c r="N529">
        <f t="shared" si="42"/>
        <v>0</v>
      </c>
      <c r="O529">
        <f t="shared" si="43"/>
        <v>0</v>
      </c>
      <c r="P529">
        <f t="shared" si="44"/>
        <v>0</v>
      </c>
      <c r="Q529">
        <f t="shared" si="44"/>
        <v>1</v>
      </c>
      <c r="R529">
        <f t="shared" si="44"/>
        <v>0</v>
      </c>
      <c r="S529">
        <f t="shared" si="44"/>
        <v>0</v>
      </c>
      <c r="T529">
        <v>3</v>
      </c>
      <c r="U529">
        <v>2</v>
      </c>
    </row>
    <row r="530" spans="1:21" ht="16">
      <c r="A530" s="1">
        <v>2005</v>
      </c>
      <c r="B530" t="s">
        <v>1641</v>
      </c>
      <c r="C530" t="s">
        <v>1642</v>
      </c>
      <c r="D530" t="s">
        <v>22</v>
      </c>
      <c r="E530" t="s">
        <v>22</v>
      </c>
      <c r="F530" t="s">
        <v>23</v>
      </c>
      <c r="G530">
        <v>20040895</v>
      </c>
      <c r="H530">
        <v>36040895</v>
      </c>
      <c r="I530" t="s">
        <v>1640</v>
      </c>
      <c r="J530">
        <v>35790994</v>
      </c>
      <c r="K530">
        <v>23909452</v>
      </c>
      <c r="L530">
        <v>42997982</v>
      </c>
      <c r="M530">
        <v>30000000</v>
      </c>
      <c r="N530">
        <f t="shared" si="42"/>
        <v>1</v>
      </c>
      <c r="O530">
        <f t="shared" si="43"/>
        <v>0</v>
      </c>
      <c r="P530">
        <f t="shared" si="44"/>
        <v>0</v>
      </c>
      <c r="Q530">
        <f t="shared" si="44"/>
        <v>1</v>
      </c>
      <c r="R530">
        <f t="shared" si="44"/>
        <v>0</v>
      </c>
      <c r="S530">
        <f t="shared" si="44"/>
        <v>0</v>
      </c>
      <c r="T530">
        <v>2</v>
      </c>
      <c r="U530">
        <v>2</v>
      </c>
    </row>
    <row r="531" spans="1:21" ht="16">
      <c r="A531" s="1">
        <v>2013</v>
      </c>
      <c r="B531" t="s">
        <v>142</v>
      </c>
      <c r="C531" t="s">
        <v>143</v>
      </c>
      <c r="D531" t="s">
        <v>16</v>
      </c>
      <c r="E531" t="s">
        <v>16</v>
      </c>
      <c r="F531" t="s">
        <v>17</v>
      </c>
      <c r="G531">
        <v>26947624</v>
      </c>
      <c r="H531">
        <v>43047624</v>
      </c>
      <c r="I531" t="s">
        <v>18</v>
      </c>
      <c r="J531">
        <v>38000000</v>
      </c>
      <c r="K531">
        <v>26947624</v>
      </c>
      <c r="L531">
        <v>43047624</v>
      </c>
      <c r="M531">
        <v>38000000</v>
      </c>
      <c r="N531">
        <f t="shared" si="42"/>
        <v>0</v>
      </c>
      <c r="O531">
        <f t="shared" si="43"/>
        <v>0</v>
      </c>
      <c r="P531">
        <f t="shared" si="44"/>
        <v>1</v>
      </c>
      <c r="Q531">
        <f t="shared" si="44"/>
        <v>0</v>
      </c>
      <c r="R531">
        <f t="shared" si="44"/>
        <v>0</v>
      </c>
      <c r="S531">
        <f t="shared" si="44"/>
        <v>0</v>
      </c>
      <c r="T531">
        <v>1</v>
      </c>
      <c r="U531">
        <v>1</v>
      </c>
    </row>
    <row r="532" spans="1:21" ht="16">
      <c r="A532" s="1">
        <v>2008</v>
      </c>
      <c r="B532" t="s">
        <v>1281</v>
      </c>
      <c r="C532" t="s">
        <v>1282</v>
      </c>
      <c r="D532" t="s">
        <v>22</v>
      </c>
      <c r="E532" t="s">
        <v>22</v>
      </c>
      <c r="F532" t="s">
        <v>23</v>
      </c>
      <c r="G532">
        <v>37770162</v>
      </c>
      <c r="H532">
        <v>39984023</v>
      </c>
      <c r="I532" t="s">
        <v>1120</v>
      </c>
      <c r="J532">
        <v>11904819</v>
      </c>
      <c r="K532">
        <v>40876996</v>
      </c>
      <c r="L532">
        <v>43272961</v>
      </c>
      <c r="M532">
        <v>11000000</v>
      </c>
      <c r="N532">
        <f t="shared" si="42"/>
        <v>1</v>
      </c>
      <c r="O532">
        <f t="shared" si="43"/>
        <v>0</v>
      </c>
      <c r="P532">
        <f t="shared" si="44"/>
        <v>0</v>
      </c>
      <c r="Q532">
        <f t="shared" si="44"/>
        <v>1</v>
      </c>
      <c r="R532">
        <f t="shared" si="44"/>
        <v>0</v>
      </c>
      <c r="S532">
        <f t="shared" si="44"/>
        <v>0</v>
      </c>
      <c r="T532">
        <v>2</v>
      </c>
      <c r="U532">
        <v>2</v>
      </c>
    </row>
    <row r="533" spans="1:21" ht="16">
      <c r="A533" s="1">
        <v>2009</v>
      </c>
      <c r="B533" t="s">
        <v>905</v>
      </c>
      <c r="C533" t="s">
        <v>906</v>
      </c>
      <c r="D533" t="s">
        <v>22</v>
      </c>
      <c r="E533" t="s">
        <v>22</v>
      </c>
      <c r="F533" t="s">
        <v>23</v>
      </c>
      <c r="G533">
        <v>33862903</v>
      </c>
      <c r="H533">
        <v>40127259</v>
      </c>
      <c r="I533" t="s">
        <v>888</v>
      </c>
      <c r="J533">
        <v>16285974</v>
      </c>
      <c r="K533">
        <v>36766024</v>
      </c>
      <c r="L533">
        <v>43567433</v>
      </c>
      <c r="M533">
        <v>15000000</v>
      </c>
      <c r="N533">
        <f t="shared" si="42"/>
        <v>1</v>
      </c>
      <c r="O533">
        <f t="shared" si="43"/>
        <v>0</v>
      </c>
      <c r="P533">
        <f t="shared" si="44"/>
        <v>0</v>
      </c>
      <c r="Q533">
        <f t="shared" si="44"/>
        <v>1</v>
      </c>
      <c r="R533">
        <f t="shared" si="44"/>
        <v>0</v>
      </c>
      <c r="S533">
        <f t="shared" si="44"/>
        <v>0</v>
      </c>
      <c r="T533">
        <v>2</v>
      </c>
      <c r="U533">
        <v>2</v>
      </c>
    </row>
    <row r="534" spans="1:21" ht="16">
      <c r="A534" s="1">
        <v>1999</v>
      </c>
      <c r="B534" t="s">
        <v>2619</v>
      </c>
      <c r="C534" t="s">
        <v>2620</v>
      </c>
      <c r="D534" t="s">
        <v>57</v>
      </c>
      <c r="E534" t="s">
        <v>58</v>
      </c>
      <c r="F534" t="s">
        <v>17</v>
      </c>
      <c r="G534">
        <v>23159305</v>
      </c>
      <c r="H534">
        <v>31333917</v>
      </c>
      <c r="I534" t="s">
        <v>2535</v>
      </c>
      <c r="J534">
        <v>69923101</v>
      </c>
      <c r="K534">
        <v>32387409</v>
      </c>
      <c r="L534">
        <v>43819293</v>
      </c>
      <c r="M534">
        <v>50000000</v>
      </c>
      <c r="N534">
        <f t="shared" si="42"/>
        <v>0</v>
      </c>
      <c r="O534">
        <f t="shared" si="43"/>
        <v>1</v>
      </c>
      <c r="P534">
        <f t="shared" si="44"/>
        <v>0</v>
      </c>
      <c r="Q534">
        <f t="shared" si="44"/>
        <v>0</v>
      </c>
      <c r="R534">
        <f t="shared" si="44"/>
        <v>1</v>
      </c>
      <c r="S534">
        <f t="shared" si="44"/>
        <v>0</v>
      </c>
      <c r="T534">
        <v>4</v>
      </c>
      <c r="U534">
        <v>3</v>
      </c>
    </row>
    <row r="535" spans="1:21" ht="16">
      <c r="A535" s="1">
        <v>2000</v>
      </c>
      <c r="B535" t="s">
        <v>2477</v>
      </c>
      <c r="C535" t="s">
        <v>2478</v>
      </c>
      <c r="D535" t="s">
        <v>63</v>
      </c>
      <c r="E535" t="s">
        <v>64</v>
      </c>
      <c r="F535" t="s">
        <v>17</v>
      </c>
      <c r="G535">
        <v>32662299</v>
      </c>
      <c r="H535">
        <v>32662299</v>
      </c>
      <c r="I535" t="s">
        <v>2414</v>
      </c>
      <c r="J535">
        <v>32469801</v>
      </c>
      <c r="K535">
        <v>44189098</v>
      </c>
      <c r="L535">
        <v>44189098</v>
      </c>
      <c r="M535">
        <v>24000000</v>
      </c>
      <c r="N535">
        <f t="shared" si="42"/>
        <v>0</v>
      </c>
      <c r="O535">
        <f t="shared" si="43"/>
        <v>1</v>
      </c>
      <c r="P535">
        <f t="shared" si="44"/>
        <v>0</v>
      </c>
      <c r="Q535">
        <f t="shared" si="44"/>
        <v>1</v>
      </c>
      <c r="R535">
        <f t="shared" si="44"/>
        <v>0</v>
      </c>
      <c r="S535">
        <f t="shared" si="44"/>
        <v>0</v>
      </c>
      <c r="T535">
        <v>3</v>
      </c>
      <c r="U535">
        <v>2</v>
      </c>
    </row>
    <row r="536" spans="1:21" ht="16">
      <c r="A536" s="1">
        <v>2005</v>
      </c>
      <c r="B536" t="s">
        <v>1796</v>
      </c>
      <c r="C536" t="s">
        <v>1797</v>
      </c>
      <c r="D536" t="s">
        <v>22</v>
      </c>
      <c r="E536" t="s">
        <v>22</v>
      </c>
      <c r="F536" t="s">
        <v>23</v>
      </c>
      <c r="G536">
        <v>29511112</v>
      </c>
      <c r="H536">
        <v>37048526</v>
      </c>
      <c r="I536" t="s">
        <v>1640</v>
      </c>
      <c r="J536">
        <v>21474596</v>
      </c>
      <c r="K536">
        <v>35207734</v>
      </c>
      <c r="L536">
        <v>44200119</v>
      </c>
      <c r="M536">
        <v>18000000</v>
      </c>
      <c r="N536">
        <f t="shared" si="42"/>
        <v>1</v>
      </c>
      <c r="O536">
        <f t="shared" si="43"/>
        <v>0</v>
      </c>
      <c r="P536">
        <f t="shared" si="44"/>
        <v>0</v>
      </c>
      <c r="Q536">
        <f t="shared" si="44"/>
        <v>1</v>
      </c>
      <c r="R536">
        <f t="shared" si="44"/>
        <v>0</v>
      </c>
      <c r="S536">
        <f t="shared" si="44"/>
        <v>0</v>
      </c>
      <c r="T536">
        <v>2</v>
      </c>
      <c r="U536">
        <v>2</v>
      </c>
    </row>
    <row r="537" spans="1:21" ht="16">
      <c r="A537" s="1">
        <v>2007</v>
      </c>
      <c r="B537" t="s">
        <v>1336</v>
      </c>
      <c r="C537" t="s">
        <v>1337</v>
      </c>
      <c r="D537" t="s">
        <v>22</v>
      </c>
      <c r="E537" t="s">
        <v>22</v>
      </c>
      <c r="F537" t="s">
        <v>23</v>
      </c>
      <c r="G537">
        <v>18663911</v>
      </c>
      <c r="H537">
        <v>39364948</v>
      </c>
      <c r="I537" t="s">
        <v>1321</v>
      </c>
      <c r="J537">
        <v>18538467</v>
      </c>
      <c r="K537">
        <v>20969716</v>
      </c>
      <c r="L537">
        <v>44228231</v>
      </c>
      <c r="M537">
        <v>16500000</v>
      </c>
      <c r="N537">
        <f t="shared" si="42"/>
        <v>1</v>
      </c>
      <c r="O537">
        <f t="shared" si="43"/>
        <v>0</v>
      </c>
      <c r="P537">
        <f t="shared" si="44"/>
        <v>0</v>
      </c>
      <c r="Q537">
        <f t="shared" si="44"/>
        <v>1</v>
      </c>
      <c r="R537">
        <f t="shared" si="44"/>
        <v>0</v>
      </c>
      <c r="S537">
        <f t="shared" si="44"/>
        <v>0</v>
      </c>
      <c r="T537">
        <v>2</v>
      </c>
      <c r="U537">
        <v>2</v>
      </c>
    </row>
    <row r="538" spans="1:21" ht="16">
      <c r="A538" s="1">
        <v>1994</v>
      </c>
      <c r="B538" t="s">
        <v>3058</v>
      </c>
      <c r="C538" t="s">
        <v>3059</v>
      </c>
      <c r="D538" t="s">
        <v>57</v>
      </c>
      <c r="E538" t="s">
        <v>58</v>
      </c>
      <c r="F538" t="s">
        <v>17</v>
      </c>
      <c r="G538">
        <v>28241469</v>
      </c>
      <c r="H538">
        <v>28241469</v>
      </c>
      <c r="I538" t="s">
        <v>3016</v>
      </c>
      <c r="J538">
        <v>39291617</v>
      </c>
      <c r="K538">
        <v>44386120</v>
      </c>
      <c r="L538">
        <v>44386120</v>
      </c>
      <c r="M538">
        <v>25000000</v>
      </c>
      <c r="N538">
        <f t="shared" si="42"/>
        <v>0</v>
      </c>
      <c r="O538">
        <f t="shared" si="43"/>
        <v>1</v>
      </c>
      <c r="P538">
        <f t="shared" si="44"/>
        <v>0</v>
      </c>
      <c r="Q538">
        <f t="shared" si="44"/>
        <v>0</v>
      </c>
      <c r="R538">
        <f t="shared" si="44"/>
        <v>1</v>
      </c>
      <c r="S538">
        <f t="shared" si="44"/>
        <v>0</v>
      </c>
      <c r="T538">
        <v>5</v>
      </c>
      <c r="U538">
        <v>3</v>
      </c>
    </row>
    <row r="539" spans="1:21" ht="16">
      <c r="A539" s="1">
        <v>2001</v>
      </c>
      <c r="B539" t="s">
        <v>2327</v>
      </c>
      <c r="C539" t="s">
        <v>2328</v>
      </c>
      <c r="D539" t="s">
        <v>22</v>
      </c>
      <c r="E539" t="s">
        <v>22</v>
      </c>
      <c r="F539" t="s">
        <v>23</v>
      </c>
      <c r="G539">
        <v>30059386</v>
      </c>
      <c r="H539">
        <v>33762400</v>
      </c>
      <c r="I539" t="s">
        <v>2290</v>
      </c>
      <c r="J539">
        <v>28948611</v>
      </c>
      <c r="K539">
        <v>39553522</v>
      </c>
      <c r="L539">
        <v>44426118</v>
      </c>
      <c r="M539">
        <v>22000000</v>
      </c>
      <c r="N539">
        <f t="shared" si="42"/>
        <v>1</v>
      </c>
      <c r="O539">
        <f t="shared" si="43"/>
        <v>0</v>
      </c>
      <c r="P539">
        <f t="shared" si="44"/>
        <v>0</v>
      </c>
      <c r="Q539">
        <f t="shared" si="44"/>
        <v>1</v>
      </c>
      <c r="R539">
        <f t="shared" si="44"/>
        <v>0</v>
      </c>
      <c r="S539">
        <f t="shared" si="44"/>
        <v>0</v>
      </c>
      <c r="T539">
        <v>3</v>
      </c>
      <c r="U539">
        <v>2</v>
      </c>
    </row>
    <row r="540" spans="1:21" ht="16">
      <c r="A540" s="1">
        <v>2004</v>
      </c>
      <c r="B540" t="s">
        <v>1888</v>
      </c>
      <c r="C540" t="s">
        <v>1889</v>
      </c>
      <c r="D540" t="s">
        <v>22</v>
      </c>
      <c r="E540" t="s">
        <v>22</v>
      </c>
      <c r="F540" t="s">
        <v>23</v>
      </c>
      <c r="G540">
        <v>26782316</v>
      </c>
      <c r="H540">
        <v>36028802</v>
      </c>
      <c r="I540" t="s">
        <v>1837</v>
      </c>
      <c r="J540">
        <v>3082982</v>
      </c>
      <c r="K540">
        <v>33027761</v>
      </c>
      <c r="L540">
        <v>44430462</v>
      </c>
      <c r="M540">
        <v>2500000</v>
      </c>
      <c r="N540">
        <f t="shared" si="42"/>
        <v>1</v>
      </c>
      <c r="O540">
        <f t="shared" si="43"/>
        <v>0</v>
      </c>
      <c r="P540">
        <f t="shared" si="44"/>
        <v>0</v>
      </c>
      <c r="Q540">
        <f t="shared" si="44"/>
        <v>1</v>
      </c>
      <c r="R540">
        <f t="shared" si="44"/>
        <v>0</v>
      </c>
      <c r="S540">
        <f t="shared" si="44"/>
        <v>0</v>
      </c>
      <c r="T540">
        <v>3</v>
      </c>
      <c r="U540">
        <v>2</v>
      </c>
    </row>
    <row r="541" spans="1:21" ht="16">
      <c r="A541" s="1">
        <v>2008</v>
      </c>
      <c r="B541" t="s">
        <v>1227</v>
      </c>
      <c r="C541" t="s">
        <v>1228</v>
      </c>
      <c r="D541" t="s">
        <v>22</v>
      </c>
      <c r="E541" t="s">
        <v>22</v>
      </c>
      <c r="F541" t="s">
        <v>23</v>
      </c>
      <c r="G541">
        <v>31691811</v>
      </c>
      <c r="H541">
        <v>41291811</v>
      </c>
      <c r="I541" t="s">
        <v>1120</v>
      </c>
      <c r="J541">
        <v>12987076</v>
      </c>
      <c r="K541">
        <v>34298662</v>
      </c>
      <c r="L541">
        <v>44688323</v>
      </c>
      <c r="M541">
        <v>12000000</v>
      </c>
      <c r="N541">
        <f t="shared" si="42"/>
        <v>1</v>
      </c>
      <c r="O541">
        <f t="shared" si="43"/>
        <v>0</v>
      </c>
      <c r="P541">
        <f t="shared" si="44"/>
        <v>0</v>
      </c>
      <c r="Q541">
        <f t="shared" si="44"/>
        <v>1</v>
      </c>
      <c r="R541">
        <f t="shared" si="44"/>
        <v>0</v>
      </c>
      <c r="S541">
        <f t="shared" si="44"/>
        <v>0</v>
      </c>
      <c r="T541">
        <v>2</v>
      </c>
      <c r="U541">
        <v>2</v>
      </c>
    </row>
    <row r="542" spans="1:21" ht="16">
      <c r="A542" s="1">
        <v>1997</v>
      </c>
      <c r="B542" t="s">
        <v>2807</v>
      </c>
      <c r="C542" t="s">
        <v>2808</v>
      </c>
      <c r="D542" t="s">
        <v>22</v>
      </c>
      <c r="E542" t="s">
        <v>22</v>
      </c>
      <c r="F542" t="s">
        <v>23</v>
      </c>
      <c r="G542">
        <v>28084357</v>
      </c>
      <c r="H542">
        <v>31070412</v>
      </c>
      <c r="I542" t="s">
        <v>2762</v>
      </c>
      <c r="J542">
        <v>21768572</v>
      </c>
      <c r="K542">
        <v>40757090</v>
      </c>
      <c r="L542">
        <v>45090566</v>
      </c>
      <c r="M542">
        <v>15000000</v>
      </c>
      <c r="N542">
        <f t="shared" si="42"/>
        <v>1</v>
      </c>
      <c r="O542">
        <f t="shared" si="43"/>
        <v>0</v>
      </c>
      <c r="P542">
        <f t="shared" ref="P542:S561" si="45">IF(AND($A542&gt;=P$1,$A542&lt;P$1+10),1,0)</f>
        <v>0</v>
      </c>
      <c r="Q542">
        <f t="shared" si="45"/>
        <v>0</v>
      </c>
      <c r="R542">
        <f t="shared" si="45"/>
        <v>1</v>
      </c>
      <c r="S542">
        <f t="shared" si="45"/>
        <v>0</v>
      </c>
      <c r="T542">
        <v>4</v>
      </c>
      <c r="U542">
        <v>3</v>
      </c>
    </row>
    <row r="543" spans="1:21" ht="16">
      <c r="A543" s="1">
        <v>2003</v>
      </c>
      <c r="B543" t="s">
        <v>2046</v>
      </c>
      <c r="C543" t="s">
        <v>2047</v>
      </c>
      <c r="D543" t="s">
        <v>22</v>
      </c>
      <c r="E543" t="s">
        <v>22</v>
      </c>
      <c r="F543" t="s">
        <v>23</v>
      </c>
      <c r="G543">
        <v>35623801</v>
      </c>
      <c r="H543">
        <v>35623801</v>
      </c>
      <c r="I543" t="s">
        <v>2006</v>
      </c>
      <c r="J543">
        <v>31652174</v>
      </c>
      <c r="K543">
        <v>45102830</v>
      </c>
      <c r="L543">
        <v>45102830</v>
      </c>
      <c r="M543">
        <v>25000000</v>
      </c>
      <c r="N543">
        <f t="shared" si="42"/>
        <v>1</v>
      </c>
      <c r="O543">
        <f t="shared" si="43"/>
        <v>0</v>
      </c>
      <c r="P543">
        <f t="shared" si="45"/>
        <v>0</v>
      </c>
      <c r="Q543">
        <f t="shared" si="45"/>
        <v>1</v>
      </c>
      <c r="R543">
        <f t="shared" si="45"/>
        <v>0</v>
      </c>
      <c r="S543">
        <f t="shared" si="45"/>
        <v>0</v>
      </c>
      <c r="T543">
        <v>3</v>
      </c>
      <c r="U543">
        <v>2</v>
      </c>
    </row>
    <row r="544" spans="1:21" ht="16">
      <c r="A544" s="1">
        <v>2000</v>
      </c>
      <c r="B544" t="s">
        <v>2471</v>
      </c>
      <c r="C544" t="s">
        <v>2472</v>
      </c>
      <c r="D544" t="s">
        <v>58</v>
      </c>
      <c r="E544" t="s">
        <v>58</v>
      </c>
      <c r="F544" t="s">
        <v>17</v>
      </c>
      <c r="G544">
        <v>17480890</v>
      </c>
      <c r="H544">
        <v>33463969</v>
      </c>
      <c r="I544" t="s">
        <v>2414</v>
      </c>
      <c r="J544">
        <v>108232671</v>
      </c>
      <c r="K544">
        <v>23650043</v>
      </c>
      <c r="L544">
        <v>45273684</v>
      </c>
      <c r="M544">
        <v>80000000</v>
      </c>
      <c r="N544">
        <f t="shared" si="42"/>
        <v>0</v>
      </c>
      <c r="O544">
        <f t="shared" si="43"/>
        <v>0</v>
      </c>
      <c r="P544">
        <f t="shared" si="45"/>
        <v>0</v>
      </c>
      <c r="Q544">
        <f t="shared" si="45"/>
        <v>1</v>
      </c>
      <c r="R544">
        <f t="shared" si="45"/>
        <v>0</v>
      </c>
      <c r="S544">
        <f t="shared" si="45"/>
        <v>0</v>
      </c>
      <c r="T544">
        <v>3</v>
      </c>
      <c r="U544">
        <v>2</v>
      </c>
    </row>
    <row r="545" spans="1:21" ht="16">
      <c r="A545" s="1">
        <v>1999</v>
      </c>
      <c r="B545" t="s">
        <v>2548</v>
      </c>
      <c r="C545" t="s">
        <v>2549</v>
      </c>
      <c r="D545" t="s">
        <v>22</v>
      </c>
      <c r="E545" t="s">
        <v>22</v>
      </c>
      <c r="F545" t="s">
        <v>23</v>
      </c>
      <c r="G545">
        <v>22858926</v>
      </c>
      <c r="H545">
        <v>32382381</v>
      </c>
      <c r="I545" t="s">
        <v>2532</v>
      </c>
      <c r="J545">
        <v>18180006</v>
      </c>
      <c r="K545">
        <v>31967340</v>
      </c>
      <c r="L545">
        <v>45285530</v>
      </c>
      <c r="M545">
        <v>13000000</v>
      </c>
      <c r="N545">
        <f t="shared" si="42"/>
        <v>1</v>
      </c>
      <c r="O545">
        <f t="shared" si="43"/>
        <v>0</v>
      </c>
      <c r="P545">
        <f t="shared" si="45"/>
        <v>0</v>
      </c>
      <c r="Q545">
        <f t="shared" si="45"/>
        <v>0</v>
      </c>
      <c r="R545">
        <f t="shared" si="45"/>
        <v>1</v>
      </c>
      <c r="S545">
        <f t="shared" si="45"/>
        <v>0</v>
      </c>
      <c r="T545">
        <v>4</v>
      </c>
      <c r="U545">
        <v>3</v>
      </c>
    </row>
    <row r="546" spans="1:21" ht="16">
      <c r="A546" s="1">
        <v>1992</v>
      </c>
      <c r="B546" t="s">
        <v>3135</v>
      </c>
      <c r="C546" t="s">
        <v>3136</v>
      </c>
      <c r="D546" t="s">
        <v>27</v>
      </c>
      <c r="E546" t="s">
        <v>16</v>
      </c>
      <c r="F546" t="s">
        <v>17</v>
      </c>
      <c r="G546">
        <v>27281507</v>
      </c>
      <c r="H546">
        <v>27281507</v>
      </c>
      <c r="I546" t="s">
        <v>3101</v>
      </c>
      <c r="J546">
        <v>19924167</v>
      </c>
      <c r="K546">
        <v>45296775</v>
      </c>
      <c r="L546">
        <v>45296775</v>
      </c>
      <c r="M546">
        <v>12000000</v>
      </c>
      <c r="N546">
        <f t="shared" si="42"/>
        <v>0</v>
      </c>
      <c r="O546">
        <f t="shared" si="43"/>
        <v>1</v>
      </c>
      <c r="P546">
        <f t="shared" si="45"/>
        <v>0</v>
      </c>
      <c r="Q546">
        <f t="shared" si="45"/>
        <v>0</v>
      </c>
      <c r="R546">
        <f t="shared" si="45"/>
        <v>1</v>
      </c>
      <c r="S546">
        <f t="shared" si="45"/>
        <v>0</v>
      </c>
      <c r="T546">
        <v>5</v>
      </c>
      <c r="U546">
        <v>3</v>
      </c>
    </row>
    <row r="547" spans="1:21" ht="16">
      <c r="A547" s="1">
        <v>2009</v>
      </c>
      <c r="B547" t="s">
        <v>1062</v>
      </c>
      <c r="C547" t="s">
        <v>1063</v>
      </c>
      <c r="D547" t="s">
        <v>16</v>
      </c>
      <c r="E547" t="s">
        <v>16</v>
      </c>
      <c r="F547" t="s">
        <v>17</v>
      </c>
      <c r="G547">
        <v>33316821</v>
      </c>
      <c r="H547">
        <v>41771168</v>
      </c>
      <c r="I547" t="s">
        <v>885</v>
      </c>
      <c r="J547">
        <v>23886095</v>
      </c>
      <c r="K547">
        <v>36173125</v>
      </c>
      <c r="L547">
        <v>45352277</v>
      </c>
      <c r="M547">
        <v>22000000</v>
      </c>
      <c r="N547">
        <f t="shared" si="42"/>
        <v>0</v>
      </c>
      <c r="O547">
        <f t="shared" si="43"/>
        <v>0</v>
      </c>
      <c r="P547">
        <f t="shared" si="45"/>
        <v>0</v>
      </c>
      <c r="Q547">
        <f t="shared" si="45"/>
        <v>1</v>
      </c>
      <c r="R547">
        <f t="shared" si="45"/>
        <v>0</v>
      </c>
      <c r="S547">
        <f t="shared" si="45"/>
        <v>0</v>
      </c>
      <c r="T547">
        <v>2</v>
      </c>
      <c r="U547">
        <v>2</v>
      </c>
    </row>
    <row r="548" spans="1:21" ht="16">
      <c r="A548" s="1">
        <v>2008</v>
      </c>
      <c r="B548" t="s">
        <v>1150</v>
      </c>
      <c r="C548" t="s">
        <v>1151</v>
      </c>
      <c r="D548" t="s">
        <v>22</v>
      </c>
      <c r="E548" t="s">
        <v>22</v>
      </c>
      <c r="F548" t="s">
        <v>23</v>
      </c>
      <c r="G548">
        <v>28644813</v>
      </c>
      <c r="H548">
        <v>42268745</v>
      </c>
      <c r="I548" t="s">
        <v>1120</v>
      </c>
      <c r="J548">
        <v>54112816</v>
      </c>
      <c r="K548">
        <v>31001030</v>
      </c>
      <c r="L548">
        <v>45745616</v>
      </c>
      <c r="M548">
        <v>50000000</v>
      </c>
      <c r="N548">
        <f t="shared" si="42"/>
        <v>1</v>
      </c>
      <c r="O548">
        <f t="shared" si="43"/>
        <v>0</v>
      </c>
      <c r="P548">
        <f t="shared" si="45"/>
        <v>0</v>
      </c>
      <c r="Q548">
        <f t="shared" si="45"/>
        <v>1</v>
      </c>
      <c r="R548">
        <f t="shared" si="45"/>
        <v>0</v>
      </c>
      <c r="S548">
        <f t="shared" si="45"/>
        <v>0</v>
      </c>
      <c r="T548">
        <v>2</v>
      </c>
      <c r="U548">
        <v>2</v>
      </c>
    </row>
    <row r="549" spans="1:21" ht="16">
      <c r="A549" s="1">
        <v>2005</v>
      </c>
      <c r="B549" t="s">
        <v>1646</v>
      </c>
      <c r="C549" t="s">
        <v>1647</v>
      </c>
      <c r="D549" t="s">
        <v>22</v>
      </c>
      <c r="E549" t="s">
        <v>22</v>
      </c>
      <c r="F549" t="s">
        <v>23</v>
      </c>
      <c r="G549">
        <v>36351350</v>
      </c>
      <c r="H549">
        <v>38351350</v>
      </c>
      <c r="I549" t="s">
        <v>1640</v>
      </c>
      <c r="J549">
        <v>29825828</v>
      </c>
      <c r="K549">
        <v>43368365</v>
      </c>
      <c r="L549">
        <v>45754431</v>
      </c>
      <c r="M549">
        <v>25000000</v>
      </c>
      <c r="N549">
        <f t="shared" si="42"/>
        <v>1</v>
      </c>
      <c r="O549">
        <f t="shared" si="43"/>
        <v>0</v>
      </c>
      <c r="P549">
        <f t="shared" si="45"/>
        <v>0</v>
      </c>
      <c r="Q549">
        <f t="shared" si="45"/>
        <v>1</v>
      </c>
      <c r="R549">
        <f t="shared" si="45"/>
        <v>0</v>
      </c>
      <c r="S549">
        <f t="shared" si="45"/>
        <v>0</v>
      </c>
      <c r="T549">
        <v>2</v>
      </c>
      <c r="U549">
        <v>2</v>
      </c>
    </row>
    <row r="550" spans="1:21" ht="16">
      <c r="A550" s="1">
        <v>2005</v>
      </c>
      <c r="B550" t="s">
        <v>1759</v>
      </c>
      <c r="C550" t="s">
        <v>1760</v>
      </c>
      <c r="D550" t="s">
        <v>22</v>
      </c>
      <c r="E550" t="s">
        <v>22</v>
      </c>
      <c r="F550" t="s">
        <v>23</v>
      </c>
      <c r="G550">
        <v>25514517</v>
      </c>
      <c r="H550">
        <v>38514517</v>
      </c>
      <c r="I550" t="s">
        <v>1640</v>
      </c>
      <c r="J550">
        <v>46528292</v>
      </c>
      <c r="K550">
        <v>30439664</v>
      </c>
      <c r="L550">
        <v>45949095</v>
      </c>
      <c r="M550">
        <v>39000000</v>
      </c>
      <c r="N550">
        <f t="shared" si="42"/>
        <v>1</v>
      </c>
      <c r="O550">
        <f t="shared" si="43"/>
        <v>0</v>
      </c>
      <c r="P550">
        <f t="shared" si="45"/>
        <v>0</v>
      </c>
      <c r="Q550">
        <f t="shared" si="45"/>
        <v>1</v>
      </c>
      <c r="R550">
        <f t="shared" si="45"/>
        <v>0</v>
      </c>
      <c r="S550">
        <f t="shared" si="45"/>
        <v>0</v>
      </c>
      <c r="T550">
        <v>2</v>
      </c>
      <c r="U550">
        <v>2</v>
      </c>
    </row>
    <row r="551" spans="1:21" ht="16">
      <c r="A551" s="1">
        <v>2013</v>
      </c>
      <c r="B551" t="s">
        <v>126</v>
      </c>
      <c r="C551" t="s">
        <v>127</v>
      </c>
      <c r="D551" t="s">
        <v>22</v>
      </c>
      <c r="E551" t="s">
        <v>22</v>
      </c>
      <c r="F551" t="s">
        <v>23</v>
      </c>
      <c r="G551">
        <v>17616641</v>
      </c>
      <c r="H551">
        <v>46346651</v>
      </c>
      <c r="I551" t="s">
        <v>38</v>
      </c>
      <c r="J551">
        <v>35000000</v>
      </c>
      <c r="K551">
        <v>17616641</v>
      </c>
      <c r="L551">
        <v>46346651</v>
      </c>
      <c r="M551">
        <v>35000000</v>
      </c>
      <c r="N551">
        <f t="shared" si="42"/>
        <v>1</v>
      </c>
      <c r="O551">
        <f t="shared" si="43"/>
        <v>0</v>
      </c>
      <c r="P551">
        <f t="shared" si="45"/>
        <v>1</v>
      </c>
      <c r="Q551">
        <f t="shared" si="45"/>
        <v>0</v>
      </c>
      <c r="R551">
        <f t="shared" si="45"/>
        <v>0</v>
      </c>
      <c r="S551">
        <f t="shared" si="45"/>
        <v>0</v>
      </c>
      <c r="T551">
        <v>1</v>
      </c>
      <c r="U551">
        <v>1</v>
      </c>
    </row>
    <row r="552" spans="1:21" ht="16">
      <c r="A552" s="1">
        <v>2013</v>
      </c>
      <c r="B552" t="s">
        <v>206</v>
      </c>
      <c r="C552" t="s">
        <v>3597</v>
      </c>
      <c r="D552" t="s">
        <v>90</v>
      </c>
      <c r="E552" t="s">
        <v>31</v>
      </c>
      <c r="F552" t="s">
        <v>17</v>
      </c>
      <c r="G552">
        <v>26004851</v>
      </c>
      <c r="H552">
        <v>46578821</v>
      </c>
      <c r="I552" t="s">
        <v>18</v>
      </c>
      <c r="J552">
        <v>20000000</v>
      </c>
      <c r="K552">
        <v>26004851</v>
      </c>
      <c r="L552">
        <v>46578821</v>
      </c>
      <c r="M552">
        <v>20000000</v>
      </c>
      <c r="N552">
        <f t="shared" si="42"/>
        <v>0</v>
      </c>
      <c r="O552">
        <f t="shared" si="43"/>
        <v>1</v>
      </c>
      <c r="P552">
        <f t="shared" si="45"/>
        <v>1</v>
      </c>
      <c r="Q552">
        <f t="shared" si="45"/>
        <v>0</v>
      </c>
      <c r="R552">
        <f t="shared" si="45"/>
        <v>0</v>
      </c>
      <c r="S552">
        <f t="shared" si="45"/>
        <v>0</v>
      </c>
      <c r="T552">
        <v>1</v>
      </c>
      <c r="U552">
        <v>1</v>
      </c>
    </row>
    <row r="553" spans="1:21" ht="16">
      <c r="A553" s="1">
        <v>1999</v>
      </c>
      <c r="B553" t="s">
        <v>2588</v>
      </c>
      <c r="C553" t="s">
        <v>2589</v>
      </c>
      <c r="D553" t="s">
        <v>57</v>
      </c>
      <c r="E553" t="s">
        <v>58</v>
      </c>
      <c r="F553" t="s">
        <v>17</v>
      </c>
      <c r="G553">
        <v>29762011</v>
      </c>
      <c r="H553">
        <v>33462011</v>
      </c>
      <c r="I553" t="s">
        <v>2535</v>
      </c>
      <c r="J553">
        <v>95095418</v>
      </c>
      <c r="K553">
        <v>41621042</v>
      </c>
      <c r="L553">
        <v>46795352</v>
      </c>
      <c r="M553">
        <v>68000000</v>
      </c>
      <c r="N553">
        <f t="shared" si="42"/>
        <v>0</v>
      </c>
      <c r="O553">
        <f t="shared" si="43"/>
        <v>1</v>
      </c>
      <c r="P553">
        <f t="shared" si="45"/>
        <v>0</v>
      </c>
      <c r="Q553">
        <f t="shared" si="45"/>
        <v>0</v>
      </c>
      <c r="R553">
        <f t="shared" si="45"/>
        <v>1</v>
      </c>
      <c r="S553">
        <f t="shared" si="45"/>
        <v>0</v>
      </c>
      <c r="T553">
        <v>4</v>
      </c>
      <c r="U553">
        <v>3</v>
      </c>
    </row>
    <row r="554" spans="1:21" ht="16">
      <c r="A554" s="1">
        <v>1998</v>
      </c>
      <c r="B554" t="s">
        <v>2688</v>
      </c>
      <c r="C554" t="s">
        <v>2689</v>
      </c>
      <c r="D554" t="s">
        <v>16</v>
      </c>
      <c r="E554" t="s">
        <v>16</v>
      </c>
      <c r="F554" t="s">
        <v>17</v>
      </c>
      <c r="G554">
        <v>32983332</v>
      </c>
      <c r="H554">
        <v>32983332</v>
      </c>
      <c r="I554" t="s">
        <v>2642</v>
      </c>
      <c r="J554">
        <v>85747939</v>
      </c>
      <c r="K554">
        <v>47137546</v>
      </c>
      <c r="L554">
        <v>47137546</v>
      </c>
      <c r="M554">
        <v>60000000</v>
      </c>
      <c r="N554">
        <f t="shared" si="42"/>
        <v>0</v>
      </c>
      <c r="O554">
        <f t="shared" si="43"/>
        <v>0</v>
      </c>
      <c r="P554">
        <f t="shared" si="45"/>
        <v>0</v>
      </c>
      <c r="Q554">
        <f t="shared" si="45"/>
        <v>0</v>
      </c>
      <c r="R554">
        <f t="shared" si="45"/>
        <v>1</v>
      </c>
      <c r="S554">
        <f t="shared" si="45"/>
        <v>0</v>
      </c>
      <c r="T554">
        <v>4</v>
      </c>
      <c r="U554">
        <v>3</v>
      </c>
    </row>
    <row r="555" spans="1:21" ht="16">
      <c r="A555" s="1">
        <v>2008</v>
      </c>
      <c r="B555" t="s">
        <v>1311</v>
      </c>
      <c r="C555" t="s">
        <v>1312</v>
      </c>
      <c r="D555" t="s">
        <v>64</v>
      </c>
      <c r="E555" t="s">
        <v>64</v>
      </c>
      <c r="F555" t="s">
        <v>17</v>
      </c>
      <c r="G555">
        <v>42436517</v>
      </c>
      <c r="H555">
        <v>43607627</v>
      </c>
      <c r="I555" t="s">
        <v>1123</v>
      </c>
      <c r="J555">
        <v>29762049</v>
      </c>
      <c r="K555">
        <v>45927188</v>
      </c>
      <c r="L555">
        <v>47194630</v>
      </c>
      <c r="M555">
        <v>27500000</v>
      </c>
      <c r="N555">
        <f t="shared" si="42"/>
        <v>0</v>
      </c>
      <c r="O555">
        <f t="shared" si="43"/>
        <v>0</v>
      </c>
      <c r="P555">
        <f t="shared" si="45"/>
        <v>0</v>
      </c>
      <c r="Q555">
        <f t="shared" si="45"/>
        <v>1</v>
      </c>
      <c r="R555">
        <f t="shared" si="45"/>
        <v>0</v>
      </c>
      <c r="S555">
        <f t="shared" si="45"/>
        <v>0</v>
      </c>
      <c r="T555">
        <v>2</v>
      </c>
      <c r="U555">
        <v>2</v>
      </c>
    </row>
    <row r="556" spans="1:21" ht="16">
      <c r="A556" s="1">
        <v>2010</v>
      </c>
      <c r="B556" t="s">
        <v>739</v>
      </c>
      <c r="C556" t="s">
        <v>740</v>
      </c>
      <c r="D556" t="s">
        <v>22</v>
      </c>
      <c r="E556" t="s">
        <v>22</v>
      </c>
      <c r="F556" t="s">
        <v>23</v>
      </c>
      <c r="G556">
        <v>26593646</v>
      </c>
      <c r="H556">
        <v>44331957</v>
      </c>
      <c r="I556" t="s">
        <v>638</v>
      </c>
      <c r="J556">
        <v>13352898</v>
      </c>
      <c r="K556">
        <v>28408179</v>
      </c>
      <c r="L556">
        <v>47356808</v>
      </c>
      <c r="M556">
        <v>12500000</v>
      </c>
      <c r="N556">
        <f t="shared" si="42"/>
        <v>1</v>
      </c>
      <c r="O556">
        <f t="shared" si="43"/>
        <v>0</v>
      </c>
      <c r="P556">
        <f t="shared" si="45"/>
        <v>1</v>
      </c>
      <c r="Q556">
        <f t="shared" si="45"/>
        <v>0</v>
      </c>
      <c r="R556">
        <f t="shared" si="45"/>
        <v>0</v>
      </c>
      <c r="S556">
        <f t="shared" si="45"/>
        <v>0</v>
      </c>
      <c r="T556">
        <v>1</v>
      </c>
      <c r="U556">
        <v>1</v>
      </c>
    </row>
    <row r="557" spans="1:21" ht="16">
      <c r="A557" s="1">
        <v>2012</v>
      </c>
      <c r="B557" t="s">
        <v>359</v>
      </c>
      <c r="C557" t="s">
        <v>360</v>
      </c>
      <c r="D557" t="s">
        <v>27</v>
      </c>
      <c r="E557" t="s">
        <v>16</v>
      </c>
      <c r="F557" t="s">
        <v>17</v>
      </c>
      <c r="G557">
        <v>21403519</v>
      </c>
      <c r="H557">
        <v>47011449</v>
      </c>
      <c r="I557" t="s">
        <v>224</v>
      </c>
      <c r="J557">
        <v>15219578</v>
      </c>
      <c r="K557">
        <v>21716836</v>
      </c>
      <c r="L557">
        <v>47699629</v>
      </c>
      <c r="M557">
        <v>15000000</v>
      </c>
      <c r="N557">
        <f t="shared" si="42"/>
        <v>0</v>
      </c>
      <c r="O557">
        <f t="shared" si="43"/>
        <v>1</v>
      </c>
      <c r="P557">
        <f t="shared" si="45"/>
        <v>1</v>
      </c>
      <c r="Q557">
        <f t="shared" si="45"/>
        <v>0</v>
      </c>
      <c r="R557">
        <f t="shared" si="45"/>
        <v>0</v>
      </c>
      <c r="S557">
        <f t="shared" si="45"/>
        <v>0</v>
      </c>
      <c r="T557">
        <v>1</v>
      </c>
      <c r="U557">
        <v>1</v>
      </c>
    </row>
    <row r="558" spans="1:21" ht="16">
      <c r="A558" s="1">
        <v>2005</v>
      </c>
      <c r="B558" t="s">
        <v>1777</v>
      </c>
      <c r="C558" t="s">
        <v>1778</v>
      </c>
      <c r="D558" t="s">
        <v>16</v>
      </c>
      <c r="E558" t="s">
        <v>16</v>
      </c>
      <c r="F558" t="s">
        <v>17</v>
      </c>
      <c r="G558">
        <v>24793509</v>
      </c>
      <c r="H558">
        <v>40016662</v>
      </c>
      <c r="I558" t="s">
        <v>1645</v>
      </c>
      <c r="J558">
        <v>8947748</v>
      </c>
      <c r="K558">
        <v>29579478</v>
      </c>
      <c r="L558">
        <v>47741203</v>
      </c>
      <c r="M558">
        <v>7500000</v>
      </c>
      <c r="N558">
        <f t="shared" si="42"/>
        <v>0</v>
      </c>
      <c r="O558">
        <f t="shared" si="43"/>
        <v>0</v>
      </c>
      <c r="P558">
        <f t="shared" si="45"/>
        <v>0</v>
      </c>
      <c r="Q558">
        <f t="shared" si="45"/>
        <v>1</v>
      </c>
      <c r="R558">
        <f t="shared" si="45"/>
        <v>0</v>
      </c>
      <c r="S558">
        <f t="shared" si="45"/>
        <v>0</v>
      </c>
      <c r="T558">
        <v>2</v>
      </c>
      <c r="U558">
        <v>2</v>
      </c>
    </row>
    <row r="559" spans="1:21" ht="16">
      <c r="A559" s="1">
        <v>2006</v>
      </c>
      <c r="B559" t="s">
        <v>1534</v>
      </c>
      <c r="C559" t="s">
        <v>1535</v>
      </c>
      <c r="D559" t="s">
        <v>16</v>
      </c>
      <c r="E559" t="s">
        <v>16</v>
      </c>
      <c r="F559" t="s">
        <v>17</v>
      </c>
      <c r="G559">
        <v>37442180</v>
      </c>
      <c r="H559">
        <v>41342180</v>
      </c>
      <c r="I559" t="s">
        <v>1464</v>
      </c>
      <c r="J559">
        <v>23115927</v>
      </c>
      <c r="K559">
        <v>43275535</v>
      </c>
      <c r="L559">
        <v>47783141</v>
      </c>
      <c r="M559">
        <v>20000000</v>
      </c>
      <c r="N559">
        <f t="shared" si="42"/>
        <v>0</v>
      </c>
      <c r="O559">
        <f t="shared" si="43"/>
        <v>0</v>
      </c>
      <c r="P559">
        <f t="shared" si="45"/>
        <v>0</v>
      </c>
      <c r="Q559">
        <f t="shared" si="45"/>
        <v>1</v>
      </c>
      <c r="R559">
        <f t="shared" si="45"/>
        <v>0</v>
      </c>
      <c r="S559">
        <f t="shared" si="45"/>
        <v>0</v>
      </c>
      <c r="T559">
        <v>2</v>
      </c>
      <c r="U559">
        <v>2</v>
      </c>
    </row>
    <row r="560" spans="1:21" ht="16">
      <c r="A560" s="1">
        <v>1996</v>
      </c>
      <c r="B560" t="s">
        <v>2890</v>
      </c>
      <c r="C560" t="s">
        <v>2891</v>
      </c>
      <c r="D560" t="s">
        <v>16</v>
      </c>
      <c r="E560" t="s">
        <v>16</v>
      </c>
      <c r="F560" t="s">
        <v>17</v>
      </c>
      <c r="G560">
        <v>25023424</v>
      </c>
      <c r="H560">
        <v>32223424</v>
      </c>
      <c r="I560" t="s">
        <v>2860</v>
      </c>
      <c r="J560">
        <v>37129123</v>
      </c>
      <c r="K560">
        <v>37163912</v>
      </c>
      <c r="L560">
        <v>47857099</v>
      </c>
      <c r="M560">
        <v>25000000</v>
      </c>
      <c r="N560">
        <f t="shared" si="42"/>
        <v>0</v>
      </c>
      <c r="O560">
        <f t="shared" si="43"/>
        <v>0</v>
      </c>
      <c r="P560">
        <f t="shared" si="45"/>
        <v>0</v>
      </c>
      <c r="Q560">
        <f t="shared" si="45"/>
        <v>0</v>
      </c>
      <c r="R560">
        <f t="shared" si="45"/>
        <v>1</v>
      </c>
      <c r="S560">
        <f t="shared" si="45"/>
        <v>0</v>
      </c>
      <c r="T560">
        <v>4</v>
      </c>
      <c r="U560">
        <v>3</v>
      </c>
    </row>
    <row r="561" spans="1:21" ht="16">
      <c r="A561" s="1">
        <v>2009</v>
      </c>
      <c r="B561" t="s">
        <v>912</v>
      </c>
      <c r="C561" t="s">
        <v>913</v>
      </c>
      <c r="D561" t="s">
        <v>64</v>
      </c>
      <c r="E561" t="s">
        <v>64</v>
      </c>
      <c r="F561" t="s">
        <v>17</v>
      </c>
      <c r="G561">
        <v>19551067</v>
      </c>
      <c r="H561">
        <v>44093014</v>
      </c>
      <c r="I561" t="s">
        <v>885</v>
      </c>
      <c r="J561">
        <v>70572554</v>
      </c>
      <c r="K561">
        <v>21227211</v>
      </c>
      <c r="L561">
        <v>47873178</v>
      </c>
      <c r="M561">
        <v>65000000</v>
      </c>
      <c r="N561">
        <f t="shared" si="42"/>
        <v>0</v>
      </c>
      <c r="O561">
        <f t="shared" si="43"/>
        <v>0</v>
      </c>
      <c r="P561">
        <f t="shared" si="45"/>
        <v>0</v>
      </c>
      <c r="Q561">
        <f t="shared" si="45"/>
        <v>1</v>
      </c>
      <c r="R561">
        <f t="shared" si="45"/>
        <v>0</v>
      </c>
      <c r="S561">
        <f t="shared" si="45"/>
        <v>0</v>
      </c>
      <c r="T561">
        <v>2</v>
      </c>
      <c r="U561">
        <v>2</v>
      </c>
    </row>
    <row r="562" spans="1:21" ht="16">
      <c r="A562" s="1">
        <v>2008</v>
      </c>
      <c r="B562" t="s">
        <v>1283</v>
      </c>
      <c r="C562" t="s">
        <v>1284</v>
      </c>
      <c r="D562" t="s">
        <v>22</v>
      </c>
      <c r="E562" t="s">
        <v>22</v>
      </c>
      <c r="F562" t="s">
        <v>23</v>
      </c>
      <c r="G562">
        <v>44089964</v>
      </c>
      <c r="H562">
        <v>44270131</v>
      </c>
      <c r="I562" t="s">
        <v>1120</v>
      </c>
      <c r="J562">
        <v>29220920</v>
      </c>
      <c r="K562">
        <v>47716642</v>
      </c>
      <c r="L562">
        <v>47911629</v>
      </c>
      <c r="M562">
        <v>27000000</v>
      </c>
      <c r="N562">
        <f t="shared" si="42"/>
        <v>1</v>
      </c>
      <c r="O562">
        <f t="shared" si="43"/>
        <v>0</v>
      </c>
      <c r="P562">
        <f t="shared" ref="P562:S581" si="46">IF(AND($A562&gt;=P$1,$A562&lt;P$1+10),1,0)</f>
        <v>0</v>
      </c>
      <c r="Q562">
        <f t="shared" si="46"/>
        <v>1</v>
      </c>
      <c r="R562">
        <f t="shared" si="46"/>
        <v>0</v>
      </c>
      <c r="S562">
        <f t="shared" si="46"/>
        <v>0</v>
      </c>
      <c r="T562">
        <v>2</v>
      </c>
      <c r="U562">
        <v>2</v>
      </c>
    </row>
    <row r="563" spans="1:21" ht="16">
      <c r="A563" s="1">
        <v>1992</v>
      </c>
      <c r="B563" t="s">
        <v>3137</v>
      </c>
      <c r="C563" t="s">
        <v>3138</v>
      </c>
      <c r="D563" t="s">
        <v>22</v>
      </c>
      <c r="E563" t="s">
        <v>22</v>
      </c>
      <c r="F563" t="s">
        <v>23</v>
      </c>
      <c r="G563">
        <v>21706101</v>
      </c>
      <c r="H563">
        <v>28876702</v>
      </c>
      <c r="I563" t="s">
        <v>3104</v>
      </c>
      <c r="J563">
        <v>13282778</v>
      </c>
      <c r="K563">
        <v>36039665</v>
      </c>
      <c r="L563">
        <v>47945352</v>
      </c>
      <c r="M563">
        <v>8000000</v>
      </c>
      <c r="N563">
        <f t="shared" si="42"/>
        <v>1</v>
      </c>
      <c r="O563">
        <f t="shared" si="43"/>
        <v>0</v>
      </c>
      <c r="P563">
        <f t="shared" si="46"/>
        <v>0</v>
      </c>
      <c r="Q563">
        <f t="shared" si="46"/>
        <v>0</v>
      </c>
      <c r="R563">
        <f t="shared" si="46"/>
        <v>1</v>
      </c>
      <c r="S563">
        <f t="shared" si="46"/>
        <v>0</v>
      </c>
      <c r="T563">
        <v>5</v>
      </c>
      <c r="U563">
        <v>3</v>
      </c>
    </row>
    <row r="564" spans="1:21" ht="16">
      <c r="A564" s="1">
        <v>2009</v>
      </c>
      <c r="B564" t="s">
        <v>1025</v>
      </c>
      <c r="C564" t="s">
        <v>1026</v>
      </c>
      <c r="D564" t="s">
        <v>22</v>
      </c>
      <c r="E564" t="s">
        <v>22</v>
      </c>
      <c r="F564" t="s">
        <v>23</v>
      </c>
      <c r="G564">
        <v>31811527</v>
      </c>
      <c r="H564">
        <v>44411527</v>
      </c>
      <c r="I564" t="s">
        <v>888</v>
      </c>
      <c r="J564">
        <v>41257801</v>
      </c>
      <c r="K564">
        <v>34538780</v>
      </c>
      <c r="L564">
        <v>48218998</v>
      </c>
      <c r="M564">
        <v>38000000</v>
      </c>
      <c r="N564">
        <f t="shared" si="42"/>
        <v>1</v>
      </c>
      <c r="O564">
        <f t="shared" si="43"/>
        <v>0</v>
      </c>
      <c r="P564">
        <f t="shared" si="46"/>
        <v>0</v>
      </c>
      <c r="Q564">
        <f t="shared" si="46"/>
        <v>1</v>
      </c>
      <c r="R564">
        <f t="shared" si="46"/>
        <v>0</v>
      </c>
      <c r="S564">
        <f t="shared" si="46"/>
        <v>0</v>
      </c>
      <c r="T564">
        <v>2</v>
      </c>
      <c r="U564">
        <v>2</v>
      </c>
    </row>
    <row r="565" spans="1:21" ht="16">
      <c r="A565" s="1">
        <v>2003</v>
      </c>
      <c r="B565" t="s">
        <v>2107</v>
      </c>
      <c r="C565" t="s">
        <v>2108</v>
      </c>
      <c r="D565" t="s">
        <v>22</v>
      </c>
      <c r="E565" t="s">
        <v>22</v>
      </c>
      <c r="F565" t="s">
        <v>23</v>
      </c>
      <c r="G565">
        <v>26900336</v>
      </c>
      <c r="H565">
        <v>38253433</v>
      </c>
      <c r="I565" t="s">
        <v>2006</v>
      </c>
      <c r="J565">
        <v>82295652</v>
      </c>
      <c r="K565">
        <v>34058165</v>
      </c>
      <c r="L565">
        <v>48432173</v>
      </c>
      <c r="M565">
        <v>65000000</v>
      </c>
      <c r="N565">
        <f t="shared" si="42"/>
        <v>1</v>
      </c>
      <c r="O565">
        <f t="shared" si="43"/>
        <v>0</v>
      </c>
      <c r="P565">
        <f t="shared" si="46"/>
        <v>0</v>
      </c>
      <c r="Q565">
        <f t="shared" si="46"/>
        <v>1</v>
      </c>
      <c r="R565">
        <f t="shared" si="46"/>
        <v>0</v>
      </c>
      <c r="S565">
        <f t="shared" si="46"/>
        <v>0</v>
      </c>
      <c r="T565">
        <v>3</v>
      </c>
      <c r="U565">
        <v>2</v>
      </c>
    </row>
    <row r="566" spans="1:21" ht="16">
      <c r="A566" s="1">
        <v>2001</v>
      </c>
      <c r="B566" t="s">
        <v>2334</v>
      </c>
      <c r="C566" t="s">
        <v>2335</v>
      </c>
      <c r="D566" t="s">
        <v>16</v>
      </c>
      <c r="E566" t="s">
        <v>16</v>
      </c>
      <c r="F566" t="s">
        <v>17</v>
      </c>
      <c r="G566">
        <v>36833473</v>
      </c>
      <c r="H566">
        <v>36833473</v>
      </c>
      <c r="I566" t="s">
        <v>2286</v>
      </c>
      <c r="J566">
        <v>32896149</v>
      </c>
      <c r="K566">
        <v>48467177</v>
      </c>
      <c r="L566">
        <v>48467177</v>
      </c>
      <c r="M566">
        <v>25000000</v>
      </c>
      <c r="N566">
        <f t="shared" si="42"/>
        <v>0</v>
      </c>
      <c r="O566">
        <f t="shared" si="43"/>
        <v>0</v>
      </c>
      <c r="P566">
        <f t="shared" si="46"/>
        <v>0</v>
      </c>
      <c r="Q566">
        <f t="shared" si="46"/>
        <v>1</v>
      </c>
      <c r="R566">
        <f t="shared" si="46"/>
        <v>0</v>
      </c>
      <c r="S566">
        <f t="shared" si="46"/>
        <v>0</v>
      </c>
      <c r="T566">
        <v>3</v>
      </c>
      <c r="U566">
        <v>2</v>
      </c>
    </row>
    <row r="567" spans="1:21" ht="16">
      <c r="A567" s="1">
        <v>2012</v>
      </c>
      <c r="B567" t="s">
        <v>312</v>
      </c>
      <c r="C567" t="s">
        <v>313</v>
      </c>
      <c r="D567" t="s">
        <v>22</v>
      </c>
      <c r="E567" t="s">
        <v>22</v>
      </c>
      <c r="F567" t="s">
        <v>23</v>
      </c>
      <c r="G567">
        <v>17530219</v>
      </c>
      <c r="H567">
        <v>47944599</v>
      </c>
      <c r="I567" t="s">
        <v>24</v>
      </c>
      <c r="J567">
        <v>20292771</v>
      </c>
      <c r="K567">
        <v>17786836</v>
      </c>
      <c r="L567">
        <v>48646439</v>
      </c>
      <c r="M567">
        <v>20000000</v>
      </c>
      <c r="N567">
        <f t="shared" si="42"/>
        <v>1</v>
      </c>
      <c r="O567">
        <f t="shared" si="43"/>
        <v>0</v>
      </c>
      <c r="P567">
        <f t="shared" si="46"/>
        <v>1</v>
      </c>
      <c r="Q567">
        <f t="shared" si="46"/>
        <v>0</v>
      </c>
      <c r="R567">
        <f t="shared" si="46"/>
        <v>0</v>
      </c>
      <c r="S567">
        <f t="shared" si="46"/>
        <v>0</v>
      </c>
      <c r="T567">
        <v>1</v>
      </c>
      <c r="U567">
        <v>1</v>
      </c>
    </row>
    <row r="568" spans="1:21" ht="16">
      <c r="A568" s="1">
        <v>2011</v>
      </c>
      <c r="B568" t="s">
        <v>553</v>
      </c>
      <c r="C568" t="s">
        <v>554</v>
      </c>
      <c r="D568" t="s">
        <v>22</v>
      </c>
      <c r="E568" t="s">
        <v>22</v>
      </c>
      <c r="F568" t="s">
        <v>23</v>
      </c>
      <c r="G568">
        <v>43853424</v>
      </c>
      <c r="H568">
        <v>47158652</v>
      </c>
      <c r="I568" t="s">
        <v>398</v>
      </c>
      <c r="J568">
        <v>18642434</v>
      </c>
      <c r="K568">
        <v>45418587</v>
      </c>
      <c r="L568">
        <v>48841781</v>
      </c>
      <c r="M568">
        <v>18000000</v>
      </c>
      <c r="N568">
        <f t="shared" si="42"/>
        <v>1</v>
      </c>
      <c r="O568">
        <f t="shared" si="43"/>
        <v>0</v>
      </c>
      <c r="P568">
        <f t="shared" si="46"/>
        <v>1</v>
      </c>
      <c r="Q568">
        <f t="shared" si="46"/>
        <v>0</v>
      </c>
      <c r="R568">
        <f t="shared" si="46"/>
        <v>0</v>
      </c>
      <c r="S568">
        <f t="shared" si="46"/>
        <v>0</v>
      </c>
      <c r="T568">
        <v>1</v>
      </c>
      <c r="U568">
        <v>1</v>
      </c>
    </row>
    <row r="569" spans="1:21" ht="16">
      <c r="A569" s="1">
        <v>2012</v>
      </c>
      <c r="B569" t="s">
        <v>298</v>
      </c>
      <c r="C569" t="s">
        <v>299</v>
      </c>
      <c r="D569" t="s">
        <v>27</v>
      </c>
      <c r="E569" t="s">
        <v>16</v>
      </c>
      <c r="F569" t="s">
        <v>17</v>
      </c>
      <c r="G569">
        <v>44806783</v>
      </c>
      <c r="H569">
        <v>48164150</v>
      </c>
      <c r="I569" t="s">
        <v>224</v>
      </c>
      <c r="J569">
        <v>65951507</v>
      </c>
      <c r="K569">
        <v>45462690</v>
      </c>
      <c r="L569">
        <v>48869204</v>
      </c>
      <c r="M569">
        <v>65000000</v>
      </c>
      <c r="N569">
        <f t="shared" si="42"/>
        <v>0</v>
      </c>
      <c r="O569">
        <f t="shared" si="43"/>
        <v>1</v>
      </c>
      <c r="P569">
        <f t="shared" si="46"/>
        <v>1</v>
      </c>
      <c r="Q569">
        <f t="shared" si="46"/>
        <v>0</v>
      </c>
      <c r="R569">
        <f t="shared" si="46"/>
        <v>0</v>
      </c>
      <c r="S569">
        <f t="shared" si="46"/>
        <v>0</v>
      </c>
      <c r="T569">
        <v>1</v>
      </c>
      <c r="U569">
        <v>1</v>
      </c>
    </row>
    <row r="570" spans="1:21" ht="16">
      <c r="A570" s="1">
        <v>2009</v>
      </c>
      <c r="B570" t="s">
        <v>925</v>
      </c>
      <c r="C570" t="s">
        <v>926</v>
      </c>
      <c r="D570" t="s">
        <v>22</v>
      </c>
      <c r="E570" t="s">
        <v>22</v>
      </c>
      <c r="F570" t="s">
        <v>23</v>
      </c>
      <c r="G570">
        <v>28544157</v>
      </c>
      <c r="H570">
        <v>45043870</v>
      </c>
      <c r="I570" t="s">
        <v>888</v>
      </c>
      <c r="J570">
        <v>28229022</v>
      </c>
      <c r="K570">
        <v>30991293</v>
      </c>
      <c r="L570">
        <v>48905553</v>
      </c>
      <c r="M570">
        <v>26000000</v>
      </c>
      <c r="N570">
        <f t="shared" si="42"/>
        <v>1</v>
      </c>
      <c r="O570">
        <f t="shared" si="43"/>
        <v>0</v>
      </c>
      <c r="P570">
        <f t="shared" si="46"/>
        <v>0</v>
      </c>
      <c r="Q570">
        <f t="shared" si="46"/>
        <v>1</v>
      </c>
      <c r="R570">
        <f t="shared" si="46"/>
        <v>0</v>
      </c>
      <c r="S570">
        <f t="shared" si="46"/>
        <v>0</v>
      </c>
      <c r="T570">
        <v>2</v>
      </c>
      <c r="U570">
        <v>2</v>
      </c>
    </row>
    <row r="571" spans="1:21" ht="16">
      <c r="A571" s="1">
        <v>1995</v>
      </c>
      <c r="B571" t="s">
        <v>2962</v>
      </c>
      <c r="C571" t="s">
        <v>2963</v>
      </c>
      <c r="D571" t="s">
        <v>64</v>
      </c>
      <c r="E571" t="s">
        <v>64</v>
      </c>
      <c r="F571" t="s">
        <v>17</v>
      </c>
      <c r="G571">
        <v>32051917</v>
      </c>
      <c r="H571">
        <v>32051917</v>
      </c>
      <c r="I571" t="s">
        <v>2947</v>
      </c>
      <c r="J571">
        <v>30575589</v>
      </c>
      <c r="K571">
        <v>49000312</v>
      </c>
      <c r="L571">
        <v>49000312</v>
      </c>
      <c r="M571">
        <v>20000000</v>
      </c>
      <c r="N571">
        <f t="shared" si="42"/>
        <v>0</v>
      </c>
      <c r="O571">
        <f t="shared" si="43"/>
        <v>0</v>
      </c>
      <c r="P571">
        <f t="shared" si="46"/>
        <v>0</v>
      </c>
      <c r="Q571">
        <f t="shared" si="46"/>
        <v>0</v>
      </c>
      <c r="R571">
        <f t="shared" si="46"/>
        <v>1</v>
      </c>
      <c r="S571">
        <f t="shared" si="46"/>
        <v>0</v>
      </c>
      <c r="T571">
        <v>4</v>
      </c>
      <c r="U571">
        <v>3</v>
      </c>
    </row>
    <row r="572" spans="1:21" ht="16">
      <c r="A572" s="1">
        <v>2001</v>
      </c>
      <c r="B572" t="s">
        <v>2385</v>
      </c>
      <c r="C572" t="s">
        <v>2386</v>
      </c>
      <c r="D572" t="s">
        <v>16</v>
      </c>
      <c r="E572" t="s">
        <v>16</v>
      </c>
      <c r="F572" t="s">
        <v>17</v>
      </c>
      <c r="G572">
        <v>27796042</v>
      </c>
      <c r="H572">
        <v>37306334</v>
      </c>
      <c r="I572" t="s">
        <v>2286</v>
      </c>
      <c r="J572">
        <v>94740909</v>
      </c>
      <c r="K572">
        <v>36575310</v>
      </c>
      <c r="L572">
        <v>49089389</v>
      </c>
      <c r="M572">
        <v>72000000</v>
      </c>
      <c r="N572">
        <f t="shared" si="42"/>
        <v>0</v>
      </c>
      <c r="O572">
        <f t="shared" si="43"/>
        <v>0</v>
      </c>
      <c r="P572">
        <f t="shared" si="46"/>
        <v>0</v>
      </c>
      <c r="Q572">
        <f t="shared" si="46"/>
        <v>1</v>
      </c>
      <c r="R572">
        <f t="shared" si="46"/>
        <v>0</v>
      </c>
      <c r="S572">
        <f t="shared" si="46"/>
        <v>0</v>
      </c>
      <c r="T572">
        <v>3</v>
      </c>
      <c r="U572">
        <v>2</v>
      </c>
    </row>
    <row r="573" spans="1:21" ht="16">
      <c r="A573" s="1">
        <v>2012</v>
      </c>
      <c r="B573" t="s">
        <v>335</v>
      </c>
      <c r="C573" t="s">
        <v>336</v>
      </c>
      <c r="D573" t="s">
        <v>16</v>
      </c>
      <c r="E573" t="s">
        <v>16</v>
      </c>
      <c r="F573" t="s">
        <v>17</v>
      </c>
      <c r="G573">
        <v>23385416</v>
      </c>
      <c r="H573">
        <v>48585416</v>
      </c>
      <c r="I573" t="s">
        <v>224</v>
      </c>
      <c r="J573">
        <v>60878314</v>
      </c>
      <c r="K573">
        <v>23727745</v>
      </c>
      <c r="L573">
        <v>49296637</v>
      </c>
      <c r="M573">
        <v>60000000</v>
      </c>
      <c r="N573">
        <f t="shared" si="42"/>
        <v>0</v>
      </c>
      <c r="O573">
        <f t="shared" si="43"/>
        <v>0</v>
      </c>
      <c r="P573">
        <f t="shared" si="46"/>
        <v>1</v>
      </c>
      <c r="Q573">
        <f t="shared" si="46"/>
        <v>0</v>
      </c>
      <c r="R573">
        <f t="shared" si="46"/>
        <v>0</v>
      </c>
      <c r="S573">
        <f t="shared" si="46"/>
        <v>0</v>
      </c>
      <c r="T573">
        <v>1</v>
      </c>
      <c r="U573">
        <v>1</v>
      </c>
    </row>
    <row r="574" spans="1:21" ht="16">
      <c r="A574" s="1">
        <v>2002</v>
      </c>
      <c r="B574" t="s">
        <v>2240</v>
      </c>
      <c r="C574" t="s">
        <v>2241</v>
      </c>
      <c r="D574" t="s">
        <v>22</v>
      </c>
      <c r="E574" t="s">
        <v>22</v>
      </c>
      <c r="F574" t="s">
        <v>23</v>
      </c>
      <c r="G574">
        <v>30306281</v>
      </c>
      <c r="H574">
        <v>38067218</v>
      </c>
      <c r="I574" t="s">
        <v>2128</v>
      </c>
      <c r="J574">
        <v>12951792</v>
      </c>
      <c r="K574">
        <v>39252065</v>
      </c>
      <c r="L574">
        <v>49303870</v>
      </c>
      <c r="M574">
        <v>10000000</v>
      </c>
      <c r="N574">
        <f t="shared" si="42"/>
        <v>1</v>
      </c>
      <c r="O574">
        <f t="shared" si="43"/>
        <v>0</v>
      </c>
      <c r="P574">
        <f t="shared" si="46"/>
        <v>0</v>
      </c>
      <c r="Q574">
        <f t="shared" si="46"/>
        <v>1</v>
      </c>
      <c r="R574">
        <f t="shared" si="46"/>
        <v>0</v>
      </c>
      <c r="S574">
        <f t="shared" si="46"/>
        <v>0</v>
      </c>
      <c r="T574">
        <v>3</v>
      </c>
      <c r="U574">
        <v>2</v>
      </c>
    </row>
    <row r="575" spans="1:21" ht="16">
      <c r="A575" s="1">
        <v>1996</v>
      </c>
      <c r="B575" t="s">
        <v>2929</v>
      </c>
      <c r="C575" t="s">
        <v>2930</v>
      </c>
      <c r="D575" t="s">
        <v>27</v>
      </c>
      <c r="E575" t="s">
        <v>16</v>
      </c>
      <c r="F575" t="s">
        <v>17</v>
      </c>
      <c r="G575">
        <v>33447612</v>
      </c>
      <c r="H575">
        <v>33447612</v>
      </c>
      <c r="I575" t="s">
        <v>2860</v>
      </c>
      <c r="J575">
        <v>96535720</v>
      </c>
      <c r="K575">
        <v>49675220</v>
      </c>
      <c r="L575">
        <v>49675220</v>
      </c>
      <c r="M575">
        <v>65000000</v>
      </c>
      <c r="N575">
        <f t="shared" si="42"/>
        <v>0</v>
      </c>
      <c r="O575">
        <f t="shared" si="43"/>
        <v>1</v>
      </c>
      <c r="P575">
        <f t="shared" si="46"/>
        <v>0</v>
      </c>
      <c r="Q575">
        <f t="shared" si="46"/>
        <v>0</v>
      </c>
      <c r="R575">
        <f t="shared" si="46"/>
        <v>1</v>
      </c>
      <c r="S575">
        <f t="shared" si="46"/>
        <v>0</v>
      </c>
      <c r="T575">
        <v>4</v>
      </c>
      <c r="U575">
        <v>3</v>
      </c>
    </row>
    <row r="576" spans="1:21" ht="16">
      <c r="A576" s="1">
        <v>2000</v>
      </c>
      <c r="B576" t="s">
        <v>2512</v>
      </c>
      <c r="C576" t="s">
        <v>2513</v>
      </c>
      <c r="D576" t="s">
        <v>22</v>
      </c>
      <c r="E576" t="s">
        <v>22</v>
      </c>
      <c r="F576" t="s">
        <v>23</v>
      </c>
      <c r="G576">
        <v>22751979</v>
      </c>
      <c r="H576">
        <v>36751979</v>
      </c>
      <c r="I576" t="s">
        <v>2409</v>
      </c>
      <c r="J576">
        <v>101468129</v>
      </c>
      <c r="K576">
        <v>30781343</v>
      </c>
      <c r="L576">
        <v>49722060</v>
      </c>
      <c r="M576">
        <v>75000000</v>
      </c>
      <c r="N576">
        <f t="shared" si="42"/>
        <v>1</v>
      </c>
      <c r="O576">
        <f t="shared" si="43"/>
        <v>0</v>
      </c>
      <c r="P576">
        <f t="shared" si="46"/>
        <v>0</v>
      </c>
      <c r="Q576">
        <f t="shared" si="46"/>
        <v>1</v>
      </c>
      <c r="R576">
        <f t="shared" si="46"/>
        <v>0</v>
      </c>
      <c r="S576">
        <f t="shared" si="46"/>
        <v>0</v>
      </c>
      <c r="T576">
        <v>3</v>
      </c>
      <c r="U576">
        <v>2</v>
      </c>
    </row>
    <row r="577" spans="1:21" ht="16">
      <c r="A577" s="1">
        <v>2010</v>
      </c>
      <c r="B577" t="s">
        <v>809</v>
      </c>
      <c r="C577" t="s">
        <v>810</v>
      </c>
      <c r="D577" t="s">
        <v>22</v>
      </c>
      <c r="E577" t="s">
        <v>22</v>
      </c>
      <c r="F577" t="s">
        <v>23</v>
      </c>
      <c r="G577">
        <v>31177548</v>
      </c>
      <c r="H577">
        <v>46604054</v>
      </c>
      <c r="I577" t="s">
        <v>638</v>
      </c>
      <c r="J577">
        <v>21364637</v>
      </c>
      <c r="K577">
        <v>33304850</v>
      </c>
      <c r="L577">
        <v>49783934</v>
      </c>
      <c r="M577">
        <v>20000000</v>
      </c>
      <c r="N577">
        <f t="shared" si="42"/>
        <v>1</v>
      </c>
      <c r="O577">
        <f t="shared" si="43"/>
        <v>0</v>
      </c>
      <c r="P577">
        <f t="shared" si="46"/>
        <v>1</v>
      </c>
      <c r="Q577">
        <f t="shared" si="46"/>
        <v>0</v>
      </c>
      <c r="R577">
        <f t="shared" si="46"/>
        <v>0</v>
      </c>
      <c r="S577">
        <f t="shared" si="46"/>
        <v>0</v>
      </c>
      <c r="T577">
        <v>1</v>
      </c>
      <c r="U577">
        <v>1</v>
      </c>
    </row>
    <row r="578" spans="1:21" ht="16">
      <c r="A578" s="1">
        <v>1994</v>
      </c>
      <c r="B578" t="s">
        <v>3056</v>
      </c>
      <c r="C578" t="s">
        <v>3057</v>
      </c>
      <c r="D578" t="s">
        <v>58</v>
      </c>
      <c r="E578" t="s">
        <v>58</v>
      </c>
      <c r="F578" t="s">
        <v>17</v>
      </c>
      <c r="G578">
        <v>31835600</v>
      </c>
      <c r="H578">
        <v>31835600</v>
      </c>
      <c r="I578" t="s">
        <v>3016</v>
      </c>
      <c r="J578">
        <v>62866588</v>
      </c>
      <c r="K578">
        <v>50034889</v>
      </c>
      <c r="L578">
        <v>50034889</v>
      </c>
      <c r="M578">
        <v>40000000</v>
      </c>
      <c r="N578">
        <f t="shared" ref="N578:N641" si="47">IF(F578="PASS",1,0)</f>
        <v>0</v>
      </c>
      <c r="O578">
        <f t="shared" ref="O578:O641" si="48">IF(E578=D578,0,1)</f>
        <v>0</v>
      </c>
      <c r="P578">
        <f t="shared" si="46"/>
        <v>0</v>
      </c>
      <c r="Q578">
        <f t="shared" si="46"/>
        <v>0</v>
      </c>
      <c r="R578">
        <f t="shared" si="46"/>
        <v>1</v>
      </c>
      <c r="S578">
        <f t="shared" si="46"/>
        <v>0</v>
      </c>
      <c r="T578">
        <v>5</v>
      </c>
      <c r="U578">
        <v>3</v>
      </c>
    </row>
    <row r="579" spans="1:21" ht="16">
      <c r="A579" s="1">
        <v>2006</v>
      </c>
      <c r="B579" t="s">
        <v>1522</v>
      </c>
      <c r="C579" t="s">
        <v>1523</v>
      </c>
      <c r="D579" t="s">
        <v>22</v>
      </c>
      <c r="E579" t="s">
        <v>22</v>
      </c>
      <c r="F579" t="s">
        <v>23</v>
      </c>
      <c r="G579">
        <v>38399961</v>
      </c>
      <c r="H579">
        <v>43343247</v>
      </c>
      <c r="I579" t="s">
        <v>1469</v>
      </c>
      <c r="J579">
        <v>52010836</v>
      </c>
      <c r="K579">
        <v>44382535</v>
      </c>
      <c r="L579">
        <v>50095967</v>
      </c>
      <c r="M579">
        <v>45000000</v>
      </c>
      <c r="N579">
        <f t="shared" si="47"/>
        <v>1</v>
      </c>
      <c r="O579">
        <f t="shared" si="48"/>
        <v>0</v>
      </c>
      <c r="P579">
        <f t="shared" si="46"/>
        <v>0</v>
      </c>
      <c r="Q579">
        <f t="shared" si="46"/>
        <v>1</v>
      </c>
      <c r="R579">
        <f t="shared" si="46"/>
        <v>0</v>
      </c>
      <c r="S579">
        <f t="shared" si="46"/>
        <v>0</v>
      </c>
      <c r="T579">
        <v>2</v>
      </c>
      <c r="U579">
        <v>2</v>
      </c>
    </row>
    <row r="580" spans="1:21" ht="16">
      <c r="A580" s="1">
        <v>1981</v>
      </c>
      <c r="B580" t="s">
        <v>3420</v>
      </c>
      <c r="C580" t="s">
        <v>3421</v>
      </c>
      <c r="D580" t="s">
        <v>16</v>
      </c>
      <c r="E580" t="s">
        <v>16</v>
      </c>
      <c r="F580" t="s">
        <v>17</v>
      </c>
      <c r="G580">
        <v>19571091</v>
      </c>
      <c r="H580">
        <v>19571091</v>
      </c>
      <c r="I580" t="s">
        <v>3412</v>
      </c>
      <c r="J580">
        <v>23825542</v>
      </c>
      <c r="K580">
        <v>50138908</v>
      </c>
      <c r="L580">
        <v>50138908</v>
      </c>
      <c r="M580">
        <v>9300000</v>
      </c>
      <c r="N580">
        <f t="shared" si="47"/>
        <v>0</v>
      </c>
      <c r="O580">
        <f t="shared" si="48"/>
        <v>0</v>
      </c>
      <c r="P580">
        <f t="shared" si="46"/>
        <v>0</v>
      </c>
      <c r="Q580">
        <f t="shared" si="46"/>
        <v>0</v>
      </c>
      <c r="R580">
        <f t="shared" si="46"/>
        <v>0</v>
      </c>
      <c r="S580">
        <f t="shared" si="46"/>
        <v>1</v>
      </c>
    </row>
    <row r="581" spans="1:21" ht="16">
      <c r="A581" s="1">
        <v>2013</v>
      </c>
      <c r="B581" t="s">
        <v>45</v>
      </c>
      <c r="C581" t="s">
        <v>46</v>
      </c>
      <c r="D581" t="s">
        <v>22</v>
      </c>
      <c r="E581" t="s">
        <v>22</v>
      </c>
      <c r="F581" t="s">
        <v>23</v>
      </c>
      <c r="G581">
        <v>37304874</v>
      </c>
      <c r="H581">
        <v>50304874</v>
      </c>
      <c r="I581" t="s">
        <v>38</v>
      </c>
      <c r="J581">
        <v>25000000</v>
      </c>
      <c r="K581">
        <v>37304874</v>
      </c>
      <c r="L581">
        <v>50304874</v>
      </c>
      <c r="M581">
        <v>25000000</v>
      </c>
      <c r="N581">
        <f t="shared" si="47"/>
        <v>1</v>
      </c>
      <c r="O581">
        <f t="shared" si="48"/>
        <v>0</v>
      </c>
      <c r="P581">
        <f t="shared" si="46"/>
        <v>1</v>
      </c>
      <c r="Q581">
        <f t="shared" si="46"/>
        <v>0</v>
      </c>
      <c r="R581">
        <f t="shared" si="46"/>
        <v>0</v>
      </c>
      <c r="S581">
        <f t="shared" si="46"/>
        <v>0</v>
      </c>
      <c r="T581">
        <v>1</v>
      </c>
      <c r="U581">
        <v>1</v>
      </c>
    </row>
    <row r="582" spans="1:21" ht="16">
      <c r="A582" s="1">
        <v>2006</v>
      </c>
      <c r="B582" t="s">
        <v>1624</v>
      </c>
      <c r="C582" t="s">
        <v>1625</v>
      </c>
      <c r="D582" t="s">
        <v>16</v>
      </c>
      <c r="E582" t="s">
        <v>16</v>
      </c>
      <c r="F582" t="s">
        <v>17</v>
      </c>
      <c r="G582">
        <v>43545364</v>
      </c>
      <c r="H582">
        <v>43545364</v>
      </c>
      <c r="I582" t="s">
        <v>1464</v>
      </c>
      <c r="J582">
        <v>75126763</v>
      </c>
      <c r="K582">
        <v>50329573</v>
      </c>
      <c r="L582">
        <v>50329573</v>
      </c>
      <c r="M582">
        <v>65000000</v>
      </c>
      <c r="N582">
        <f t="shared" si="47"/>
        <v>0</v>
      </c>
      <c r="O582">
        <f t="shared" si="48"/>
        <v>0</v>
      </c>
      <c r="P582">
        <f t="shared" ref="P582:S601" si="49">IF(AND($A582&gt;=P$1,$A582&lt;P$1+10),1,0)</f>
        <v>0</v>
      </c>
      <c r="Q582">
        <f t="shared" si="49"/>
        <v>1</v>
      </c>
      <c r="R582">
        <f t="shared" si="49"/>
        <v>0</v>
      </c>
      <c r="S582">
        <f t="shared" si="49"/>
        <v>0</v>
      </c>
      <c r="T582">
        <v>2</v>
      </c>
      <c r="U582">
        <v>2</v>
      </c>
    </row>
    <row r="583" spans="1:21" ht="16">
      <c r="A583" s="1">
        <v>2008</v>
      </c>
      <c r="B583" t="s">
        <v>1291</v>
      </c>
      <c r="C583" t="s">
        <v>1292</v>
      </c>
      <c r="D583" t="s">
        <v>16</v>
      </c>
      <c r="E583" t="s">
        <v>16</v>
      </c>
      <c r="F583" t="s">
        <v>17</v>
      </c>
      <c r="G583">
        <v>26238243</v>
      </c>
      <c r="H583">
        <v>46634275</v>
      </c>
      <c r="I583" t="s">
        <v>1123</v>
      </c>
      <c r="J583">
        <v>6493538</v>
      </c>
      <c r="K583">
        <v>28396504</v>
      </c>
      <c r="L583">
        <v>50470238</v>
      </c>
      <c r="M583">
        <v>6000000</v>
      </c>
      <c r="N583">
        <f t="shared" si="47"/>
        <v>0</v>
      </c>
      <c r="O583">
        <f t="shared" si="48"/>
        <v>0</v>
      </c>
      <c r="P583">
        <f t="shared" si="49"/>
        <v>0</v>
      </c>
      <c r="Q583">
        <f t="shared" si="49"/>
        <v>1</v>
      </c>
      <c r="R583">
        <f t="shared" si="49"/>
        <v>0</v>
      </c>
      <c r="S583">
        <f t="shared" si="49"/>
        <v>0</v>
      </c>
      <c r="T583">
        <v>2</v>
      </c>
      <c r="U583">
        <v>2</v>
      </c>
    </row>
    <row r="584" spans="1:21" ht="16">
      <c r="A584" s="1">
        <v>2009</v>
      </c>
      <c r="B584" t="s">
        <v>950</v>
      </c>
      <c r="C584" t="s">
        <v>951</v>
      </c>
      <c r="D584" t="s">
        <v>16</v>
      </c>
      <c r="E584" t="s">
        <v>16</v>
      </c>
      <c r="F584" t="s">
        <v>17</v>
      </c>
      <c r="G584">
        <v>21002919</v>
      </c>
      <c r="H584">
        <v>46498922</v>
      </c>
      <c r="I584" t="s">
        <v>885</v>
      </c>
      <c r="J584">
        <v>43429264</v>
      </c>
      <c r="K584">
        <v>22803533</v>
      </c>
      <c r="L584">
        <v>50485349</v>
      </c>
      <c r="M584">
        <v>40000000</v>
      </c>
      <c r="N584">
        <f t="shared" si="47"/>
        <v>0</v>
      </c>
      <c r="O584">
        <f t="shared" si="48"/>
        <v>0</v>
      </c>
      <c r="P584">
        <f t="shared" si="49"/>
        <v>0</v>
      </c>
      <c r="Q584">
        <f t="shared" si="49"/>
        <v>1</v>
      </c>
      <c r="R584">
        <f t="shared" si="49"/>
        <v>0</v>
      </c>
      <c r="S584">
        <f t="shared" si="49"/>
        <v>0</v>
      </c>
      <c r="T584">
        <v>2</v>
      </c>
      <c r="U584">
        <v>2</v>
      </c>
    </row>
    <row r="585" spans="1:21" ht="16">
      <c r="A585" s="1">
        <v>1982</v>
      </c>
      <c r="B585" t="s">
        <v>3385</v>
      </c>
      <c r="C585" t="s">
        <v>3386</v>
      </c>
      <c r="D585" t="s">
        <v>22</v>
      </c>
      <c r="E585" t="s">
        <v>22</v>
      </c>
      <c r="F585" t="s">
        <v>23</v>
      </c>
      <c r="G585">
        <v>7000000</v>
      </c>
      <c r="H585">
        <v>21000000</v>
      </c>
      <c r="I585" t="s">
        <v>3387</v>
      </c>
      <c r="J585">
        <v>30165850</v>
      </c>
      <c r="K585">
        <v>16892876</v>
      </c>
      <c r="L585">
        <v>50678628</v>
      </c>
      <c r="M585">
        <v>12500000</v>
      </c>
      <c r="N585">
        <f t="shared" si="47"/>
        <v>1</v>
      </c>
      <c r="O585">
        <f t="shared" si="48"/>
        <v>0</v>
      </c>
      <c r="P585">
        <f t="shared" si="49"/>
        <v>0</v>
      </c>
      <c r="Q585">
        <f t="shared" si="49"/>
        <v>0</v>
      </c>
      <c r="R585">
        <f t="shared" si="49"/>
        <v>0</v>
      </c>
      <c r="S585">
        <f t="shared" si="49"/>
        <v>1</v>
      </c>
    </row>
    <row r="586" spans="1:21" ht="16">
      <c r="A586" s="1">
        <v>2006</v>
      </c>
      <c r="B586" t="s">
        <v>1492</v>
      </c>
      <c r="C586" t="s">
        <v>1493</v>
      </c>
      <c r="D586" t="s">
        <v>58</v>
      </c>
      <c r="E586" t="s">
        <v>58</v>
      </c>
      <c r="F586" t="s">
        <v>17</v>
      </c>
      <c r="G586">
        <v>27838408</v>
      </c>
      <c r="H586">
        <v>43924923</v>
      </c>
      <c r="I586" t="s">
        <v>1464</v>
      </c>
      <c r="J586">
        <v>13869556</v>
      </c>
      <c r="K586">
        <v>32175530</v>
      </c>
      <c r="L586">
        <v>50768266</v>
      </c>
      <c r="M586">
        <v>12000000</v>
      </c>
      <c r="N586">
        <f t="shared" si="47"/>
        <v>0</v>
      </c>
      <c r="O586">
        <f t="shared" si="48"/>
        <v>0</v>
      </c>
      <c r="P586">
        <f t="shared" si="49"/>
        <v>0</v>
      </c>
      <c r="Q586">
        <f t="shared" si="49"/>
        <v>1</v>
      </c>
      <c r="R586">
        <f t="shared" si="49"/>
        <v>0</v>
      </c>
      <c r="S586">
        <f t="shared" si="49"/>
        <v>0</v>
      </c>
      <c r="T586">
        <v>2</v>
      </c>
      <c r="U586">
        <v>2</v>
      </c>
    </row>
    <row r="587" spans="1:21" ht="16">
      <c r="A587" s="1">
        <v>2012</v>
      </c>
      <c r="B587" t="s">
        <v>304</v>
      </c>
      <c r="C587" t="s">
        <v>305</v>
      </c>
      <c r="D587" t="s">
        <v>22</v>
      </c>
      <c r="E587" t="s">
        <v>22</v>
      </c>
      <c r="F587" t="s">
        <v>23</v>
      </c>
      <c r="G587">
        <v>38518613</v>
      </c>
      <c r="H587">
        <v>50118613</v>
      </c>
      <c r="I587" t="s">
        <v>24</v>
      </c>
      <c r="J587">
        <v>71024700</v>
      </c>
      <c r="K587">
        <v>39082470</v>
      </c>
      <c r="L587">
        <v>50852278</v>
      </c>
      <c r="M587">
        <v>70000000</v>
      </c>
      <c r="N587">
        <f t="shared" si="47"/>
        <v>1</v>
      </c>
      <c r="O587">
        <f t="shared" si="48"/>
        <v>0</v>
      </c>
      <c r="P587">
        <f t="shared" si="49"/>
        <v>1</v>
      </c>
      <c r="Q587">
        <f t="shared" si="49"/>
        <v>0</v>
      </c>
      <c r="R587">
        <f t="shared" si="49"/>
        <v>0</v>
      </c>
      <c r="S587">
        <f t="shared" si="49"/>
        <v>0</v>
      </c>
      <c r="T587">
        <v>1</v>
      </c>
      <c r="U587">
        <v>1</v>
      </c>
    </row>
    <row r="588" spans="1:21" ht="16">
      <c r="A588" s="1">
        <v>2001</v>
      </c>
      <c r="B588" t="s">
        <v>2371</v>
      </c>
      <c r="C588" t="s">
        <v>2372</v>
      </c>
      <c r="D588" t="s">
        <v>22</v>
      </c>
      <c r="E588" t="s">
        <v>22</v>
      </c>
      <c r="F588" t="s">
        <v>23</v>
      </c>
      <c r="G588">
        <v>27338033</v>
      </c>
      <c r="H588">
        <v>38684906</v>
      </c>
      <c r="I588" t="s">
        <v>2290</v>
      </c>
      <c r="J588">
        <v>30264457</v>
      </c>
      <c r="K588">
        <v>35972640</v>
      </c>
      <c r="L588">
        <v>50903377</v>
      </c>
      <c r="M588">
        <v>23000000</v>
      </c>
      <c r="N588">
        <f t="shared" si="47"/>
        <v>1</v>
      </c>
      <c r="O588">
        <f t="shared" si="48"/>
        <v>0</v>
      </c>
      <c r="P588">
        <f t="shared" si="49"/>
        <v>0</v>
      </c>
      <c r="Q588">
        <f t="shared" si="49"/>
        <v>1</v>
      </c>
      <c r="R588">
        <f t="shared" si="49"/>
        <v>0</v>
      </c>
      <c r="S588">
        <f t="shared" si="49"/>
        <v>0</v>
      </c>
      <c r="T588">
        <v>3</v>
      </c>
      <c r="U588">
        <v>2</v>
      </c>
    </row>
    <row r="589" spans="1:21" ht="16">
      <c r="A589" s="1">
        <v>2013</v>
      </c>
      <c r="B589" t="s">
        <v>166</v>
      </c>
      <c r="C589" t="s">
        <v>167</v>
      </c>
      <c r="D589" t="s">
        <v>31</v>
      </c>
      <c r="E589" t="s">
        <v>31</v>
      </c>
      <c r="F589" t="s">
        <v>17</v>
      </c>
      <c r="G589">
        <v>36918811</v>
      </c>
      <c r="H589">
        <v>51078541</v>
      </c>
      <c r="I589" t="s">
        <v>18</v>
      </c>
      <c r="J589">
        <v>30000000</v>
      </c>
      <c r="K589">
        <v>36918811</v>
      </c>
      <c r="L589">
        <v>51078541</v>
      </c>
      <c r="M589">
        <v>30000000</v>
      </c>
      <c r="N589">
        <f t="shared" si="47"/>
        <v>0</v>
      </c>
      <c r="O589">
        <f t="shared" si="48"/>
        <v>0</v>
      </c>
      <c r="P589">
        <f t="shared" si="49"/>
        <v>1</v>
      </c>
      <c r="Q589">
        <f t="shared" si="49"/>
        <v>0</v>
      </c>
      <c r="R589">
        <f t="shared" si="49"/>
        <v>0</v>
      </c>
      <c r="S589">
        <f t="shared" si="49"/>
        <v>0</v>
      </c>
      <c r="T589">
        <v>1</v>
      </c>
      <c r="U589">
        <v>1</v>
      </c>
    </row>
    <row r="590" spans="1:21" ht="16">
      <c r="A590" s="1">
        <v>2012</v>
      </c>
      <c r="B590" t="s">
        <v>300</v>
      </c>
      <c r="C590" t="s">
        <v>301</v>
      </c>
      <c r="D590" t="s">
        <v>31</v>
      </c>
      <c r="E590" t="s">
        <v>31</v>
      </c>
      <c r="F590" t="s">
        <v>17</v>
      </c>
      <c r="G590">
        <v>49876377</v>
      </c>
      <c r="H590">
        <v>50365498</v>
      </c>
      <c r="I590" t="s">
        <v>224</v>
      </c>
      <c r="J590">
        <v>58849037</v>
      </c>
      <c r="K590">
        <v>50606496</v>
      </c>
      <c r="L590">
        <v>51102777</v>
      </c>
      <c r="M590">
        <v>58000000</v>
      </c>
      <c r="N590">
        <f t="shared" si="47"/>
        <v>0</v>
      </c>
      <c r="O590">
        <f t="shared" si="48"/>
        <v>0</v>
      </c>
      <c r="P590">
        <f t="shared" si="49"/>
        <v>1</v>
      </c>
      <c r="Q590">
        <f t="shared" si="49"/>
        <v>0</v>
      </c>
      <c r="R590">
        <f t="shared" si="49"/>
        <v>0</v>
      </c>
      <c r="S590">
        <f t="shared" si="49"/>
        <v>0</v>
      </c>
      <c r="T590">
        <v>1</v>
      </c>
      <c r="U590">
        <v>1</v>
      </c>
    </row>
    <row r="591" spans="1:21" ht="16">
      <c r="A591" s="1">
        <v>1996</v>
      </c>
      <c r="B591" t="s">
        <v>2913</v>
      </c>
      <c r="C591" t="s">
        <v>2914</v>
      </c>
      <c r="D591" t="s">
        <v>22</v>
      </c>
      <c r="E591" t="s">
        <v>22</v>
      </c>
      <c r="F591" t="s">
        <v>23</v>
      </c>
      <c r="G591">
        <v>25857416</v>
      </c>
      <c r="H591">
        <v>34557416</v>
      </c>
      <c r="I591" t="s">
        <v>2863</v>
      </c>
      <c r="J591">
        <v>3712912</v>
      </c>
      <c r="K591">
        <v>38402527</v>
      </c>
      <c r="L591">
        <v>51323462</v>
      </c>
      <c r="M591">
        <v>2500000</v>
      </c>
      <c r="N591">
        <f t="shared" si="47"/>
        <v>1</v>
      </c>
      <c r="O591">
        <f t="shared" si="48"/>
        <v>0</v>
      </c>
      <c r="P591">
        <f t="shared" si="49"/>
        <v>0</v>
      </c>
      <c r="Q591">
        <f t="shared" si="49"/>
        <v>0</v>
      </c>
      <c r="R591">
        <f t="shared" si="49"/>
        <v>1</v>
      </c>
      <c r="S591">
        <f t="shared" si="49"/>
        <v>0</v>
      </c>
      <c r="T591">
        <v>4</v>
      </c>
      <c r="U591">
        <v>3</v>
      </c>
    </row>
    <row r="592" spans="1:21" ht="16">
      <c r="A592" s="1">
        <v>2010</v>
      </c>
      <c r="B592" t="s">
        <v>777</v>
      </c>
      <c r="C592" t="s">
        <v>778</v>
      </c>
      <c r="D592" t="s">
        <v>22</v>
      </c>
      <c r="E592" t="s">
        <v>22</v>
      </c>
      <c r="F592" t="s">
        <v>23</v>
      </c>
      <c r="G592">
        <v>31611316</v>
      </c>
      <c r="H592">
        <v>48089760</v>
      </c>
      <c r="I592" t="s">
        <v>638</v>
      </c>
      <c r="J592">
        <v>90799707</v>
      </c>
      <c r="K592">
        <v>33768214</v>
      </c>
      <c r="L592">
        <v>51371013</v>
      </c>
      <c r="M592">
        <v>85000000</v>
      </c>
      <c r="N592">
        <f t="shared" si="47"/>
        <v>1</v>
      </c>
      <c r="O592">
        <f t="shared" si="48"/>
        <v>0</v>
      </c>
      <c r="P592">
        <f t="shared" si="49"/>
        <v>1</v>
      </c>
      <c r="Q592">
        <f t="shared" si="49"/>
        <v>0</v>
      </c>
      <c r="R592">
        <f t="shared" si="49"/>
        <v>0</v>
      </c>
      <c r="S592">
        <f t="shared" si="49"/>
        <v>0</v>
      </c>
      <c r="T592">
        <v>1</v>
      </c>
      <c r="U592">
        <v>1</v>
      </c>
    </row>
    <row r="593" spans="1:21" ht="16">
      <c r="A593" s="1">
        <v>2004</v>
      </c>
      <c r="B593" t="s">
        <v>1995</v>
      </c>
      <c r="C593" t="s">
        <v>1996</v>
      </c>
      <c r="D593" t="s">
        <v>22</v>
      </c>
      <c r="E593" t="s">
        <v>22</v>
      </c>
      <c r="F593" t="s">
        <v>23</v>
      </c>
      <c r="G593">
        <v>16862585</v>
      </c>
      <c r="H593">
        <v>41666476</v>
      </c>
      <c r="I593" t="s">
        <v>1837</v>
      </c>
      <c r="J593">
        <v>43161751</v>
      </c>
      <c r="K593">
        <v>20794820</v>
      </c>
      <c r="L593">
        <v>51382801</v>
      </c>
      <c r="M593">
        <v>35000000</v>
      </c>
      <c r="N593">
        <f t="shared" si="47"/>
        <v>1</v>
      </c>
      <c r="O593">
        <f t="shared" si="48"/>
        <v>0</v>
      </c>
      <c r="P593">
        <f t="shared" si="49"/>
        <v>0</v>
      </c>
      <c r="Q593">
        <f t="shared" si="49"/>
        <v>1</v>
      </c>
      <c r="R593">
        <f t="shared" si="49"/>
        <v>0</v>
      </c>
      <c r="S593">
        <f t="shared" si="49"/>
        <v>0</v>
      </c>
      <c r="T593">
        <v>3</v>
      </c>
      <c r="U593">
        <v>2</v>
      </c>
    </row>
    <row r="594" spans="1:21" ht="16">
      <c r="A594" s="1">
        <v>1997</v>
      </c>
      <c r="B594" t="s">
        <v>2836</v>
      </c>
      <c r="C594" t="s">
        <v>2837</v>
      </c>
      <c r="D594" t="s">
        <v>22</v>
      </c>
      <c r="E594" t="s">
        <v>22</v>
      </c>
      <c r="F594" t="s">
        <v>23</v>
      </c>
      <c r="G594">
        <v>35450113</v>
      </c>
      <c r="H594">
        <v>35450113</v>
      </c>
      <c r="I594" t="s">
        <v>2762</v>
      </c>
      <c r="J594">
        <v>29024763</v>
      </c>
      <c r="K594">
        <v>51446556</v>
      </c>
      <c r="L594">
        <v>51446556</v>
      </c>
      <c r="M594">
        <v>20000000</v>
      </c>
      <c r="N594">
        <f t="shared" si="47"/>
        <v>1</v>
      </c>
      <c r="O594">
        <f t="shared" si="48"/>
        <v>0</v>
      </c>
      <c r="P594">
        <f t="shared" si="49"/>
        <v>0</v>
      </c>
      <c r="Q594">
        <f t="shared" si="49"/>
        <v>0</v>
      </c>
      <c r="R594">
        <f t="shared" si="49"/>
        <v>1</v>
      </c>
      <c r="S594">
        <f t="shared" si="49"/>
        <v>0</v>
      </c>
      <c r="T594">
        <v>4</v>
      </c>
      <c r="U594">
        <v>3</v>
      </c>
    </row>
    <row r="595" spans="1:21" ht="16">
      <c r="A595" s="1">
        <v>1993</v>
      </c>
      <c r="B595" t="s">
        <v>3089</v>
      </c>
      <c r="C595" t="s">
        <v>3090</v>
      </c>
      <c r="D595" t="s">
        <v>22</v>
      </c>
      <c r="E595" t="s">
        <v>22</v>
      </c>
      <c r="F595" t="s">
        <v>23</v>
      </c>
      <c r="G595">
        <v>32014993</v>
      </c>
      <c r="H595">
        <v>32014993</v>
      </c>
      <c r="I595" t="s">
        <v>3073</v>
      </c>
      <c r="J595">
        <v>54823603</v>
      </c>
      <c r="K595">
        <v>51622860</v>
      </c>
      <c r="L595">
        <v>51622860</v>
      </c>
      <c r="M595">
        <v>34000000</v>
      </c>
      <c r="N595">
        <f t="shared" si="47"/>
        <v>1</v>
      </c>
      <c r="O595">
        <f t="shared" si="48"/>
        <v>0</v>
      </c>
      <c r="P595">
        <f t="shared" si="49"/>
        <v>0</v>
      </c>
      <c r="Q595">
        <f t="shared" si="49"/>
        <v>0</v>
      </c>
      <c r="R595">
        <f t="shared" si="49"/>
        <v>1</v>
      </c>
      <c r="S595">
        <f t="shared" si="49"/>
        <v>0</v>
      </c>
      <c r="T595">
        <v>5</v>
      </c>
      <c r="U595">
        <v>3</v>
      </c>
    </row>
    <row r="596" spans="1:21" ht="16">
      <c r="A596" s="1">
        <v>2002</v>
      </c>
      <c r="B596" t="s">
        <v>2278</v>
      </c>
      <c r="C596" t="s">
        <v>2279</v>
      </c>
      <c r="D596" t="s">
        <v>22</v>
      </c>
      <c r="E596" t="s">
        <v>22</v>
      </c>
      <c r="F596" t="s">
        <v>23</v>
      </c>
      <c r="G596">
        <v>20779666</v>
      </c>
      <c r="H596">
        <v>39892476</v>
      </c>
      <c r="I596" t="s">
        <v>2128</v>
      </c>
      <c r="J596">
        <v>5569271</v>
      </c>
      <c r="K596">
        <v>26913392</v>
      </c>
      <c r="L596">
        <v>51667906</v>
      </c>
      <c r="M596">
        <v>4300000</v>
      </c>
      <c r="N596">
        <f t="shared" si="47"/>
        <v>1</v>
      </c>
      <c r="O596">
        <f t="shared" si="48"/>
        <v>0</v>
      </c>
      <c r="P596">
        <f t="shared" si="49"/>
        <v>0</v>
      </c>
      <c r="Q596">
        <f t="shared" si="49"/>
        <v>1</v>
      </c>
      <c r="R596">
        <f t="shared" si="49"/>
        <v>0</v>
      </c>
      <c r="S596">
        <f t="shared" si="49"/>
        <v>0</v>
      </c>
      <c r="T596">
        <v>3</v>
      </c>
      <c r="U596">
        <v>2</v>
      </c>
    </row>
    <row r="597" spans="1:21" ht="16">
      <c r="A597" s="1">
        <v>2010</v>
      </c>
      <c r="B597" t="s">
        <v>658</v>
      </c>
      <c r="C597" t="s">
        <v>659</v>
      </c>
      <c r="D597" t="s">
        <v>27</v>
      </c>
      <c r="E597" t="s">
        <v>16</v>
      </c>
      <c r="F597" t="s">
        <v>17</v>
      </c>
      <c r="G597">
        <v>31206263</v>
      </c>
      <c r="H597">
        <v>48478084</v>
      </c>
      <c r="I597" t="s">
        <v>635</v>
      </c>
      <c r="J597">
        <v>47002201</v>
      </c>
      <c r="K597">
        <v>33335524</v>
      </c>
      <c r="L597">
        <v>51785833</v>
      </c>
      <c r="M597">
        <v>44000000</v>
      </c>
      <c r="N597">
        <f t="shared" si="47"/>
        <v>0</v>
      </c>
      <c r="O597">
        <f t="shared" si="48"/>
        <v>1</v>
      </c>
      <c r="P597">
        <f t="shared" si="49"/>
        <v>1</v>
      </c>
      <c r="Q597">
        <f t="shared" si="49"/>
        <v>0</v>
      </c>
      <c r="R597">
        <f t="shared" si="49"/>
        <v>0</v>
      </c>
      <c r="S597">
        <f t="shared" si="49"/>
        <v>0</v>
      </c>
      <c r="T597">
        <v>1</v>
      </c>
      <c r="U597">
        <v>1</v>
      </c>
    </row>
    <row r="598" spans="1:21" ht="16">
      <c r="A598" s="1">
        <v>2011</v>
      </c>
      <c r="B598" t="s">
        <v>626</v>
      </c>
      <c r="C598" t="s">
        <v>627</v>
      </c>
      <c r="D598" t="s">
        <v>58</v>
      </c>
      <c r="E598" t="s">
        <v>58</v>
      </c>
      <c r="F598" t="s">
        <v>17</v>
      </c>
      <c r="G598">
        <v>26692846</v>
      </c>
      <c r="H598">
        <v>50145607</v>
      </c>
      <c r="I598" t="s">
        <v>391</v>
      </c>
      <c r="J598">
        <v>31070724</v>
      </c>
      <c r="K598">
        <v>27645535</v>
      </c>
      <c r="L598">
        <v>51935343</v>
      </c>
      <c r="M598">
        <v>30000000</v>
      </c>
      <c r="N598">
        <f t="shared" si="47"/>
        <v>0</v>
      </c>
      <c r="O598">
        <f t="shared" si="48"/>
        <v>0</v>
      </c>
      <c r="P598">
        <f t="shared" si="49"/>
        <v>1</v>
      </c>
      <c r="Q598">
        <f t="shared" si="49"/>
        <v>0</v>
      </c>
      <c r="R598">
        <f t="shared" si="49"/>
        <v>0</v>
      </c>
      <c r="S598">
        <f t="shared" si="49"/>
        <v>0</v>
      </c>
      <c r="T598">
        <v>1</v>
      </c>
      <c r="U598">
        <v>1</v>
      </c>
    </row>
    <row r="599" spans="1:21" ht="16">
      <c r="A599" s="1">
        <v>1998</v>
      </c>
      <c r="B599" t="s">
        <v>2747</v>
      </c>
      <c r="C599" t="s">
        <v>2748</v>
      </c>
      <c r="D599" t="s">
        <v>16</v>
      </c>
      <c r="E599" t="s">
        <v>16</v>
      </c>
      <c r="F599" t="s">
        <v>17</v>
      </c>
      <c r="G599">
        <v>36400491</v>
      </c>
      <c r="H599">
        <v>36400491</v>
      </c>
      <c r="I599" t="s">
        <v>2642</v>
      </c>
      <c r="J599">
        <v>74314880</v>
      </c>
      <c r="K599">
        <v>52021118</v>
      </c>
      <c r="L599">
        <v>52021118</v>
      </c>
      <c r="M599">
        <v>52000000</v>
      </c>
      <c r="N599">
        <f t="shared" si="47"/>
        <v>0</v>
      </c>
      <c r="O599">
        <f t="shared" si="48"/>
        <v>0</v>
      </c>
      <c r="P599">
        <f t="shared" si="49"/>
        <v>0</v>
      </c>
      <c r="Q599">
        <f t="shared" si="49"/>
        <v>0</v>
      </c>
      <c r="R599">
        <f t="shared" si="49"/>
        <v>1</v>
      </c>
      <c r="S599">
        <f t="shared" si="49"/>
        <v>0</v>
      </c>
      <c r="T599">
        <v>4</v>
      </c>
      <c r="U599">
        <v>3</v>
      </c>
    </row>
    <row r="600" spans="1:21" ht="16">
      <c r="A600" s="1">
        <v>2006</v>
      </c>
      <c r="B600" t="s">
        <v>1580</v>
      </c>
      <c r="C600" t="s">
        <v>1581</v>
      </c>
      <c r="D600" t="s">
        <v>22</v>
      </c>
      <c r="E600" t="s">
        <v>22</v>
      </c>
      <c r="F600" t="s">
        <v>23</v>
      </c>
      <c r="G600">
        <v>40435190</v>
      </c>
      <c r="H600">
        <v>45235190</v>
      </c>
      <c r="I600" t="s">
        <v>1469</v>
      </c>
      <c r="J600">
        <v>34673890</v>
      </c>
      <c r="K600">
        <v>46734845</v>
      </c>
      <c r="L600">
        <v>52282667</v>
      </c>
      <c r="M600">
        <v>30000000</v>
      </c>
      <c r="N600">
        <f t="shared" si="47"/>
        <v>1</v>
      </c>
      <c r="O600">
        <f t="shared" si="48"/>
        <v>0</v>
      </c>
      <c r="P600">
        <f t="shared" si="49"/>
        <v>0</v>
      </c>
      <c r="Q600">
        <f t="shared" si="49"/>
        <v>1</v>
      </c>
      <c r="R600">
        <f t="shared" si="49"/>
        <v>0</v>
      </c>
      <c r="S600">
        <f t="shared" si="49"/>
        <v>0</v>
      </c>
      <c r="T600">
        <v>2</v>
      </c>
      <c r="U600">
        <v>2</v>
      </c>
    </row>
    <row r="601" spans="1:21" ht="16">
      <c r="A601" s="1">
        <v>1995</v>
      </c>
      <c r="B601" t="s">
        <v>3004</v>
      </c>
      <c r="C601" t="s">
        <v>3005</v>
      </c>
      <c r="D601" t="s">
        <v>16</v>
      </c>
      <c r="E601" t="s">
        <v>16</v>
      </c>
      <c r="F601" t="s">
        <v>17</v>
      </c>
      <c r="G601">
        <v>23341568</v>
      </c>
      <c r="H601">
        <v>34449356</v>
      </c>
      <c r="I601" t="s">
        <v>2947</v>
      </c>
      <c r="J601">
        <v>9172677</v>
      </c>
      <c r="K601">
        <v>35684110</v>
      </c>
      <c r="L601">
        <v>52665468</v>
      </c>
      <c r="M601">
        <v>6000000</v>
      </c>
      <c r="N601">
        <f t="shared" si="47"/>
        <v>0</v>
      </c>
      <c r="O601">
        <f t="shared" si="48"/>
        <v>0</v>
      </c>
      <c r="P601">
        <f t="shared" si="49"/>
        <v>0</v>
      </c>
      <c r="Q601">
        <f t="shared" si="49"/>
        <v>0</v>
      </c>
      <c r="R601">
        <f t="shared" si="49"/>
        <v>1</v>
      </c>
      <c r="S601">
        <f t="shared" si="49"/>
        <v>0</v>
      </c>
      <c r="T601">
        <v>4</v>
      </c>
      <c r="U601">
        <v>3</v>
      </c>
    </row>
    <row r="602" spans="1:21" ht="16">
      <c r="A602" s="1">
        <v>2009</v>
      </c>
      <c r="B602" t="s">
        <v>890</v>
      </c>
      <c r="C602">
        <v>9</v>
      </c>
      <c r="D602" t="s">
        <v>58</v>
      </c>
      <c r="E602" t="s">
        <v>58</v>
      </c>
      <c r="F602" t="s">
        <v>17</v>
      </c>
      <c r="G602">
        <v>31749894</v>
      </c>
      <c r="H602">
        <v>48559999</v>
      </c>
      <c r="I602" t="s">
        <v>885</v>
      </c>
      <c r="J602">
        <v>32571948</v>
      </c>
      <c r="K602">
        <v>34471863</v>
      </c>
      <c r="L602">
        <v>52723125</v>
      </c>
      <c r="M602">
        <v>30000000</v>
      </c>
      <c r="N602">
        <f t="shared" si="47"/>
        <v>0</v>
      </c>
      <c r="O602">
        <f t="shared" si="48"/>
        <v>0</v>
      </c>
      <c r="P602">
        <f t="shared" ref="P602:S621" si="50">IF(AND($A602&gt;=P$1,$A602&lt;P$1+10),1,0)</f>
        <v>0</v>
      </c>
      <c r="Q602">
        <f t="shared" si="50"/>
        <v>1</v>
      </c>
      <c r="R602">
        <f t="shared" si="50"/>
        <v>0</v>
      </c>
      <c r="S602">
        <f t="shared" si="50"/>
        <v>0</v>
      </c>
      <c r="T602">
        <v>2</v>
      </c>
      <c r="U602">
        <v>2</v>
      </c>
    </row>
    <row r="603" spans="1:21" ht="16">
      <c r="A603" s="1">
        <v>2010</v>
      </c>
      <c r="B603" t="s">
        <v>843</v>
      </c>
      <c r="C603" t="s">
        <v>844</v>
      </c>
      <c r="D603" t="s">
        <v>31</v>
      </c>
      <c r="E603" t="s">
        <v>31</v>
      </c>
      <c r="F603" t="s">
        <v>17</v>
      </c>
      <c r="G603">
        <v>27758465</v>
      </c>
      <c r="H603">
        <v>49858465</v>
      </c>
      <c r="I603" t="s">
        <v>635</v>
      </c>
      <c r="J603">
        <v>20296405</v>
      </c>
      <c r="K603">
        <v>29652476</v>
      </c>
      <c r="L603">
        <v>53260400</v>
      </c>
      <c r="M603">
        <v>19000000</v>
      </c>
      <c r="N603">
        <f t="shared" si="47"/>
        <v>0</v>
      </c>
      <c r="O603">
        <f t="shared" si="48"/>
        <v>0</v>
      </c>
      <c r="P603">
        <f t="shared" si="50"/>
        <v>1</v>
      </c>
      <c r="Q603">
        <f t="shared" si="50"/>
        <v>0</v>
      </c>
      <c r="R603">
        <f t="shared" si="50"/>
        <v>0</v>
      </c>
      <c r="S603">
        <f t="shared" si="50"/>
        <v>0</v>
      </c>
      <c r="T603">
        <v>1</v>
      </c>
      <c r="U603">
        <v>1</v>
      </c>
    </row>
    <row r="604" spans="1:21" ht="16">
      <c r="A604" s="1">
        <v>2004</v>
      </c>
      <c r="B604" t="s">
        <v>1927</v>
      </c>
      <c r="C604" t="s">
        <v>1928</v>
      </c>
      <c r="D604" t="s">
        <v>22</v>
      </c>
      <c r="E604" t="s">
        <v>22</v>
      </c>
      <c r="F604" t="s">
        <v>23</v>
      </c>
      <c r="G604">
        <v>37485528</v>
      </c>
      <c r="H604">
        <v>43340302</v>
      </c>
      <c r="I604" t="s">
        <v>1837</v>
      </c>
      <c r="J604">
        <v>61659644</v>
      </c>
      <c r="K604">
        <v>46226886</v>
      </c>
      <c r="L604">
        <v>53446952</v>
      </c>
      <c r="M604">
        <v>50000000</v>
      </c>
      <c r="N604">
        <f t="shared" si="47"/>
        <v>1</v>
      </c>
      <c r="O604">
        <f t="shared" si="48"/>
        <v>0</v>
      </c>
      <c r="P604">
        <f t="shared" si="50"/>
        <v>0</v>
      </c>
      <c r="Q604">
        <f t="shared" si="50"/>
        <v>1</v>
      </c>
      <c r="R604">
        <f t="shared" si="50"/>
        <v>0</v>
      </c>
      <c r="S604">
        <f t="shared" si="50"/>
        <v>0</v>
      </c>
      <c r="T604">
        <v>3</v>
      </c>
      <c r="U604">
        <v>2</v>
      </c>
    </row>
    <row r="605" spans="1:21" ht="16">
      <c r="A605" s="1">
        <v>1996</v>
      </c>
      <c r="B605" t="s">
        <v>2903</v>
      </c>
      <c r="C605" t="s">
        <v>2904</v>
      </c>
      <c r="D605" t="s">
        <v>22</v>
      </c>
      <c r="E605" t="s">
        <v>22</v>
      </c>
      <c r="F605" t="s">
        <v>23</v>
      </c>
      <c r="G605">
        <v>36049108</v>
      </c>
      <c r="H605">
        <v>36049108</v>
      </c>
      <c r="I605" t="s">
        <v>2863</v>
      </c>
      <c r="J605">
        <v>13366484</v>
      </c>
      <c r="K605">
        <v>53538871</v>
      </c>
      <c r="L605">
        <v>53538871</v>
      </c>
      <c r="M605">
        <v>9000000</v>
      </c>
      <c r="N605">
        <f t="shared" si="47"/>
        <v>1</v>
      </c>
      <c r="O605">
        <f t="shared" si="48"/>
        <v>0</v>
      </c>
      <c r="P605">
        <f t="shared" si="50"/>
        <v>0</v>
      </c>
      <c r="Q605">
        <f t="shared" si="50"/>
        <v>0</v>
      </c>
      <c r="R605">
        <f t="shared" si="50"/>
        <v>1</v>
      </c>
      <c r="S605">
        <f t="shared" si="50"/>
        <v>0</v>
      </c>
      <c r="T605">
        <v>4</v>
      </c>
      <c r="U605">
        <v>3</v>
      </c>
    </row>
    <row r="606" spans="1:21" ht="16">
      <c r="A606" s="1">
        <v>2009</v>
      </c>
      <c r="B606" t="s">
        <v>1051</v>
      </c>
      <c r="C606" t="s">
        <v>1052</v>
      </c>
      <c r="D606" t="s">
        <v>22</v>
      </c>
      <c r="E606" t="s">
        <v>22</v>
      </c>
      <c r="F606" t="s">
        <v>23</v>
      </c>
      <c r="G606">
        <v>26218170</v>
      </c>
      <c r="H606">
        <v>49486874</v>
      </c>
      <c r="I606" t="s">
        <v>888</v>
      </c>
      <c r="J606">
        <v>10857316</v>
      </c>
      <c r="K606">
        <v>28465896</v>
      </c>
      <c r="L606">
        <v>53729463</v>
      </c>
      <c r="M606">
        <v>10000000</v>
      </c>
      <c r="N606">
        <f t="shared" si="47"/>
        <v>1</v>
      </c>
      <c r="O606">
        <f t="shared" si="48"/>
        <v>0</v>
      </c>
      <c r="P606">
        <f t="shared" si="50"/>
        <v>0</v>
      </c>
      <c r="Q606">
        <f t="shared" si="50"/>
        <v>1</v>
      </c>
      <c r="R606">
        <f t="shared" si="50"/>
        <v>0</v>
      </c>
      <c r="S606">
        <f t="shared" si="50"/>
        <v>0</v>
      </c>
      <c r="T606">
        <v>2</v>
      </c>
      <c r="U606">
        <v>2</v>
      </c>
    </row>
    <row r="607" spans="1:21" ht="16">
      <c r="A607" s="1">
        <v>2000</v>
      </c>
      <c r="B607" t="s">
        <v>2459</v>
      </c>
      <c r="C607" t="s">
        <v>2460</v>
      </c>
      <c r="D607" t="s">
        <v>16</v>
      </c>
      <c r="E607" t="s">
        <v>16</v>
      </c>
      <c r="F607" t="s">
        <v>17</v>
      </c>
      <c r="G607">
        <v>25544867</v>
      </c>
      <c r="H607">
        <v>39723096</v>
      </c>
      <c r="I607" t="s">
        <v>2414</v>
      </c>
      <c r="J607">
        <v>6764542</v>
      </c>
      <c r="K607">
        <v>34559865</v>
      </c>
      <c r="L607">
        <v>53741710</v>
      </c>
      <c r="M607">
        <v>5000000</v>
      </c>
      <c r="N607">
        <f t="shared" si="47"/>
        <v>0</v>
      </c>
      <c r="O607">
        <f t="shared" si="48"/>
        <v>0</v>
      </c>
      <c r="P607">
        <f t="shared" si="50"/>
        <v>0</v>
      </c>
      <c r="Q607">
        <f t="shared" si="50"/>
        <v>1</v>
      </c>
      <c r="R607">
        <f t="shared" si="50"/>
        <v>0</v>
      </c>
      <c r="S607">
        <f t="shared" si="50"/>
        <v>0</v>
      </c>
      <c r="T607">
        <v>3</v>
      </c>
      <c r="U607">
        <v>2</v>
      </c>
    </row>
    <row r="608" spans="1:21" ht="16">
      <c r="A608" s="1">
        <v>2000</v>
      </c>
      <c r="B608" t="s">
        <v>2495</v>
      </c>
      <c r="C608" t="s">
        <v>2496</v>
      </c>
      <c r="D608" t="s">
        <v>16</v>
      </c>
      <c r="E608" t="s">
        <v>16</v>
      </c>
      <c r="F608" t="s">
        <v>17</v>
      </c>
      <c r="G608">
        <v>39778599</v>
      </c>
      <c r="H608">
        <v>39778599</v>
      </c>
      <c r="I608" t="s">
        <v>2414</v>
      </c>
      <c r="J608">
        <v>67645419</v>
      </c>
      <c r="K608">
        <v>53816800</v>
      </c>
      <c r="L608">
        <v>53816800</v>
      </c>
      <c r="M608">
        <v>50000000</v>
      </c>
      <c r="N608">
        <f t="shared" si="47"/>
        <v>0</v>
      </c>
      <c r="O608">
        <f t="shared" si="48"/>
        <v>0</v>
      </c>
      <c r="P608">
        <f t="shared" si="50"/>
        <v>0</v>
      </c>
      <c r="Q608">
        <f t="shared" si="50"/>
        <v>1</v>
      </c>
      <c r="R608">
        <f t="shared" si="50"/>
        <v>0</v>
      </c>
      <c r="S608">
        <f t="shared" si="50"/>
        <v>0</v>
      </c>
      <c r="T608">
        <v>3</v>
      </c>
      <c r="U608">
        <v>2</v>
      </c>
    </row>
    <row r="609" spans="1:21" ht="16">
      <c r="A609" s="1">
        <v>1970</v>
      </c>
      <c r="B609" t="s">
        <v>3567</v>
      </c>
      <c r="C609" t="s">
        <v>3568</v>
      </c>
      <c r="D609" t="s">
        <v>22</v>
      </c>
      <c r="E609" t="s">
        <v>22</v>
      </c>
      <c r="F609" t="s">
        <v>23</v>
      </c>
      <c r="G609">
        <v>9000000</v>
      </c>
      <c r="H609">
        <v>9000000</v>
      </c>
      <c r="I609" t="s">
        <v>3569</v>
      </c>
      <c r="J609">
        <v>5997631</v>
      </c>
      <c r="K609">
        <v>53978683</v>
      </c>
      <c r="L609">
        <v>53978683</v>
      </c>
      <c r="M609">
        <v>1000000</v>
      </c>
      <c r="N609">
        <f t="shared" si="47"/>
        <v>1</v>
      </c>
      <c r="O609">
        <f t="shared" si="48"/>
        <v>0</v>
      </c>
      <c r="P609">
        <f t="shared" si="50"/>
        <v>0</v>
      </c>
      <c r="Q609">
        <f t="shared" si="50"/>
        <v>0</v>
      </c>
      <c r="R609">
        <f t="shared" si="50"/>
        <v>0</v>
      </c>
      <c r="S609">
        <f t="shared" si="50"/>
        <v>0</v>
      </c>
    </row>
    <row r="610" spans="1:21" ht="16">
      <c r="A610" s="1">
        <v>2008</v>
      </c>
      <c r="B610" t="s">
        <v>1271</v>
      </c>
      <c r="C610" t="s">
        <v>1272</v>
      </c>
      <c r="D610" t="s">
        <v>27</v>
      </c>
      <c r="E610" t="s">
        <v>16</v>
      </c>
      <c r="F610" t="s">
        <v>17</v>
      </c>
      <c r="G610">
        <v>17017811</v>
      </c>
      <c r="H610">
        <v>49894223</v>
      </c>
      <c r="I610" t="s">
        <v>1123</v>
      </c>
      <c r="J610">
        <v>16233845</v>
      </c>
      <c r="K610">
        <v>18417633</v>
      </c>
      <c r="L610">
        <v>53998338</v>
      </c>
      <c r="M610">
        <v>15000000</v>
      </c>
      <c r="N610">
        <f t="shared" si="47"/>
        <v>0</v>
      </c>
      <c r="O610">
        <f t="shared" si="48"/>
        <v>1</v>
      </c>
      <c r="P610">
        <f t="shared" si="50"/>
        <v>0</v>
      </c>
      <c r="Q610">
        <f t="shared" si="50"/>
        <v>1</v>
      </c>
      <c r="R610">
        <f t="shared" si="50"/>
        <v>0</v>
      </c>
      <c r="S610">
        <f t="shared" si="50"/>
        <v>0</v>
      </c>
      <c r="T610">
        <v>2</v>
      </c>
      <c r="U610">
        <v>2</v>
      </c>
    </row>
    <row r="611" spans="1:21" ht="16">
      <c r="A611" s="1">
        <v>1976</v>
      </c>
      <c r="B611" t="s">
        <v>3501</v>
      </c>
      <c r="C611" t="s">
        <v>3502</v>
      </c>
      <c r="D611" t="s">
        <v>22</v>
      </c>
      <c r="E611" t="s">
        <v>22</v>
      </c>
      <c r="F611" t="s">
        <v>23</v>
      </c>
      <c r="G611">
        <v>13200000</v>
      </c>
      <c r="H611">
        <v>13200000</v>
      </c>
      <c r="I611" t="s">
        <v>3503</v>
      </c>
      <c r="J611">
        <v>12275482</v>
      </c>
      <c r="K611">
        <v>54012120</v>
      </c>
      <c r="L611">
        <v>54012120</v>
      </c>
      <c r="M611">
        <v>3000000</v>
      </c>
      <c r="N611">
        <f t="shared" si="47"/>
        <v>1</v>
      </c>
      <c r="O611">
        <f t="shared" si="48"/>
        <v>0</v>
      </c>
      <c r="P611">
        <f t="shared" si="50"/>
        <v>0</v>
      </c>
      <c r="Q611">
        <f t="shared" si="50"/>
        <v>0</v>
      </c>
      <c r="R611">
        <f t="shared" si="50"/>
        <v>0</v>
      </c>
      <c r="S611">
        <f t="shared" si="50"/>
        <v>0</v>
      </c>
    </row>
    <row r="612" spans="1:21" ht="16">
      <c r="A612" s="1">
        <v>1996</v>
      </c>
      <c r="B612" t="s">
        <v>2925</v>
      </c>
      <c r="C612" t="s">
        <v>2926</v>
      </c>
      <c r="D612" t="s">
        <v>16</v>
      </c>
      <c r="E612" t="s">
        <v>16</v>
      </c>
      <c r="F612" t="s">
        <v>17</v>
      </c>
      <c r="G612">
        <v>20404841</v>
      </c>
      <c r="H612">
        <v>36404841</v>
      </c>
      <c r="I612" t="s">
        <v>2860</v>
      </c>
      <c r="J612">
        <v>66832422</v>
      </c>
      <c r="K612">
        <v>30304554</v>
      </c>
      <c r="L612">
        <v>54067193</v>
      </c>
      <c r="M612">
        <v>45000000</v>
      </c>
      <c r="N612">
        <f t="shared" si="47"/>
        <v>0</v>
      </c>
      <c r="O612">
        <f t="shared" si="48"/>
        <v>0</v>
      </c>
      <c r="P612">
        <f t="shared" si="50"/>
        <v>0</v>
      </c>
      <c r="Q612">
        <f t="shared" si="50"/>
        <v>0</v>
      </c>
      <c r="R612">
        <f t="shared" si="50"/>
        <v>1</v>
      </c>
      <c r="S612">
        <f t="shared" si="50"/>
        <v>0</v>
      </c>
      <c r="T612">
        <v>4</v>
      </c>
      <c r="U612">
        <v>3</v>
      </c>
    </row>
    <row r="613" spans="1:21" ht="16">
      <c r="A613" s="1">
        <v>2008</v>
      </c>
      <c r="B613" t="s">
        <v>1289</v>
      </c>
      <c r="C613" t="s">
        <v>1290</v>
      </c>
      <c r="D613" t="s">
        <v>22</v>
      </c>
      <c r="E613" t="s">
        <v>22</v>
      </c>
      <c r="F613" t="s">
        <v>23</v>
      </c>
      <c r="G613">
        <v>26902075</v>
      </c>
      <c r="H613">
        <v>50103808</v>
      </c>
      <c r="I613" t="s">
        <v>1120</v>
      </c>
      <c r="J613">
        <v>17316101</v>
      </c>
      <c r="K613">
        <v>29114940</v>
      </c>
      <c r="L613">
        <v>54225162</v>
      </c>
      <c r="M613">
        <v>16000000</v>
      </c>
      <c r="N613">
        <f t="shared" si="47"/>
        <v>1</v>
      </c>
      <c r="O613">
        <f t="shared" si="48"/>
        <v>0</v>
      </c>
      <c r="P613">
        <f t="shared" si="50"/>
        <v>0</v>
      </c>
      <c r="Q613">
        <f t="shared" si="50"/>
        <v>1</v>
      </c>
      <c r="R613">
        <f t="shared" si="50"/>
        <v>0</v>
      </c>
      <c r="S613">
        <f t="shared" si="50"/>
        <v>0</v>
      </c>
      <c r="T613">
        <v>2</v>
      </c>
      <c r="U613">
        <v>2</v>
      </c>
    </row>
    <row r="614" spans="1:21" ht="16">
      <c r="A614" s="1">
        <v>2001</v>
      </c>
      <c r="B614" t="s">
        <v>2315</v>
      </c>
      <c r="C614" t="s">
        <v>2316</v>
      </c>
      <c r="D614" t="s">
        <v>22</v>
      </c>
      <c r="E614" t="s">
        <v>22</v>
      </c>
      <c r="F614" t="s">
        <v>23</v>
      </c>
      <c r="G614">
        <v>41300105</v>
      </c>
      <c r="H614">
        <v>41300105</v>
      </c>
      <c r="I614" t="s">
        <v>2290</v>
      </c>
      <c r="J614">
        <v>23685227</v>
      </c>
      <c r="K614">
        <v>54344576</v>
      </c>
      <c r="L614">
        <v>54344576</v>
      </c>
      <c r="M614">
        <v>18000000</v>
      </c>
      <c r="N614">
        <f t="shared" si="47"/>
        <v>1</v>
      </c>
      <c r="O614">
        <f t="shared" si="48"/>
        <v>0</v>
      </c>
      <c r="P614">
        <f t="shared" si="50"/>
        <v>0</v>
      </c>
      <c r="Q614">
        <f t="shared" si="50"/>
        <v>1</v>
      </c>
      <c r="R614">
        <f t="shared" si="50"/>
        <v>0</v>
      </c>
      <c r="S614">
        <f t="shared" si="50"/>
        <v>0</v>
      </c>
      <c r="T614">
        <v>3</v>
      </c>
      <c r="U614">
        <v>2</v>
      </c>
    </row>
    <row r="615" spans="1:21" ht="16">
      <c r="A615" s="1">
        <v>2010</v>
      </c>
      <c r="B615" t="s">
        <v>841</v>
      </c>
      <c r="C615" t="s">
        <v>842</v>
      </c>
      <c r="D615" t="s">
        <v>22</v>
      </c>
      <c r="E615" t="s">
        <v>22</v>
      </c>
      <c r="F615" t="s">
        <v>23</v>
      </c>
      <c r="G615">
        <v>24307106</v>
      </c>
      <c r="H615">
        <v>50983364</v>
      </c>
      <c r="I615" t="s">
        <v>638</v>
      </c>
      <c r="J615">
        <v>29910492</v>
      </c>
      <c r="K615">
        <v>25965625</v>
      </c>
      <c r="L615">
        <v>54462053</v>
      </c>
      <c r="M615">
        <v>28000000</v>
      </c>
      <c r="N615">
        <f t="shared" si="47"/>
        <v>1</v>
      </c>
      <c r="O615">
        <f t="shared" si="48"/>
        <v>0</v>
      </c>
      <c r="P615">
        <f t="shared" si="50"/>
        <v>1</v>
      </c>
      <c r="Q615">
        <f t="shared" si="50"/>
        <v>0</v>
      </c>
      <c r="R615">
        <f t="shared" si="50"/>
        <v>0</v>
      </c>
      <c r="S615">
        <f t="shared" si="50"/>
        <v>0</v>
      </c>
      <c r="T615">
        <v>1</v>
      </c>
      <c r="U615">
        <v>1</v>
      </c>
    </row>
    <row r="616" spans="1:21" ht="16">
      <c r="A616" s="1">
        <v>1998</v>
      </c>
      <c r="B616" t="s">
        <v>2700</v>
      </c>
      <c r="C616" t="s">
        <v>2701</v>
      </c>
      <c r="D616" t="s">
        <v>22</v>
      </c>
      <c r="E616" t="s">
        <v>22</v>
      </c>
      <c r="F616" t="s">
        <v>23</v>
      </c>
      <c r="G616">
        <v>22772500</v>
      </c>
      <c r="H616">
        <v>38172500</v>
      </c>
      <c r="I616" t="s">
        <v>2644</v>
      </c>
      <c r="J616">
        <v>57165293</v>
      </c>
      <c r="K616">
        <v>32544916</v>
      </c>
      <c r="L616">
        <v>54553553</v>
      </c>
      <c r="M616">
        <v>40000000</v>
      </c>
      <c r="N616">
        <f t="shared" si="47"/>
        <v>1</v>
      </c>
      <c r="O616">
        <f t="shared" si="48"/>
        <v>0</v>
      </c>
      <c r="P616">
        <f t="shared" si="50"/>
        <v>0</v>
      </c>
      <c r="Q616">
        <f t="shared" si="50"/>
        <v>0</v>
      </c>
      <c r="R616">
        <f t="shared" si="50"/>
        <v>1</v>
      </c>
      <c r="S616">
        <f t="shared" si="50"/>
        <v>0</v>
      </c>
      <c r="T616">
        <v>4</v>
      </c>
      <c r="U616">
        <v>3</v>
      </c>
    </row>
    <row r="617" spans="1:21" ht="16">
      <c r="A617" s="1">
        <v>2003</v>
      </c>
      <c r="B617" t="s">
        <v>2028</v>
      </c>
      <c r="C617" t="s">
        <v>2029</v>
      </c>
      <c r="D617" t="s">
        <v>22</v>
      </c>
      <c r="E617" t="s">
        <v>22</v>
      </c>
      <c r="F617" t="s">
        <v>23</v>
      </c>
      <c r="G617">
        <v>11634362</v>
      </c>
      <c r="H617">
        <v>43281552</v>
      </c>
      <c r="I617" t="s">
        <v>2006</v>
      </c>
      <c r="J617">
        <v>15193043</v>
      </c>
      <c r="K617">
        <v>14730114</v>
      </c>
      <c r="L617">
        <v>54798208</v>
      </c>
      <c r="M617">
        <v>12000000</v>
      </c>
      <c r="N617">
        <f t="shared" si="47"/>
        <v>1</v>
      </c>
      <c r="O617">
        <f t="shared" si="48"/>
        <v>0</v>
      </c>
      <c r="P617">
        <f t="shared" si="50"/>
        <v>0</v>
      </c>
      <c r="Q617">
        <f t="shared" si="50"/>
        <v>1</v>
      </c>
      <c r="R617">
        <f t="shared" si="50"/>
        <v>0</v>
      </c>
      <c r="S617">
        <f t="shared" si="50"/>
        <v>0</v>
      </c>
      <c r="T617">
        <v>3</v>
      </c>
      <c r="U617">
        <v>2</v>
      </c>
    </row>
    <row r="618" spans="1:21" ht="16">
      <c r="A618" s="1">
        <v>2008</v>
      </c>
      <c r="B618" t="s">
        <v>1209</v>
      </c>
      <c r="C618" t="s">
        <v>1210</v>
      </c>
      <c r="D618" t="s">
        <v>16</v>
      </c>
      <c r="E618" t="s">
        <v>16</v>
      </c>
      <c r="F618" t="s">
        <v>17</v>
      </c>
      <c r="G618">
        <v>11803254</v>
      </c>
      <c r="H618">
        <v>50648806</v>
      </c>
      <c r="I618" t="s">
        <v>1123</v>
      </c>
      <c r="J618">
        <v>64935379</v>
      </c>
      <c r="K618">
        <v>12774146</v>
      </c>
      <c r="L618">
        <v>54814990</v>
      </c>
      <c r="M618">
        <v>60000000</v>
      </c>
      <c r="N618">
        <f t="shared" si="47"/>
        <v>0</v>
      </c>
      <c r="O618">
        <f t="shared" si="48"/>
        <v>0</v>
      </c>
      <c r="P618">
        <f t="shared" si="50"/>
        <v>0</v>
      </c>
      <c r="Q618">
        <f t="shared" si="50"/>
        <v>1</v>
      </c>
      <c r="R618">
        <f t="shared" si="50"/>
        <v>0</v>
      </c>
      <c r="S618">
        <f t="shared" si="50"/>
        <v>0</v>
      </c>
      <c r="T618">
        <v>2</v>
      </c>
      <c r="U618">
        <v>2</v>
      </c>
    </row>
    <row r="619" spans="1:21" ht="16">
      <c r="A619" s="1">
        <v>2002</v>
      </c>
      <c r="B619" t="s">
        <v>2129</v>
      </c>
      <c r="C619" t="s">
        <v>2130</v>
      </c>
      <c r="D619" t="s">
        <v>21</v>
      </c>
      <c r="E619" t="s">
        <v>22</v>
      </c>
      <c r="F619" t="s">
        <v>23</v>
      </c>
      <c r="G619">
        <v>3076425</v>
      </c>
      <c r="H619">
        <v>42376425</v>
      </c>
      <c r="I619" t="s">
        <v>2128</v>
      </c>
      <c r="J619">
        <v>10361434</v>
      </c>
      <c r="K619">
        <v>3984522</v>
      </c>
      <c r="L619">
        <v>54885065</v>
      </c>
      <c r="M619">
        <v>8000000</v>
      </c>
      <c r="N619">
        <f t="shared" si="47"/>
        <v>1</v>
      </c>
      <c r="O619">
        <f t="shared" si="48"/>
        <v>1</v>
      </c>
      <c r="P619">
        <f t="shared" si="50"/>
        <v>0</v>
      </c>
      <c r="Q619">
        <f t="shared" si="50"/>
        <v>1</v>
      </c>
      <c r="R619">
        <f t="shared" si="50"/>
        <v>0</v>
      </c>
      <c r="S619">
        <f t="shared" si="50"/>
        <v>0</v>
      </c>
      <c r="T619">
        <v>3</v>
      </c>
      <c r="U619">
        <v>2</v>
      </c>
    </row>
    <row r="620" spans="1:21" ht="16">
      <c r="A620" s="1">
        <v>1999</v>
      </c>
      <c r="B620" t="s">
        <v>2542</v>
      </c>
      <c r="C620" t="s">
        <v>2543</v>
      </c>
      <c r="D620" t="s">
        <v>31</v>
      </c>
      <c r="E620" t="s">
        <v>31</v>
      </c>
      <c r="F620" t="s">
        <v>17</v>
      </c>
      <c r="G620">
        <v>39251128</v>
      </c>
      <c r="H620">
        <v>39251128</v>
      </c>
      <c r="I620" t="s">
        <v>2535</v>
      </c>
      <c r="J620">
        <v>104884652</v>
      </c>
      <c r="K620">
        <v>54891212</v>
      </c>
      <c r="L620">
        <v>54891212</v>
      </c>
      <c r="M620">
        <v>75000000</v>
      </c>
      <c r="N620">
        <f t="shared" si="47"/>
        <v>0</v>
      </c>
      <c r="O620">
        <f t="shared" si="48"/>
        <v>0</v>
      </c>
      <c r="P620">
        <f t="shared" si="50"/>
        <v>0</v>
      </c>
      <c r="Q620">
        <f t="shared" si="50"/>
        <v>0</v>
      </c>
      <c r="R620">
        <f t="shared" si="50"/>
        <v>1</v>
      </c>
      <c r="S620">
        <f t="shared" si="50"/>
        <v>0</v>
      </c>
      <c r="T620">
        <v>4</v>
      </c>
      <c r="U620">
        <v>3</v>
      </c>
    </row>
    <row r="621" spans="1:21" ht="16">
      <c r="A621" s="1">
        <v>2007</v>
      </c>
      <c r="B621" t="s">
        <v>1349</v>
      </c>
      <c r="C621" t="s">
        <v>1350</v>
      </c>
      <c r="D621" t="s">
        <v>21</v>
      </c>
      <c r="E621" t="s">
        <v>22</v>
      </c>
      <c r="F621" t="s">
        <v>23</v>
      </c>
      <c r="G621">
        <v>42739347</v>
      </c>
      <c r="H621">
        <v>48977233</v>
      </c>
      <c r="I621" t="s">
        <v>1321</v>
      </c>
      <c r="J621">
        <v>23594413</v>
      </c>
      <c r="K621">
        <v>48019515</v>
      </c>
      <c r="L621">
        <v>55028051</v>
      </c>
      <c r="M621">
        <v>21000000</v>
      </c>
      <c r="N621">
        <f t="shared" si="47"/>
        <v>1</v>
      </c>
      <c r="O621">
        <f t="shared" si="48"/>
        <v>1</v>
      </c>
      <c r="P621">
        <f t="shared" si="50"/>
        <v>0</v>
      </c>
      <c r="Q621">
        <f t="shared" si="50"/>
        <v>1</v>
      </c>
      <c r="R621">
        <f t="shared" si="50"/>
        <v>0</v>
      </c>
      <c r="S621">
        <f t="shared" si="50"/>
        <v>0</v>
      </c>
      <c r="T621">
        <v>2</v>
      </c>
      <c r="U621">
        <v>2</v>
      </c>
    </row>
    <row r="622" spans="1:21" ht="16">
      <c r="A622" s="1">
        <v>2008</v>
      </c>
      <c r="B622" t="s">
        <v>1156</v>
      </c>
      <c r="C622" t="s">
        <v>1157</v>
      </c>
      <c r="D622" t="s">
        <v>22</v>
      </c>
      <c r="E622" t="s">
        <v>22</v>
      </c>
      <c r="F622" t="s">
        <v>23</v>
      </c>
      <c r="G622">
        <v>33446470</v>
      </c>
      <c r="H622">
        <v>50946957</v>
      </c>
      <c r="I622" t="s">
        <v>1120</v>
      </c>
      <c r="J622">
        <v>21645126</v>
      </c>
      <c r="K622">
        <v>36197653</v>
      </c>
      <c r="L622">
        <v>55137666</v>
      </c>
      <c r="M622">
        <v>20000000</v>
      </c>
      <c r="N622">
        <f t="shared" si="47"/>
        <v>1</v>
      </c>
      <c r="O622">
        <f t="shared" si="48"/>
        <v>0</v>
      </c>
      <c r="P622">
        <f t="shared" ref="P622:S641" si="51">IF(AND($A622&gt;=P$1,$A622&lt;P$1+10),1,0)</f>
        <v>0</v>
      </c>
      <c r="Q622">
        <f t="shared" si="51"/>
        <v>1</v>
      </c>
      <c r="R622">
        <f t="shared" si="51"/>
        <v>0</v>
      </c>
      <c r="S622">
        <f t="shared" si="51"/>
        <v>0</v>
      </c>
      <c r="T622">
        <v>2</v>
      </c>
      <c r="U622">
        <v>2</v>
      </c>
    </row>
    <row r="623" spans="1:21" ht="16">
      <c r="A623" s="1">
        <v>2009</v>
      </c>
      <c r="B623" t="s">
        <v>935</v>
      </c>
      <c r="C623" t="s">
        <v>936</v>
      </c>
      <c r="D623" t="s">
        <v>22</v>
      </c>
      <c r="E623" t="s">
        <v>22</v>
      </c>
      <c r="F623" t="s">
        <v>23</v>
      </c>
      <c r="G623">
        <v>6113834</v>
      </c>
      <c r="H623">
        <v>50813834</v>
      </c>
      <c r="I623" t="s">
        <v>888</v>
      </c>
      <c r="J623">
        <v>24971827</v>
      </c>
      <c r="K623">
        <v>6637983</v>
      </c>
      <c r="L623">
        <v>55170185</v>
      </c>
      <c r="M623">
        <v>23000000</v>
      </c>
      <c r="N623">
        <f t="shared" si="47"/>
        <v>1</v>
      </c>
      <c r="O623">
        <f t="shared" si="48"/>
        <v>0</v>
      </c>
      <c r="P623">
        <f t="shared" si="51"/>
        <v>0</v>
      </c>
      <c r="Q623">
        <f t="shared" si="51"/>
        <v>1</v>
      </c>
      <c r="R623">
        <f t="shared" si="51"/>
        <v>0</v>
      </c>
      <c r="S623">
        <f t="shared" si="51"/>
        <v>0</v>
      </c>
      <c r="T623">
        <v>2</v>
      </c>
      <c r="U623">
        <v>2</v>
      </c>
    </row>
    <row r="624" spans="1:21" ht="16">
      <c r="A624" s="1">
        <v>2000</v>
      </c>
      <c r="B624" t="s">
        <v>2524</v>
      </c>
      <c r="C624" t="s">
        <v>2525</v>
      </c>
      <c r="D624" t="s">
        <v>22</v>
      </c>
      <c r="E624" t="s">
        <v>22</v>
      </c>
      <c r="F624" t="s">
        <v>23</v>
      </c>
      <c r="G624">
        <v>33771174</v>
      </c>
      <c r="H624">
        <v>40862054</v>
      </c>
      <c r="I624" t="s">
        <v>2409</v>
      </c>
      <c r="J624">
        <v>20293626</v>
      </c>
      <c r="K624">
        <v>45689304</v>
      </c>
      <c r="L624">
        <v>55282615</v>
      </c>
      <c r="M624">
        <v>15000000</v>
      </c>
      <c r="N624">
        <f t="shared" si="47"/>
        <v>1</v>
      </c>
      <c r="O624">
        <f t="shared" si="48"/>
        <v>0</v>
      </c>
      <c r="P624">
        <f t="shared" si="51"/>
        <v>0</v>
      </c>
      <c r="Q624">
        <f t="shared" si="51"/>
        <v>1</v>
      </c>
      <c r="R624">
        <f t="shared" si="51"/>
        <v>0</v>
      </c>
      <c r="S624">
        <f t="shared" si="51"/>
        <v>0</v>
      </c>
      <c r="T624">
        <v>3</v>
      </c>
      <c r="U624">
        <v>2</v>
      </c>
    </row>
    <row r="625" spans="1:21" ht="16">
      <c r="A625" s="1">
        <v>1981</v>
      </c>
      <c r="B625" t="s">
        <v>3415</v>
      </c>
      <c r="C625" t="s">
        <v>3416</v>
      </c>
      <c r="D625" t="s">
        <v>16</v>
      </c>
      <c r="E625" t="s">
        <v>16</v>
      </c>
      <c r="F625" t="s">
        <v>17</v>
      </c>
      <c r="G625">
        <v>21722776</v>
      </c>
      <c r="H625">
        <v>21722776</v>
      </c>
      <c r="I625" t="s">
        <v>3412</v>
      </c>
      <c r="J625">
        <v>3202358</v>
      </c>
      <c r="K625">
        <v>55651281</v>
      </c>
      <c r="L625">
        <v>55651281</v>
      </c>
      <c r="M625">
        <v>1250000</v>
      </c>
      <c r="N625">
        <f t="shared" si="47"/>
        <v>0</v>
      </c>
      <c r="O625">
        <f t="shared" si="48"/>
        <v>0</v>
      </c>
      <c r="P625">
        <f t="shared" si="51"/>
        <v>0</v>
      </c>
      <c r="Q625">
        <f t="shared" si="51"/>
        <v>0</v>
      </c>
      <c r="R625">
        <f t="shared" si="51"/>
        <v>0</v>
      </c>
      <c r="S625">
        <f t="shared" si="51"/>
        <v>1</v>
      </c>
    </row>
    <row r="626" spans="1:21" ht="16">
      <c r="A626" s="1">
        <v>1998</v>
      </c>
      <c r="B626" t="s">
        <v>2698</v>
      </c>
      <c r="C626" t="s">
        <v>2699</v>
      </c>
      <c r="D626" t="s">
        <v>22</v>
      </c>
      <c r="E626" t="s">
        <v>22</v>
      </c>
      <c r="F626" t="s">
        <v>23</v>
      </c>
      <c r="G626">
        <v>39017984</v>
      </c>
      <c r="H626">
        <v>39017984</v>
      </c>
      <c r="I626" t="s">
        <v>2644</v>
      </c>
      <c r="J626">
        <v>92893600</v>
      </c>
      <c r="K626">
        <v>55761862</v>
      </c>
      <c r="L626">
        <v>55761862</v>
      </c>
      <c r="M626">
        <v>65000000</v>
      </c>
      <c r="N626">
        <f t="shared" si="47"/>
        <v>1</v>
      </c>
      <c r="O626">
        <f t="shared" si="48"/>
        <v>0</v>
      </c>
      <c r="P626">
        <f t="shared" si="51"/>
        <v>0</v>
      </c>
      <c r="Q626">
        <f t="shared" si="51"/>
        <v>0</v>
      </c>
      <c r="R626">
        <f t="shared" si="51"/>
        <v>1</v>
      </c>
      <c r="S626">
        <f t="shared" si="51"/>
        <v>0</v>
      </c>
      <c r="T626">
        <v>4</v>
      </c>
      <c r="U626">
        <v>3</v>
      </c>
    </row>
    <row r="627" spans="1:21" ht="16">
      <c r="A627" s="1">
        <v>2009</v>
      </c>
      <c r="B627" t="s">
        <v>939</v>
      </c>
      <c r="C627" t="s">
        <v>940</v>
      </c>
      <c r="D627" t="s">
        <v>16</v>
      </c>
      <c r="E627" t="s">
        <v>16</v>
      </c>
      <c r="F627" t="s">
        <v>17</v>
      </c>
      <c r="G627">
        <v>30101577</v>
      </c>
      <c r="H627">
        <v>51401577</v>
      </c>
      <c r="I627" t="s">
        <v>885</v>
      </c>
      <c r="J627">
        <v>21714632</v>
      </c>
      <c r="K627">
        <v>32682233</v>
      </c>
      <c r="L627">
        <v>55808316</v>
      </c>
      <c r="M627">
        <v>20000000</v>
      </c>
      <c r="N627">
        <f t="shared" si="47"/>
        <v>0</v>
      </c>
      <c r="O627">
        <f t="shared" si="48"/>
        <v>0</v>
      </c>
      <c r="P627">
        <f t="shared" si="51"/>
        <v>0</v>
      </c>
      <c r="Q627">
        <f t="shared" si="51"/>
        <v>1</v>
      </c>
      <c r="R627">
        <f t="shared" si="51"/>
        <v>0</v>
      </c>
      <c r="S627">
        <f t="shared" si="51"/>
        <v>0</v>
      </c>
      <c r="T627">
        <v>2</v>
      </c>
      <c r="U627">
        <v>2</v>
      </c>
    </row>
    <row r="628" spans="1:21" ht="16">
      <c r="A628" s="1">
        <v>2013</v>
      </c>
      <c r="B628" t="s">
        <v>47</v>
      </c>
      <c r="C628" t="s">
        <v>48</v>
      </c>
      <c r="D628" t="s">
        <v>22</v>
      </c>
      <c r="E628" t="s">
        <v>22</v>
      </c>
      <c r="F628" t="s">
        <v>23</v>
      </c>
      <c r="G628">
        <v>19452138</v>
      </c>
      <c r="H628">
        <v>55940671</v>
      </c>
      <c r="I628" t="s">
        <v>38</v>
      </c>
      <c r="J628">
        <v>50000000</v>
      </c>
      <c r="K628">
        <v>19452138</v>
      </c>
      <c r="L628">
        <v>55940671</v>
      </c>
      <c r="M628">
        <v>50000000</v>
      </c>
      <c r="N628">
        <f t="shared" si="47"/>
        <v>1</v>
      </c>
      <c r="O628">
        <f t="shared" si="48"/>
        <v>0</v>
      </c>
      <c r="P628">
        <f t="shared" si="51"/>
        <v>1</v>
      </c>
      <c r="Q628">
        <f t="shared" si="51"/>
        <v>0</v>
      </c>
      <c r="R628">
        <f t="shared" si="51"/>
        <v>0</v>
      </c>
      <c r="S628">
        <f t="shared" si="51"/>
        <v>0</v>
      </c>
      <c r="T628">
        <v>1</v>
      </c>
      <c r="U628">
        <v>1</v>
      </c>
    </row>
    <row r="629" spans="1:21" ht="16">
      <c r="A629" s="1">
        <v>1996</v>
      </c>
      <c r="B629" t="s">
        <v>2870</v>
      </c>
      <c r="C629" t="s">
        <v>2871</v>
      </c>
      <c r="D629" t="s">
        <v>22</v>
      </c>
      <c r="E629" t="s">
        <v>22</v>
      </c>
      <c r="F629" t="s">
        <v>23</v>
      </c>
      <c r="G629">
        <v>22231658</v>
      </c>
      <c r="H629">
        <v>37831658</v>
      </c>
      <c r="I629" t="s">
        <v>2863</v>
      </c>
      <c r="J629">
        <v>8762473</v>
      </c>
      <c r="K629">
        <v>33017679</v>
      </c>
      <c r="L629">
        <v>56186252</v>
      </c>
      <c r="M629">
        <v>5900000</v>
      </c>
      <c r="N629">
        <f t="shared" si="47"/>
        <v>1</v>
      </c>
      <c r="O629">
        <f t="shared" si="48"/>
        <v>0</v>
      </c>
      <c r="P629">
        <f t="shared" si="51"/>
        <v>0</v>
      </c>
      <c r="Q629">
        <f t="shared" si="51"/>
        <v>0</v>
      </c>
      <c r="R629">
        <f t="shared" si="51"/>
        <v>1</v>
      </c>
      <c r="S629">
        <f t="shared" si="51"/>
        <v>0</v>
      </c>
      <c r="T629">
        <v>4</v>
      </c>
      <c r="U629">
        <v>3</v>
      </c>
    </row>
    <row r="630" spans="1:21" ht="16">
      <c r="A630" s="1">
        <v>2005</v>
      </c>
      <c r="B630" t="s">
        <v>1813</v>
      </c>
      <c r="C630" t="s">
        <v>1814</v>
      </c>
      <c r="D630" t="s">
        <v>22</v>
      </c>
      <c r="E630" t="s">
        <v>22</v>
      </c>
      <c r="F630" t="s">
        <v>23</v>
      </c>
      <c r="G630">
        <v>31726995</v>
      </c>
      <c r="H630">
        <v>47175038</v>
      </c>
      <c r="I630" t="s">
        <v>1640</v>
      </c>
      <c r="J630">
        <v>17895497</v>
      </c>
      <c r="K630">
        <v>37851356</v>
      </c>
      <c r="L630">
        <v>56281383</v>
      </c>
      <c r="M630">
        <v>15000000</v>
      </c>
      <c r="N630">
        <f t="shared" si="47"/>
        <v>1</v>
      </c>
      <c r="O630">
        <f t="shared" si="48"/>
        <v>0</v>
      </c>
      <c r="P630">
        <f t="shared" si="51"/>
        <v>0</v>
      </c>
      <c r="Q630">
        <f t="shared" si="51"/>
        <v>1</v>
      </c>
      <c r="R630">
        <f t="shared" si="51"/>
        <v>0</v>
      </c>
      <c r="S630">
        <f t="shared" si="51"/>
        <v>0</v>
      </c>
      <c r="T630">
        <v>2</v>
      </c>
      <c r="U630">
        <v>2</v>
      </c>
    </row>
    <row r="631" spans="1:21" ht="16">
      <c r="A631" s="1">
        <v>2001</v>
      </c>
      <c r="B631" t="s">
        <v>2367</v>
      </c>
      <c r="C631" t="s">
        <v>2368</v>
      </c>
      <c r="D631" t="s">
        <v>58</v>
      </c>
      <c r="E631" t="s">
        <v>58</v>
      </c>
      <c r="F631" t="s">
        <v>17</v>
      </c>
      <c r="G631">
        <v>488872</v>
      </c>
      <c r="H631">
        <v>42776032</v>
      </c>
      <c r="I631" t="s">
        <v>2286</v>
      </c>
      <c r="J631">
        <v>13158460</v>
      </c>
      <c r="K631">
        <v>643280</v>
      </c>
      <c r="L631">
        <v>56286669</v>
      </c>
      <c r="M631">
        <v>10000000</v>
      </c>
      <c r="N631">
        <f t="shared" si="47"/>
        <v>0</v>
      </c>
      <c r="O631">
        <f t="shared" si="48"/>
        <v>0</v>
      </c>
      <c r="P631">
        <f t="shared" si="51"/>
        <v>0</v>
      </c>
      <c r="Q631">
        <f t="shared" si="51"/>
        <v>1</v>
      </c>
      <c r="R631">
        <f t="shared" si="51"/>
        <v>0</v>
      </c>
      <c r="S631">
        <f t="shared" si="51"/>
        <v>0</v>
      </c>
      <c r="T631">
        <v>3</v>
      </c>
      <c r="U631">
        <v>2</v>
      </c>
    </row>
    <row r="632" spans="1:21" ht="16">
      <c r="A632" s="1">
        <v>1989</v>
      </c>
      <c r="B632" t="s">
        <v>3214</v>
      </c>
      <c r="C632" t="s">
        <v>3215</v>
      </c>
      <c r="D632" t="s">
        <v>16</v>
      </c>
      <c r="E632" t="s">
        <v>16</v>
      </c>
      <c r="F632" t="s">
        <v>17</v>
      </c>
      <c r="G632">
        <v>30050028</v>
      </c>
      <c r="H632">
        <v>30050028</v>
      </c>
      <c r="I632" t="s">
        <v>3202</v>
      </c>
      <c r="J632">
        <v>18795888</v>
      </c>
      <c r="K632">
        <v>56481697</v>
      </c>
      <c r="L632">
        <v>56481697</v>
      </c>
      <c r="M632">
        <v>10000000</v>
      </c>
      <c r="N632">
        <f t="shared" si="47"/>
        <v>0</v>
      </c>
      <c r="O632">
        <f t="shared" si="48"/>
        <v>0</v>
      </c>
      <c r="P632">
        <f t="shared" si="51"/>
        <v>0</v>
      </c>
      <c r="Q632">
        <f t="shared" si="51"/>
        <v>0</v>
      </c>
      <c r="R632">
        <f t="shared" si="51"/>
        <v>0</v>
      </c>
      <c r="S632">
        <f t="shared" si="51"/>
        <v>1</v>
      </c>
    </row>
    <row r="633" spans="1:21" ht="16">
      <c r="A633" s="1">
        <v>2004</v>
      </c>
      <c r="B633" t="s">
        <v>1921</v>
      </c>
      <c r="C633" t="s">
        <v>1922</v>
      </c>
      <c r="D633" t="s">
        <v>27</v>
      </c>
      <c r="E633" t="s">
        <v>16</v>
      </c>
      <c r="F633" t="s">
        <v>17</v>
      </c>
      <c r="G633">
        <v>44540956</v>
      </c>
      <c r="H633">
        <v>46122713</v>
      </c>
      <c r="I633" t="s">
        <v>1841</v>
      </c>
      <c r="J633">
        <v>493277</v>
      </c>
      <c r="K633">
        <v>54927590</v>
      </c>
      <c r="L633">
        <v>56878201</v>
      </c>
      <c r="M633">
        <v>400000</v>
      </c>
      <c r="N633">
        <f t="shared" si="47"/>
        <v>0</v>
      </c>
      <c r="O633">
        <f t="shared" si="48"/>
        <v>1</v>
      </c>
      <c r="P633">
        <f t="shared" si="51"/>
        <v>0</v>
      </c>
      <c r="Q633">
        <f t="shared" si="51"/>
        <v>1</v>
      </c>
      <c r="R633">
        <f t="shared" si="51"/>
        <v>0</v>
      </c>
      <c r="S633">
        <f t="shared" si="51"/>
        <v>0</v>
      </c>
      <c r="T633">
        <v>3</v>
      </c>
      <c r="U633">
        <v>2</v>
      </c>
    </row>
    <row r="634" spans="1:21" ht="16">
      <c r="A634" s="1">
        <v>2002</v>
      </c>
      <c r="B634" t="s">
        <v>2266</v>
      </c>
      <c r="C634" t="s">
        <v>2267</v>
      </c>
      <c r="D634" t="s">
        <v>58</v>
      </c>
      <c r="E634" t="s">
        <v>58</v>
      </c>
      <c r="F634" t="s">
        <v>17</v>
      </c>
      <c r="G634">
        <v>25296447</v>
      </c>
      <c r="H634">
        <v>43928932</v>
      </c>
      <c r="I634" t="s">
        <v>2125</v>
      </c>
      <c r="J634">
        <v>27198764</v>
      </c>
      <c r="K634">
        <v>32763432</v>
      </c>
      <c r="L634">
        <v>56895840</v>
      </c>
      <c r="M634">
        <v>21000000</v>
      </c>
      <c r="N634">
        <f t="shared" si="47"/>
        <v>0</v>
      </c>
      <c r="O634">
        <f t="shared" si="48"/>
        <v>0</v>
      </c>
      <c r="P634">
        <f t="shared" si="51"/>
        <v>0</v>
      </c>
      <c r="Q634">
        <f t="shared" si="51"/>
        <v>1</v>
      </c>
      <c r="R634">
        <f t="shared" si="51"/>
        <v>0</v>
      </c>
      <c r="S634">
        <f t="shared" si="51"/>
        <v>0</v>
      </c>
      <c r="T634">
        <v>3</v>
      </c>
      <c r="U634">
        <v>2</v>
      </c>
    </row>
    <row r="635" spans="1:21" ht="16">
      <c r="A635" s="1">
        <v>2005</v>
      </c>
      <c r="B635" t="s">
        <v>1638</v>
      </c>
      <c r="C635" t="s">
        <v>1639</v>
      </c>
      <c r="D635" t="s">
        <v>22</v>
      </c>
      <c r="E635" t="s">
        <v>22</v>
      </c>
      <c r="F635" t="s">
        <v>23</v>
      </c>
      <c r="G635">
        <v>25857987</v>
      </c>
      <c r="H635">
        <v>47953341</v>
      </c>
      <c r="I635" t="s">
        <v>1640</v>
      </c>
      <c r="J635">
        <v>65616822</v>
      </c>
      <c r="K635">
        <v>30849435</v>
      </c>
      <c r="L635">
        <v>57209924</v>
      </c>
      <c r="M635">
        <v>55000000</v>
      </c>
      <c r="N635">
        <f t="shared" si="47"/>
        <v>1</v>
      </c>
      <c r="O635">
        <f t="shared" si="48"/>
        <v>0</v>
      </c>
      <c r="P635">
        <f t="shared" si="51"/>
        <v>0</v>
      </c>
      <c r="Q635">
        <f t="shared" si="51"/>
        <v>1</v>
      </c>
      <c r="R635">
        <f t="shared" si="51"/>
        <v>0</v>
      </c>
      <c r="S635">
        <f t="shared" si="51"/>
        <v>0</v>
      </c>
      <c r="T635">
        <v>2</v>
      </c>
      <c r="U635">
        <v>2</v>
      </c>
    </row>
    <row r="636" spans="1:21" ht="16">
      <c r="A636" s="1">
        <v>2006</v>
      </c>
      <c r="B636" t="s">
        <v>1586</v>
      </c>
      <c r="C636" t="s">
        <v>1587</v>
      </c>
      <c r="D636" t="s">
        <v>31</v>
      </c>
      <c r="E636" t="s">
        <v>31</v>
      </c>
      <c r="F636" t="s">
        <v>17</v>
      </c>
      <c r="G636">
        <v>28142535</v>
      </c>
      <c r="H636">
        <v>49610898</v>
      </c>
      <c r="I636" t="s">
        <v>1464</v>
      </c>
      <c r="J636">
        <v>52010836</v>
      </c>
      <c r="K636">
        <v>32527039</v>
      </c>
      <c r="L636">
        <v>57340095</v>
      </c>
      <c r="M636">
        <v>45000000</v>
      </c>
      <c r="N636">
        <f t="shared" si="47"/>
        <v>0</v>
      </c>
      <c r="O636">
        <f t="shared" si="48"/>
        <v>0</v>
      </c>
      <c r="P636">
        <f t="shared" si="51"/>
        <v>0</v>
      </c>
      <c r="Q636">
        <f t="shared" si="51"/>
        <v>1</v>
      </c>
      <c r="R636">
        <f t="shared" si="51"/>
        <v>0</v>
      </c>
      <c r="S636">
        <f t="shared" si="51"/>
        <v>0</v>
      </c>
      <c r="T636">
        <v>2</v>
      </c>
      <c r="U636">
        <v>2</v>
      </c>
    </row>
    <row r="637" spans="1:21" ht="16">
      <c r="A637" s="1">
        <v>2006</v>
      </c>
      <c r="B637" t="s">
        <v>1546</v>
      </c>
      <c r="C637" t="s">
        <v>1547</v>
      </c>
      <c r="D637" t="s">
        <v>22</v>
      </c>
      <c r="E637" t="s">
        <v>22</v>
      </c>
      <c r="F637" t="s">
        <v>23</v>
      </c>
      <c r="G637">
        <v>17510118</v>
      </c>
      <c r="H637">
        <v>49752391</v>
      </c>
      <c r="I637" t="s">
        <v>1469</v>
      </c>
      <c r="J637">
        <v>31784400</v>
      </c>
      <c r="K637">
        <v>20238130</v>
      </c>
      <c r="L637">
        <v>57503632</v>
      </c>
      <c r="M637">
        <v>27500000</v>
      </c>
      <c r="N637">
        <f t="shared" si="47"/>
        <v>1</v>
      </c>
      <c r="O637">
        <f t="shared" si="48"/>
        <v>0</v>
      </c>
      <c r="P637">
        <f t="shared" si="51"/>
        <v>0</v>
      </c>
      <c r="Q637">
        <f t="shared" si="51"/>
        <v>1</v>
      </c>
      <c r="R637">
        <f t="shared" si="51"/>
        <v>0</v>
      </c>
      <c r="S637">
        <f t="shared" si="51"/>
        <v>0</v>
      </c>
      <c r="T637">
        <v>2</v>
      </c>
      <c r="U637">
        <v>2</v>
      </c>
    </row>
    <row r="638" spans="1:21" ht="16">
      <c r="A638" s="1">
        <v>1998</v>
      </c>
      <c r="B638" t="s">
        <v>2735</v>
      </c>
      <c r="C638" t="s">
        <v>2736</v>
      </c>
      <c r="D638" t="s">
        <v>64</v>
      </c>
      <c r="E638" t="s">
        <v>64</v>
      </c>
      <c r="F638" t="s">
        <v>17</v>
      </c>
      <c r="G638">
        <v>40283321</v>
      </c>
      <c r="H638">
        <v>40283321</v>
      </c>
      <c r="I638" t="s">
        <v>2642</v>
      </c>
      <c r="J638">
        <v>21436985</v>
      </c>
      <c r="K638">
        <v>57570196</v>
      </c>
      <c r="L638">
        <v>57570196</v>
      </c>
      <c r="M638">
        <v>15000000</v>
      </c>
      <c r="N638">
        <f t="shared" si="47"/>
        <v>0</v>
      </c>
      <c r="O638">
        <f t="shared" si="48"/>
        <v>0</v>
      </c>
      <c r="P638">
        <f t="shared" si="51"/>
        <v>0</v>
      </c>
      <c r="Q638">
        <f t="shared" si="51"/>
        <v>0</v>
      </c>
      <c r="R638">
        <f t="shared" si="51"/>
        <v>1</v>
      </c>
      <c r="S638">
        <f t="shared" si="51"/>
        <v>0</v>
      </c>
      <c r="T638">
        <v>4</v>
      </c>
      <c r="U638">
        <v>3</v>
      </c>
    </row>
    <row r="639" spans="1:21" ht="16">
      <c r="A639" s="1">
        <v>1995</v>
      </c>
      <c r="B639" t="s">
        <v>2988</v>
      </c>
      <c r="C639" t="s">
        <v>2989</v>
      </c>
      <c r="D639" t="s">
        <v>22</v>
      </c>
      <c r="E639" t="s">
        <v>22</v>
      </c>
      <c r="F639" t="s">
        <v>23</v>
      </c>
      <c r="G639">
        <v>20350754</v>
      </c>
      <c r="H639">
        <v>37750754</v>
      </c>
      <c r="I639" t="s">
        <v>2944</v>
      </c>
      <c r="J639">
        <v>61151178</v>
      </c>
      <c r="K639">
        <v>31111815</v>
      </c>
      <c r="L639">
        <v>57712577</v>
      </c>
      <c r="M639">
        <v>40000000</v>
      </c>
      <c r="N639">
        <f t="shared" si="47"/>
        <v>1</v>
      </c>
      <c r="O639">
        <f t="shared" si="48"/>
        <v>0</v>
      </c>
      <c r="P639">
        <f t="shared" si="51"/>
        <v>0</v>
      </c>
      <c r="Q639">
        <f t="shared" si="51"/>
        <v>0</v>
      </c>
      <c r="R639">
        <f t="shared" si="51"/>
        <v>1</v>
      </c>
      <c r="S639">
        <f t="shared" si="51"/>
        <v>0</v>
      </c>
      <c r="T639">
        <v>4</v>
      </c>
      <c r="U639">
        <v>3</v>
      </c>
    </row>
    <row r="640" spans="1:21" ht="16">
      <c r="A640" s="1">
        <v>2001</v>
      </c>
      <c r="B640" t="s">
        <v>2387</v>
      </c>
      <c r="C640" t="s">
        <v>2388</v>
      </c>
      <c r="D640" t="s">
        <v>58</v>
      </c>
      <c r="E640" t="s">
        <v>58</v>
      </c>
      <c r="F640" t="s">
        <v>17</v>
      </c>
      <c r="G640">
        <v>43905746</v>
      </c>
      <c r="H640">
        <v>43905746</v>
      </c>
      <c r="I640" t="s">
        <v>2286</v>
      </c>
      <c r="J640">
        <v>64476452</v>
      </c>
      <c r="K640">
        <v>57773198</v>
      </c>
      <c r="L640">
        <v>57773198</v>
      </c>
      <c r="M640">
        <v>49000000</v>
      </c>
      <c r="N640">
        <f t="shared" si="47"/>
        <v>0</v>
      </c>
      <c r="O640">
        <f t="shared" si="48"/>
        <v>0</v>
      </c>
      <c r="P640">
        <f t="shared" si="51"/>
        <v>0</v>
      </c>
      <c r="Q640">
        <f t="shared" si="51"/>
        <v>1</v>
      </c>
      <c r="R640">
        <f t="shared" si="51"/>
        <v>0</v>
      </c>
      <c r="S640">
        <f t="shared" si="51"/>
        <v>0</v>
      </c>
      <c r="T640">
        <v>3</v>
      </c>
      <c r="U640">
        <v>2</v>
      </c>
    </row>
    <row r="641" spans="1:21" ht="16">
      <c r="A641" s="1">
        <v>2002</v>
      </c>
      <c r="B641" t="s">
        <v>2264</v>
      </c>
      <c r="C641" t="s">
        <v>2265</v>
      </c>
      <c r="D641" t="s">
        <v>22</v>
      </c>
      <c r="E641" t="s">
        <v>22</v>
      </c>
      <c r="F641" t="s">
        <v>23</v>
      </c>
      <c r="G641">
        <v>24430272</v>
      </c>
      <c r="H641">
        <v>44633441</v>
      </c>
      <c r="I641" t="s">
        <v>2128</v>
      </c>
      <c r="J641">
        <v>55692706</v>
      </c>
      <c r="K641">
        <v>31641581</v>
      </c>
      <c r="L641">
        <v>57808305</v>
      </c>
      <c r="M641">
        <v>43000000</v>
      </c>
      <c r="N641">
        <f t="shared" si="47"/>
        <v>1</v>
      </c>
      <c r="O641">
        <f t="shared" si="48"/>
        <v>0</v>
      </c>
      <c r="P641">
        <f t="shared" si="51"/>
        <v>0</v>
      </c>
      <c r="Q641">
        <f t="shared" si="51"/>
        <v>1</v>
      </c>
      <c r="R641">
        <f t="shared" si="51"/>
        <v>0</v>
      </c>
      <c r="S641">
        <f t="shared" si="51"/>
        <v>0</v>
      </c>
      <c r="T641">
        <v>3</v>
      </c>
      <c r="U641">
        <v>2</v>
      </c>
    </row>
    <row r="642" spans="1:21" ht="16">
      <c r="A642" s="1">
        <v>2009</v>
      </c>
      <c r="B642" t="s">
        <v>1006</v>
      </c>
      <c r="C642" t="s">
        <v>1007</v>
      </c>
      <c r="D642" t="s">
        <v>90</v>
      </c>
      <c r="E642" t="s">
        <v>31</v>
      </c>
      <c r="F642" t="s">
        <v>17</v>
      </c>
      <c r="G642">
        <v>19676965</v>
      </c>
      <c r="H642">
        <v>53508858</v>
      </c>
      <c r="I642" t="s">
        <v>885</v>
      </c>
      <c r="J642">
        <v>86858528</v>
      </c>
      <c r="K642">
        <v>21363903</v>
      </c>
      <c r="L642">
        <v>58096258</v>
      </c>
      <c r="M642">
        <v>80000000</v>
      </c>
      <c r="N642">
        <f t="shared" ref="N642:N705" si="52">IF(F642="PASS",1,0)</f>
        <v>0</v>
      </c>
      <c r="O642">
        <f t="shared" ref="O642:O705" si="53">IF(E642=D642,0,1)</f>
        <v>1</v>
      </c>
      <c r="P642">
        <f t="shared" ref="P642:S661" si="54">IF(AND($A642&gt;=P$1,$A642&lt;P$1+10),1,0)</f>
        <v>0</v>
      </c>
      <c r="Q642">
        <f t="shared" si="54"/>
        <v>1</v>
      </c>
      <c r="R642">
        <f t="shared" si="54"/>
        <v>0</v>
      </c>
      <c r="S642">
        <f t="shared" si="54"/>
        <v>0</v>
      </c>
      <c r="T642">
        <v>2</v>
      </c>
      <c r="U642">
        <v>2</v>
      </c>
    </row>
    <row r="643" spans="1:21" ht="16">
      <c r="A643" s="1">
        <v>2013</v>
      </c>
      <c r="B643" t="s">
        <v>180</v>
      </c>
      <c r="C643" t="s">
        <v>181</v>
      </c>
      <c r="D643" t="s">
        <v>63</v>
      </c>
      <c r="E643" t="s">
        <v>64</v>
      </c>
      <c r="F643" t="s">
        <v>17</v>
      </c>
      <c r="G643">
        <v>26623701</v>
      </c>
      <c r="H643">
        <v>58188384</v>
      </c>
      <c r="I643" t="s">
        <v>18</v>
      </c>
      <c r="J643">
        <v>50000000</v>
      </c>
      <c r="K643">
        <v>26623701</v>
      </c>
      <c r="L643">
        <v>58188384</v>
      </c>
      <c r="M643">
        <v>50000000</v>
      </c>
      <c r="N643">
        <f t="shared" si="52"/>
        <v>0</v>
      </c>
      <c r="O643">
        <f t="shared" si="53"/>
        <v>1</v>
      </c>
      <c r="P643">
        <f t="shared" si="54"/>
        <v>1</v>
      </c>
      <c r="Q643">
        <f t="shared" si="54"/>
        <v>0</v>
      </c>
      <c r="R643">
        <f t="shared" si="54"/>
        <v>0</v>
      </c>
      <c r="S643">
        <f t="shared" si="54"/>
        <v>0</v>
      </c>
      <c r="T643">
        <v>1</v>
      </c>
      <c r="U643">
        <v>1</v>
      </c>
    </row>
    <row r="644" spans="1:21" ht="16">
      <c r="A644" s="1">
        <v>2005</v>
      </c>
      <c r="B644" t="s">
        <v>1678</v>
      </c>
      <c r="C644" t="s">
        <v>1679</v>
      </c>
      <c r="D644" t="s">
        <v>16</v>
      </c>
      <c r="E644" t="s">
        <v>16</v>
      </c>
      <c r="F644" t="s">
        <v>17</v>
      </c>
      <c r="G644">
        <v>24537621</v>
      </c>
      <c r="H644">
        <v>49037621</v>
      </c>
      <c r="I644" t="s">
        <v>1645</v>
      </c>
      <c r="J644">
        <v>51300425</v>
      </c>
      <c r="K644">
        <v>29274195</v>
      </c>
      <c r="L644">
        <v>58503506</v>
      </c>
      <c r="M644">
        <v>43000000</v>
      </c>
      <c r="N644">
        <f t="shared" si="52"/>
        <v>0</v>
      </c>
      <c r="O644">
        <f t="shared" si="53"/>
        <v>0</v>
      </c>
      <c r="P644">
        <f t="shared" si="54"/>
        <v>0</v>
      </c>
      <c r="Q644">
        <f t="shared" si="54"/>
        <v>1</v>
      </c>
      <c r="R644">
        <f t="shared" si="54"/>
        <v>0</v>
      </c>
      <c r="S644">
        <f t="shared" si="54"/>
        <v>0</v>
      </c>
      <c r="T644">
        <v>2</v>
      </c>
      <c r="U644">
        <v>2</v>
      </c>
    </row>
    <row r="645" spans="1:21" ht="16">
      <c r="A645" s="1">
        <v>2010</v>
      </c>
      <c r="B645" t="s">
        <v>807</v>
      </c>
      <c r="C645" t="s">
        <v>808</v>
      </c>
      <c r="D645" t="s">
        <v>22</v>
      </c>
      <c r="E645" t="s">
        <v>22</v>
      </c>
      <c r="F645" t="s">
        <v>23</v>
      </c>
      <c r="G645">
        <v>39123589</v>
      </c>
      <c r="H645">
        <v>54956140</v>
      </c>
      <c r="I645" t="s">
        <v>638</v>
      </c>
      <c r="J645">
        <v>20296405</v>
      </c>
      <c r="K645">
        <v>41793064</v>
      </c>
      <c r="L645">
        <v>58705899</v>
      </c>
      <c r="M645">
        <v>19000000</v>
      </c>
      <c r="N645">
        <f t="shared" si="52"/>
        <v>1</v>
      </c>
      <c r="O645">
        <f t="shared" si="53"/>
        <v>0</v>
      </c>
      <c r="P645">
        <f t="shared" si="54"/>
        <v>1</v>
      </c>
      <c r="Q645">
        <f t="shared" si="54"/>
        <v>0</v>
      </c>
      <c r="R645">
        <f t="shared" si="54"/>
        <v>0</v>
      </c>
      <c r="S645">
        <f t="shared" si="54"/>
        <v>0</v>
      </c>
      <c r="T645">
        <v>1</v>
      </c>
      <c r="U645">
        <v>1</v>
      </c>
    </row>
    <row r="646" spans="1:21" ht="16">
      <c r="A646" s="1">
        <v>2012</v>
      </c>
      <c r="B646" t="s">
        <v>332</v>
      </c>
      <c r="C646" t="s">
        <v>3598</v>
      </c>
      <c r="D646" t="s">
        <v>16</v>
      </c>
      <c r="E646" t="s">
        <v>16</v>
      </c>
      <c r="F646" t="s">
        <v>17</v>
      </c>
      <c r="G646">
        <v>36931089</v>
      </c>
      <c r="H646">
        <v>58058367</v>
      </c>
      <c r="I646" t="s">
        <v>224</v>
      </c>
      <c r="J646">
        <v>68488103</v>
      </c>
      <c r="K646">
        <v>37471707</v>
      </c>
      <c r="L646">
        <v>58908258</v>
      </c>
      <c r="M646">
        <v>67500000</v>
      </c>
      <c r="N646">
        <f t="shared" si="52"/>
        <v>0</v>
      </c>
      <c r="O646">
        <f t="shared" si="53"/>
        <v>0</v>
      </c>
      <c r="P646">
        <f t="shared" si="54"/>
        <v>1</v>
      </c>
      <c r="Q646">
        <f t="shared" si="54"/>
        <v>0</v>
      </c>
      <c r="R646">
        <f t="shared" si="54"/>
        <v>0</v>
      </c>
      <c r="S646">
        <f t="shared" si="54"/>
        <v>0</v>
      </c>
      <c r="T646">
        <v>1</v>
      </c>
      <c r="U646">
        <v>1</v>
      </c>
    </row>
    <row r="647" spans="1:21" ht="16">
      <c r="A647" s="1">
        <v>2013</v>
      </c>
      <c r="B647" t="s">
        <v>158</v>
      </c>
      <c r="C647" t="s">
        <v>159</v>
      </c>
      <c r="D647" t="s">
        <v>22</v>
      </c>
      <c r="E647" t="s">
        <v>22</v>
      </c>
      <c r="F647" t="s">
        <v>23</v>
      </c>
      <c r="G647">
        <v>51872378</v>
      </c>
      <c r="H647">
        <v>58938768</v>
      </c>
      <c r="I647" t="s">
        <v>38</v>
      </c>
      <c r="J647">
        <v>13000000</v>
      </c>
      <c r="K647">
        <v>51872378</v>
      </c>
      <c r="L647">
        <v>58938768</v>
      </c>
      <c r="M647">
        <v>13000000</v>
      </c>
      <c r="N647">
        <f t="shared" si="52"/>
        <v>1</v>
      </c>
      <c r="O647">
        <f t="shared" si="53"/>
        <v>0</v>
      </c>
      <c r="P647">
        <f t="shared" si="54"/>
        <v>1</v>
      </c>
      <c r="Q647">
        <f t="shared" si="54"/>
        <v>0</v>
      </c>
      <c r="R647">
        <f t="shared" si="54"/>
        <v>0</v>
      </c>
      <c r="S647">
        <f t="shared" si="54"/>
        <v>0</v>
      </c>
      <c r="T647">
        <v>1</v>
      </c>
      <c r="U647">
        <v>1</v>
      </c>
    </row>
    <row r="648" spans="1:21" ht="16">
      <c r="A648" s="1">
        <v>2005</v>
      </c>
      <c r="B648" t="s">
        <v>1680</v>
      </c>
      <c r="C648" t="s">
        <v>1681</v>
      </c>
      <c r="D648" t="s">
        <v>22</v>
      </c>
      <c r="E648" t="s">
        <v>22</v>
      </c>
      <c r="F648" t="s">
        <v>23</v>
      </c>
      <c r="G648">
        <v>25473093</v>
      </c>
      <c r="H648">
        <v>49473093</v>
      </c>
      <c r="I648" t="s">
        <v>1640</v>
      </c>
      <c r="J648">
        <v>71581988</v>
      </c>
      <c r="K648">
        <v>30390244</v>
      </c>
      <c r="L648">
        <v>59023039</v>
      </c>
      <c r="M648">
        <v>60000000</v>
      </c>
      <c r="N648">
        <f t="shared" si="52"/>
        <v>1</v>
      </c>
      <c r="O648">
        <f t="shared" si="53"/>
        <v>0</v>
      </c>
      <c r="P648">
        <f t="shared" si="54"/>
        <v>0</v>
      </c>
      <c r="Q648">
        <f t="shared" si="54"/>
        <v>1</v>
      </c>
      <c r="R648">
        <f t="shared" si="54"/>
        <v>0</v>
      </c>
      <c r="S648">
        <f t="shared" si="54"/>
        <v>0</v>
      </c>
      <c r="T648">
        <v>2</v>
      </c>
      <c r="U648">
        <v>2</v>
      </c>
    </row>
    <row r="649" spans="1:21" ht="16">
      <c r="A649" s="1">
        <v>1984</v>
      </c>
      <c r="B649" t="s">
        <v>3348</v>
      </c>
      <c r="C649" t="s">
        <v>3349</v>
      </c>
      <c r="D649" t="s">
        <v>64</v>
      </c>
      <c r="E649" t="s">
        <v>64</v>
      </c>
      <c r="F649" t="s">
        <v>17</v>
      </c>
      <c r="G649">
        <v>26400000</v>
      </c>
      <c r="H649">
        <v>26400000</v>
      </c>
      <c r="I649" t="s">
        <v>3340</v>
      </c>
      <c r="J649">
        <v>40345992</v>
      </c>
      <c r="K649">
        <v>59174122</v>
      </c>
      <c r="L649">
        <v>59174122</v>
      </c>
      <c r="M649">
        <v>18000000</v>
      </c>
      <c r="N649">
        <f t="shared" si="52"/>
        <v>0</v>
      </c>
      <c r="O649">
        <f t="shared" si="53"/>
        <v>0</v>
      </c>
      <c r="P649">
        <f t="shared" si="54"/>
        <v>0</v>
      </c>
      <c r="Q649">
        <f t="shared" si="54"/>
        <v>0</v>
      </c>
      <c r="R649">
        <f t="shared" si="54"/>
        <v>0</v>
      </c>
      <c r="S649">
        <f t="shared" si="54"/>
        <v>1</v>
      </c>
    </row>
    <row r="650" spans="1:21" ht="16">
      <c r="A650" s="1">
        <v>1991</v>
      </c>
      <c r="B650" t="s">
        <v>3165</v>
      </c>
      <c r="C650" t="s">
        <v>3166</v>
      </c>
      <c r="D650" t="s">
        <v>16</v>
      </c>
      <c r="E650" t="s">
        <v>16</v>
      </c>
      <c r="F650" t="s">
        <v>17</v>
      </c>
      <c r="G650">
        <v>34729091</v>
      </c>
      <c r="H650">
        <v>34729091</v>
      </c>
      <c r="I650" t="s">
        <v>3144</v>
      </c>
      <c r="J650">
        <v>23951765</v>
      </c>
      <c r="K650">
        <v>59415931</v>
      </c>
      <c r="L650">
        <v>59415931</v>
      </c>
      <c r="M650">
        <v>14000000</v>
      </c>
      <c r="N650">
        <f t="shared" si="52"/>
        <v>0</v>
      </c>
      <c r="O650">
        <f t="shared" si="53"/>
        <v>0</v>
      </c>
      <c r="P650">
        <f t="shared" si="54"/>
        <v>0</v>
      </c>
      <c r="Q650">
        <f t="shared" si="54"/>
        <v>0</v>
      </c>
      <c r="R650">
        <f t="shared" si="54"/>
        <v>1</v>
      </c>
      <c r="S650">
        <f t="shared" si="54"/>
        <v>0</v>
      </c>
      <c r="T650">
        <v>5</v>
      </c>
      <c r="U650">
        <v>3</v>
      </c>
    </row>
    <row r="651" spans="1:21" ht="16">
      <c r="A651" s="1">
        <v>2005</v>
      </c>
      <c r="B651" t="s">
        <v>1660</v>
      </c>
      <c r="C651" t="s">
        <v>1661</v>
      </c>
      <c r="D651" t="s">
        <v>64</v>
      </c>
      <c r="E651" t="s">
        <v>64</v>
      </c>
      <c r="F651" t="s">
        <v>17</v>
      </c>
      <c r="G651">
        <v>28750530</v>
      </c>
      <c r="H651">
        <v>49924079</v>
      </c>
      <c r="I651" t="s">
        <v>1645</v>
      </c>
      <c r="J651">
        <v>8351232</v>
      </c>
      <c r="K651">
        <v>34300335</v>
      </c>
      <c r="L651">
        <v>59561080</v>
      </c>
      <c r="M651">
        <v>7000000</v>
      </c>
      <c r="N651">
        <f t="shared" si="52"/>
        <v>0</v>
      </c>
      <c r="O651">
        <f t="shared" si="53"/>
        <v>0</v>
      </c>
      <c r="P651">
        <f t="shared" si="54"/>
        <v>0</v>
      </c>
      <c r="Q651">
        <f t="shared" si="54"/>
        <v>1</v>
      </c>
      <c r="R651">
        <f t="shared" si="54"/>
        <v>0</v>
      </c>
      <c r="S651">
        <f t="shared" si="54"/>
        <v>0</v>
      </c>
      <c r="T651">
        <v>2</v>
      </c>
      <c r="U651">
        <v>2</v>
      </c>
    </row>
    <row r="652" spans="1:21" ht="16">
      <c r="A652" s="1">
        <v>2010</v>
      </c>
      <c r="B652" t="s">
        <v>664</v>
      </c>
      <c r="C652" t="s">
        <v>665</v>
      </c>
      <c r="D652" t="s">
        <v>16</v>
      </c>
      <c r="E652" t="s">
        <v>16</v>
      </c>
      <c r="F652" t="s">
        <v>17</v>
      </c>
      <c r="G652">
        <v>44875481</v>
      </c>
      <c r="H652">
        <v>55909910</v>
      </c>
      <c r="I652" t="s">
        <v>635</v>
      </c>
      <c r="J652">
        <v>39524578</v>
      </c>
      <c r="K652">
        <v>47937418</v>
      </c>
      <c r="L652">
        <v>59724746</v>
      </c>
      <c r="M652">
        <v>37000000</v>
      </c>
      <c r="N652">
        <f t="shared" si="52"/>
        <v>0</v>
      </c>
      <c r="O652">
        <f t="shared" si="53"/>
        <v>0</v>
      </c>
      <c r="P652">
        <f t="shared" si="54"/>
        <v>1</v>
      </c>
      <c r="Q652">
        <f t="shared" si="54"/>
        <v>0</v>
      </c>
      <c r="R652">
        <f t="shared" si="54"/>
        <v>0</v>
      </c>
      <c r="S652">
        <f t="shared" si="54"/>
        <v>0</v>
      </c>
      <c r="T652">
        <v>1</v>
      </c>
      <c r="U652">
        <v>1</v>
      </c>
    </row>
    <row r="653" spans="1:21" ht="16">
      <c r="A653" s="1">
        <v>2011</v>
      </c>
      <c r="B653" t="s">
        <v>491</v>
      </c>
      <c r="C653" t="s">
        <v>492</v>
      </c>
      <c r="D653" t="s">
        <v>58</v>
      </c>
      <c r="E653" t="s">
        <v>58</v>
      </c>
      <c r="F653" t="s">
        <v>17</v>
      </c>
      <c r="G653">
        <v>25124986</v>
      </c>
      <c r="H653">
        <v>57777106</v>
      </c>
      <c r="I653" t="s">
        <v>391</v>
      </c>
      <c r="J653">
        <v>72498355</v>
      </c>
      <c r="K653">
        <v>26021717</v>
      </c>
      <c r="L653">
        <v>59839216</v>
      </c>
      <c r="M653">
        <v>70000000</v>
      </c>
      <c r="N653">
        <f t="shared" si="52"/>
        <v>0</v>
      </c>
      <c r="O653">
        <f t="shared" si="53"/>
        <v>0</v>
      </c>
      <c r="P653">
        <f t="shared" si="54"/>
        <v>1</v>
      </c>
      <c r="Q653">
        <f t="shared" si="54"/>
        <v>0</v>
      </c>
      <c r="R653">
        <f t="shared" si="54"/>
        <v>0</v>
      </c>
      <c r="S653">
        <f t="shared" si="54"/>
        <v>0</v>
      </c>
      <c r="T653">
        <v>1</v>
      </c>
      <c r="U653">
        <v>1</v>
      </c>
    </row>
    <row r="654" spans="1:21" ht="16">
      <c r="A654" s="1">
        <v>2013</v>
      </c>
      <c r="B654" t="s">
        <v>148</v>
      </c>
      <c r="C654" t="s">
        <v>149</v>
      </c>
      <c r="D654" t="s">
        <v>22</v>
      </c>
      <c r="E654" t="s">
        <v>22</v>
      </c>
      <c r="F654" t="s">
        <v>23</v>
      </c>
      <c r="G654">
        <v>32172757</v>
      </c>
      <c r="H654">
        <v>60288363</v>
      </c>
      <c r="I654" t="s">
        <v>38</v>
      </c>
      <c r="J654">
        <v>30000000</v>
      </c>
      <c r="K654">
        <v>32172757</v>
      </c>
      <c r="L654">
        <v>60288363</v>
      </c>
      <c r="M654">
        <v>30000000</v>
      </c>
      <c r="N654">
        <f t="shared" si="52"/>
        <v>1</v>
      </c>
      <c r="O654">
        <f t="shared" si="53"/>
        <v>0</v>
      </c>
      <c r="P654">
        <f t="shared" si="54"/>
        <v>1</v>
      </c>
      <c r="Q654">
        <f t="shared" si="54"/>
        <v>0</v>
      </c>
      <c r="R654">
        <f t="shared" si="54"/>
        <v>0</v>
      </c>
      <c r="S654">
        <f t="shared" si="54"/>
        <v>0</v>
      </c>
      <c r="T654">
        <v>1</v>
      </c>
      <c r="U654">
        <v>1</v>
      </c>
    </row>
    <row r="655" spans="1:21" ht="16">
      <c r="A655" s="1">
        <v>2000</v>
      </c>
      <c r="B655" t="s">
        <v>2500</v>
      </c>
      <c r="C655" t="s">
        <v>2501</v>
      </c>
      <c r="D655" t="s">
        <v>64</v>
      </c>
      <c r="E655" t="s">
        <v>64</v>
      </c>
      <c r="F655" t="s">
        <v>17</v>
      </c>
      <c r="G655">
        <v>12008642</v>
      </c>
      <c r="H655">
        <v>44567606</v>
      </c>
      <c r="I655" t="s">
        <v>2414</v>
      </c>
      <c r="J655">
        <v>13529084</v>
      </c>
      <c r="K655">
        <v>16246592</v>
      </c>
      <c r="L655">
        <v>60295888</v>
      </c>
      <c r="M655">
        <v>10000000</v>
      </c>
      <c r="N655">
        <f t="shared" si="52"/>
        <v>0</v>
      </c>
      <c r="O655">
        <f t="shared" si="53"/>
        <v>0</v>
      </c>
      <c r="P655">
        <f t="shared" si="54"/>
        <v>0</v>
      </c>
      <c r="Q655">
        <f t="shared" si="54"/>
        <v>1</v>
      </c>
      <c r="R655">
        <f t="shared" si="54"/>
        <v>0</v>
      </c>
      <c r="S655">
        <f t="shared" si="54"/>
        <v>0</v>
      </c>
      <c r="T655">
        <v>3</v>
      </c>
      <c r="U655">
        <v>2</v>
      </c>
    </row>
    <row r="656" spans="1:21" ht="16">
      <c r="A656" s="1">
        <v>2010</v>
      </c>
      <c r="B656" t="s">
        <v>769</v>
      </c>
      <c r="C656" t="s">
        <v>770</v>
      </c>
      <c r="D656" t="s">
        <v>22</v>
      </c>
      <c r="E656" t="s">
        <v>22</v>
      </c>
      <c r="F656" t="s">
        <v>23</v>
      </c>
      <c r="G656">
        <v>19068240</v>
      </c>
      <c r="H656">
        <v>56506120</v>
      </c>
      <c r="I656" t="s">
        <v>638</v>
      </c>
      <c r="J656">
        <v>17091709</v>
      </c>
      <c r="K656">
        <v>20369301</v>
      </c>
      <c r="L656">
        <v>60361637</v>
      </c>
      <c r="M656">
        <v>16000000</v>
      </c>
      <c r="N656">
        <f t="shared" si="52"/>
        <v>1</v>
      </c>
      <c r="O656">
        <f t="shared" si="53"/>
        <v>0</v>
      </c>
      <c r="P656">
        <f t="shared" si="54"/>
        <v>1</v>
      </c>
      <c r="Q656">
        <f t="shared" si="54"/>
        <v>0</v>
      </c>
      <c r="R656">
        <f t="shared" si="54"/>
        <v>0</v>
      </c>
      <c r="S656">
        <f t="shared" si="54"/>
        <v>0</v>
      </c>
      <c r="T656">
        <v>1</v>
      </c>
      <c r="U656">
        <v>1</v>
      </c>
    </row>
    <row r="657" spans="1:21" ht="16">
      <c r="A657" s="1">
        <v>2007</v>
      </c>
      <c r="B657" t="s">
        <v>1435</v>
      </c>
      <c r="C657" t="s">
        <v>1436</v>
      </c>
      <c r="D657" t="s">
        <v>22</v>
      </c>
      <c r="E657" t="s">
        <v>22</v>
      </c>
      <c r="F657" t="s">
        <v>23</v>
      </c>
      <c r="G657">
        <v>35374833</v>
      </c>
      <c r="H657">
        <v>53774833</v>
      </c>
      <c r="I657" t="s">
        <v>1321</v>
      </c>
      <c r="J657">
        <v>17976696</v>
      </c>
      <c r="K657">
        <v>39745163</v>
      </c>
      <c r="L657">
        <v>60418363</v>
      </c>
      <c r="M657">
        <v>16000000</v>
      </c>
      <c r="N657">
        <f t="shared" si="52"/>
        <v>1</v>
      </c>
      <c r="O657">
        <f t="shared" si="53"/>
        <v>0</v>
      </c>
      <c r="P657">
        <f t="shared" si="54"/>
        <v>0</v>
      </c>
      <c r="Q657">
        <f t="shared" si="54"/>
        <v>1</v>
      </c>
      <c r="R657">
        <f t="shared" si="54"/>
        <v>0</v>
      </c>
      <c r="S657">
        <f t="shared" si="54"/>
        <v>0</v>
      </c>
      <c r="T657">
        <v>2</v>
      </c>
      <c r="U657">
        <v>2</v>
      </c>
    </row>
    <row r="658" spans="1:21" ht="16">
      <c r="A658" s="1">
        <v>2008</v>
      </c>
      <c r="B658" t="s">
        <v>1152</v>
      </c>
      <c r="C658" t="s">
        <v>1153</v>
      </c>
      <c r="D658" t="s">
        <v>22</v>
      </c>
      <c r="E658" t="s">
        <v>22</v>
      </c>
      <c r="F658" t="s">
        <v>23</v>
      </c>
      <c r="G658">
        <v>32241649</v>
      </c>
      <c r="H658">
        <v>55863786</v>
      </c>
      <c r="I658" t="s">
        <v>1120</v>
      </c>
      <c r="J658">
        <v>7575794</v>
      </c>
      <c r="K658">
        <v>34893728</v>
      </c>
      <c r="L658">
        <v>60458935</v>
      </c>
      <c r="M658">
        <v>7000000</v>
      </c>
      <c r="N658">
        <f t="shared" si="52"/>
        <v>1</v>
      </c>
      <c r="O658">
        <f t="shared" si="53"/>
        <v>0</v>
      </c>
      <c r="P658">
        <f t="shared" si="54"/>
        <v>0</v>
      </c>
      <c r="Q658">
        <f t="shared" si="54"/>
        <v>1</v>
      </c>
      <c r="R658">
        <f t="shared" si="54"/>
        <v>0</v>
      </c>
      <c r="S658">
        <f t="shared" si="54"/>
        <v>0</v>
      </c>
      <c r="T658">
        <v>2</v>
      </c>
      <c r="U658">
        <v>2</v>
      </c>
    </row>
    <row r="659" spans="1:21" ht="16">
      <c r="A659" s="1">
        <v>2003</v>
      </c>
      <c r="B659" t="s">
        <v>2076</v>
      </c>
      <c r="C659" t="s">
        <v>2077</v>
      </c>
      <c r="D659" t="s">
        <v>16</v>
      </c>
      <c r="E659" t="s">
        <v>16</v>
      </c>
      <c r="F659" t="s">
        <v>17</v>
      </c>
      <c r="G659">
        <v>42070939</v>
      </c>
      <c r="H659">
        <v>47902566</v>
      </c>
      <c r="I659" t="s">
        <v>1999</v>
      </c>
      <c r="J659">
        <v>37982609</v>
      </c>
      <c r="K659">
        <v>53265467</v>
      </c>
      <c r="L659">
        <v>60648814</v>
      </c>
      <c r="M659">
        <v>30000000</v>
      </c>
      <c r="N659">
        <f t="shared" si="52"/>
        <v>0</v>
      </c>
      <c r="O659">
        <f t="shared" si="53"/>
        <v>0</v>
      </c>
      <c r="P659">
        <f t="shared" si="54"/>
        <v>0</v>
      </c>
      <c r="Q659">
        <f t="shared" si="54"/>
        <v>1</v>
      </c>
      <c r="R659">
        <f t="shared" si="54"/>
        <v>0</v>
      </c>
      <c r="S659">
        <f t="shared" si="54"/>
        <v>0</v>
      </c>
      <c r="T659">
        <v>3</v>
      </c>
      <c r="U659">
        <v>2</v>
      </c>
    </row>
    <row r="660" spans="1:21" ht="16">
      <c r="A660" s="1">
        <v>2013</v>
      </c>
      <c r="B660" t="s">
        <v>102</v>
      </c>
      <c r="C660" t="s">
        <v>103</v>
      </c>
      <c r="D660" t="s">
        <v>22</v>
      </c>
      <c r="E660" t="s">
        <v>22</v>
      </c>
      <c r="F660" t="s">
        <v>23</v>
      </c>
      <c r="G660">
        <v>28795985</v>
      </c>
      <c r="H660">
        <v>60839197</v>
      </c>
      <c r="I660" t="s">
        <v>38</v>
      </c>
      <c r="J660">
        <v>28000000</v>
      </c>
      <c r="K660">
        <v>28795985</v>
      </c>
      <c r="L660">
        <v>60839197</v>
      </c>
      <c r="M660">
        <v>28000000</v>
      </c>
      <c r="N660">
        <f t="shared" si="52"/>
        <v>1</v>
      </c>
      <c r="O660">
        <f t="shared" si="53"/>
        <v>0</v>
      </c>
      <c r="P660">
        <f t="shared" si="54"/>
        <v>1</v>
      </c>
      <c r="Q660">
        <f t="shared" si="54"/>
        <v>0</v>
      </c>
      <c r="R660">
        <f t="shared" si="54"/>
        <v>0</v>
      </c>
      <c r="S660">
        <f t="shared" si="54"/>
        <v>0</v>
      </c>
      <c r="T660">
        <v>1</v>
      </c>
      <c r="U660">
        <v>1</v>
      </c>
    </row>
    <row r="661" spans="1:21" ht="16">
      <c r="A661" s="1">
        <v>1990</v>
      </c>
      <c r="B661" t="s">
        <v>3170</v>
      </c>
      <c r="C661" t="s">
        <v>3599</v>
      </c>
      <c r="D661" t="s">
        <v>22</v>
      </c>
      <c r="E661" t="s">
        <v>22</v>
      </c>
      <c r="F661" t="s">
        <v>23</v>
      </c>
      <c r="G661">
        <v>26904572</v>
      </c>
      <c r="H661">
        <v>34166572</v>
      </c>
      <c r="I661" t="s">
        <v>3171</v>
      </c>
      <c r="J661">
        <v>23178680</v>
      </c>
      <c r="K661">
        <v>47970190</v>
      </c>
      <c r="L661">
        <v>60918157</v>
      </c>
      <c r="M661">
        <v>13000000</v>
      </c>
      <c r="N661">
        <f t="shared" si="52"/>
        <v>1</v>
      </c>
      <c r="O661">
        <f t="shared" si="53"/>
        <v>0</v>
      </c>
      <c r="P661">
        <f t="shared" si="54"/>
        <v>0</v>
      </c>
      <c r="Q661">
        <f t="shared" si="54"/>
        <v>0</v>
      </c>
      <c r="R661">
        <f t="shared" si="54"/>
        <v>1</v>
      </c>
      <c r="S661">
        <f t="shared" si="54"/>
        <v>0</v>
      </c>
      <c r="T661">
        <v>5</v>
      </c>
      <c r="U661">
        <v>3</v>
      </c>
    </row>
    <row r="662" spans="1:21" ht="16">
      <c r="A662" s="1">
        <v>1996</v>
      </c>
      <c r="B662" t="s">
        <v>2931</v>
      </c>
      <c r="C662" t="s">
        <v>2932</v>
      </c>
      <c r="D662" t="s">
        <v>22</v>
      </c>
      <c r="E662" t="s">
        <v>22</v>
      </c>
      <c r="F662" t="s">
        <v>23</v>
      </c>
      <c r="G662">
        <v>41267469</v>
      </c>
      <c r="H662">
        <v>41267469</v>
      </c>
      <c r="I662" t="s">
        <v>2863</v>
      </c>
      <c r="J662">
        <v>62376927</v>
      </c>
      <c r="K662">
        <v>61288998</v>
      </c>
      <c r="L662">
        <v>61288998</v>
      </c>
      <c r="M662">
        <v>42000000</v>
      </c>
      <c r="N662">
        <f t="shared" si="52"/>
        <v>1</v>
      </c>
      <c r="O662">
        <f t="shared" si="53"/>
        <v>0</v>
      </c>
      <c r="P662">
        <f t="shared" ref="P662:S681" si="55">IF(AND($A662&gt;=P$1,$A662&lt;P$1+10),1,0)</f>
        <v>0</v>
      </c>
      <c r="Q662">
        <f t="shared" si="55"/>
        <v>0</v>
      </c>
      <c r="R662">
        <f t="shared" si="55"/>
        <v>1</v>
      </c>
      <c r="S662">
        <f t="shared" si="55"/>
        <v>0</v>
      </c>
      <c r="T662">
        <v>4</v>
      </c>
      <c r="U662">
        <v>3</v>
      </c>
    </row>
    <row r="663" spans="1:21" ht="16">
      <c r="A663" s="1">
        <v>2004</v>
      </c>
      <c r="B663" t="s">
        <v>1947</v>
      </c>
      <c r="C663" t="s">
        <v>1948</v>
      </c>
      <c r="D663" t="s">
        <v>21</v>
      </c>
      <c r="E663" t="s">
        <v>22</v>
      </c>
      <c r="F663" t="s">
        <v>23</v>
      </c>
      <c r="G663">
        <v>37760080</v>
      </c>
      <c r="H663">
        <v>49730854</v>
      </c>
      <c r="I663" t="s">
        <v>1837</v>
      </c>
      <c r="J663">
        <v>86323501</v>
      </c>
      <c r="K663">
        <v>46565462</v>
      </c>
      <c r="L663">
        <v>61327735</v>
      </c>
      <c r="M663">
        <v>70000000</v>
      </c>
      <c r="N663">
        <f t="shared" si="52"/>
        <v>1</v>
      </c>
      <c r="O663">
        <f t="shared" si="53"/>
        <v>1</v>
      </c>
      <c r="P663">
        <f t="shared" si="55"/>
        <v>0</v>
      </c>
      <c r="Q663">
        <f t="shared" si="55"/>
        <v>1</v>
      </c>
      <c r="R663">
        <f t="shared" si="55"/>
        <v>0</v>
      </c>
      <c r="S663">
        <f t="shared" si="55"/>
        <v>0</v>
      </c>
      <c r="T663">
        <v>3</v>
      </c>
      <c r="U663">
        <v>2</v>
      </c>
    </row>
    <row r="664" spans="1:21" ht="16">
      <c r="A664" s="1">
        <v>1999</v>
      </c>
      <c r="B664" t="s">
        <v>2562</v>
      </c>
      <c r="C664" t="s">
        <v>2563</v>
      </c>
      <c r="D664" t="s">
        <v>63</v>
      </c>
      <c r="E664" t="s">
        <v>64</v>
      </c>
      <c r="F664" t="s">
        <v>17</v>
      </c>
      <c r="G664">
        <v>30651422</v>
      </c>
      <c r="H664">
        <v>43948865</v>
      </c>
      <c r="I664" t="s">
        <v>2535</v>
      </c>
      <c r="J664">
        <v>13984620</v>
      </c>
      <c r="K664">
        <v>42864850</v>
      </c>
      <c r="L664">
        <v>61460819</v>
      </c>
      <c r="M664">
        <v>10000000</v>
      </c>
      <c r="N664">
        <f t="shared" si="52"/>
        <v>0</v>
      </c>
      <c r="O664">
        <f t="shared" si="53"/>
        <v>1</v>
      </c>
      <c r="P664">
        <f t="shared" si="55"/>
        <v>0</v>
      </c>
      <c r="Q664">
        <f t="shared" si="55"/>
        <v>0</v>
      </c>
      <c r="R664">
        <f t="shared" si="55"/>
        <v>1</v>
      </c>
      <c r="S664">
        <f t="shared" si="55"/>
        <v>0</v>
      </c>
      <c r="T664">
        <v>4</v>
      </c>
      <c r="U664">
        <v>3</v>
      </c>
    </row>
    <row r="665" spans="1:21" ht="16">
      <c r="A665" s="1">
        <v>1984</v>
      </c>
      <c r="B665" t="s">
        <v>3350</v>
      </c>
      <c r="C665" t="s">
        <v>2441</v>
      </c>
      <c r="D665" t="s">
        <v>63</v>
      </c>
      <c r="E665" t="s">
        <v>64</v>
      </c>
      <c r="F665" t="s">
        <v>17</v>
      </c>
      <c r="G665">
        <v>27447471</v>
      </c>
      <c r="H665">
        <v>27447471</v>
      </c>
      <c r="I665" t="s">
        <v>3340</v>
      </c>
      <c r="J665">
        <v>100864980</v>
      </c>
      <c r="K665">
        <v>61521969</v>
      </c>
      <c r="L665">
        <v>61521969</v>
      </c>
      <c r="M665">
        <v>45000000</v>
      </c>
      <c r="N665">
        <f t="shared" si="52"/>
        <v>0</v>
      </c>
      <c r="O665">
        <f t="shared" si="53"/>
        <v>1</v>
      </c>
      <c r="P665">
        <f t="shared" si="55"/>
        <v>0</v>
      </c>
      <c r="Q665">
        <f t="shared" si="55"/>
        <v>0</v>
      </c>
      <c r="R665">
        <f t="shared" si="55"/>
        <v>0</v>
      </c>
      <c r="S665">
        <f t="shared" si="55"/>
        <v>1</v>
      </c>
    </row>
    <row r="666" spans="1:21" ht="16">
      <c r="A666" s="1">
        <v>2007</v>
      </c>
      <c r="B666" t="s">
        <v>1437</v>
      </c>
      <c r="C666" t="s">
        <v>1438</v>
      </c>
      <c r="D666" t="s">
        <v>22</v>
      </c>
      <c r="E666" t="s">
        <v>22</v>
      </c>
      <c r="F666" t="s">
        <v>23</v>
      </c>
      <c r="G666">
        <v>25593755</v>
      </c>
      <c r="H666">
        <v>54777490</v>
      </c>
      <c r="I666" t="s">
        <v>1321</v>
      </c>
      <c r="J666">
        <v>14606065</v>
      </c>
      <c r="K666">
        <v>28755697</v>
      </c>
      <c r="L666">
        <v>61544892</v>
      </c>
      <c r="M666">
        <v>13000000</v>
      </c>
      <c r="N666">
        <f t="shared" si="52"/>
        <v>1</v>
      </c>
      <c r="O666">
        <f t="shared" si="53"/>
        <v>0</v>
      </c>
      <c r="P666">
        <f t="shared" si="55"/>
        <v>0</v>
      </c>
      <c r="Q666">
        <f t="shared" si="55"/>
        <v>1</v>
      </c>
      <c r="R666">
        <f t="shared" si="55"/>
        <v>0</v>
      </c>
      <c r="S666">
        <f t="shared" si="55"/>
        <v>0</v>
      </c>
      <c r="T666">
        <v>2</v>
      </c>
      <c r="U666">
        <v>2</v>
      </c>
    </row>
    <row r="667" spans="1:21" ht="16">
      <c r="A667" s="1">
        <v>2008</v>
      </c>
      <c r="B667" t="s">
        <v>1265</v>
      </c>
      <c r="C667" t="s">
        <v>1266</v>
      </c>
      <c r="D667" t="s">
        <v>22</v>
      </c>
      <c r="E667" t="s">
        <v>22</v>
      </c>
      <c r="F667" t="s">
        <v>23</v>
      </c>
      <c r="G667">
        <v>31418697</v>
      </c>
      <c r="H667">
        <v>56918697</v>
      </c>
      <c r="I667" t="s">
        <v>1120</v>
      </c>
      <c r="J667">
        <v>12987076</v>
      </c>
      <c r="K667">
        <v>34003083</v>
      </c>
      <c r="L667">
        <v>61600619</v>
      </c>
      <c r="M667">
        <v>12000000</v>
      </c>
      <c r="N667">
        <f t="shared" si="52"/>
        <v>1</v>
      </c>
      <c r="O667">
        <f t="shared" si="53"/>
        <v>0</v>
      </c>
      <c r="P667">
        <f t="shared" si="55"/>
        <v>0</v>
      </c>
      <c r="Q667">
        <f t="shared" si="55"/>
        <v>1</v>
      </c>
      <c r="R667">
        <f t="shared" si="55"/>
        <v>0</v>
      </c>
      <c r="S667">
        <f t="shared" si="55"/>
        <v>0</v>
      </c>
      <c r="T667">
        <v>2</v>
      </c>
      <c r="U667">
        <v>2</v>
      </c>
    </row>
    <row r="668" spans="1:21" ht="16">
      <c r="A668" s="1">
        <v>2000</v>
      </c>
      <c r="B668" t="s">
        <v>2437</v>
      </c>
      <c r="C668" t="s">
        <v>2438</v>
      </c>
      <c r="D668" t="s">
        <v>22</v>
      </c>
      <c r="E668" t="s">
        <v>22</v>
      </c>
      <c r="F668" t="s">
        <v>23</v>
      </c>
      <c r="G668">
        <v>4157491</v>
      </c>
      <c r="H668">
        <v>45557491</v>
      </c>
      <c r="I668" t="s">
        <v>2409</v>
      </c>
      <c r="J668">
        <v>16911355</v>
      </c>
      <c r="K668">
        <v>5624704</v>
      </c>
      <c r="L668">
        <v>61635111</v>
      </c>
      <c r="M668">
        <v>12500000</v>
      </c>
      <c r="N668">
        <f t="shared" si="52"/>
        <v>1</v>
      </c>
      <c r="O668">
        <f t="shared" si="53"/>
        <v>0</v>
      </c>
      <c r="P668">
        <f t="shared" si="55"/>
        <v>0</v>
      </c>
      <c r="Q668">
        <f t="shared" si="55"/>
        <v>1</v>
      </c>
      <c r="R668">
        <f t="shared" si="55"/>
        <v>0</v>
      </c>
      <c r="S668">
        <f t="shared" si="55"/>
        <v>0</v>
      </c>
      <c r="T668">
        <v>3</v>
      </c>
      <c r="U668">
        <v>2</v>
      </c>
    </row>
    <row r="669" spans="1:21" ht="16">
      <c r="A669" s="1">
        <v>2008</v>
      </c>
      <c r="B669" t="s">
        <v>1223</v>
      </c>
      <c r="C669" t="s">
        <v>1224</v>
      </c>
      <c r="D669" t="s">
        <v>22</v>
      </c>
      <c r="E669" t="s">
        <v>22</v>
      </c>
      <c r="F669" t="s">
        <v>23</v>
      </c>
      <c r="G669">
        <v>43869350</v>
      </c>
      <c r="H669">
        <v>57109687</v>
      </c>
      <c r="I669" t="s">
        <v>1120</v>
      </c>
      <c r="J669">
        <v>19480614</v>
      </c>
      <c r="K669">
        <v>47477881</v>
      </c>
      <c r="L669">
        <v>61807319</v>
      </c>
      <c r="M669">
        <v>18000000</v>
      </c>
      <c r="N669">
        <f t="shared" si="52"/>
        <v>1</v>
      </c>
      <c r="O669">
        <f t="shared" si="53"/>
        <v>0</v>
      </c>
      <c r="P669">
        <f t="shared" si="55"/>
        <v>0</v>
      </c>
      <c r="Q669">
        <f t="shared" si="55"/>
        <v>1</v>
      </c>
      <c r="R669">
        <f t="shared" si="55"/>
        <v>0</v>
      </c>
      <c r="S669">
        <f t="shared" si="55"/>
        <v>0</v>
      </c>
      <c r="T669">
        <v>2</v>
      </c>
      <c r="U669">
        <v>2</v>
      </c>
    </row>
    <row r="670" spans="1:21" ht="16">
      <c r="A670" s="1">
        <v>2004</v>
      </c>
      <c r="B670" t="s">
        <v>1953</v>
      </c>
      <c r="C670" t="s">
        <v>1954</v>
      </c>
      <c r="D670" t="s">
        <v>31</v>
      </c>
      <c r="E670" t="s">
        <v>31</v>
      </c>
      <c r="F670" t="s">
        <v>17</v>
      </c>
      <c r="G670">
        <v>32774834</v>
      </c>
      <c r="H670">
        <v>50274834</v>
      </c>
      <c r="I670" t="s">
        <v>1841</v>
      </c>
      <c r="J670">
        <v>24663858</v>
      </c>
      <c r="K670">
        <v>40417692</v>
      </c>
      <c r="L670">
        <v>61998567</v>
      </c>
      <c r="M670">
        <v>20000000</v>
      </c>
      <c r="N670">
        <f t="shared" si="52"/>
        <v>0</v>
      </c>
      <c r="O670">
        <f t="shared" si="53"/>
        <v>0</v>
      </c>
      <c r="P670">
        <f t="shared" si="55"/>
        <v>0</v>
      </c>
      <c r="Q670">
        <f t="shared" si="55"/>
        <v>1</v>
      </c>
      <c r="R670">
        <f t="shared" si="55"/>
        <v>0</v>
      </c>
      <c r="S670">
        <f t="shared" si="55"/>
        <v>0</v>
      </c>
      <c r="T670">
        <v>3</v>
      </c>
      <c r="U670">
        <v>2</v>
      </c>
    </row>
    <row r="671" spans="1:21" ht="16">
      <c r="A671" s="1">
        <v>2008</v>
      </c>
      <c r="B671" t="s">
        <v>1211</v>
      </c>
      <c r="C671" t="s">
        <v>1212</v>
      </c>
      <c r="D671" t="s">
        <v>27</v>
      </c>
      <c r="E671" t="s">
        <v>16</v>
      </c>
      <c r="F671" t="s">
        <v>17</v>
      </c>
      <c r="G671">
        <v>31841299</v>
      </c>
      <c r="H671">
        <v>57293371</v>
      </c>
      <c r="I671" t="s">
        <v>1123</v>
      </c>
      <c r="J671">
        <v>21645126</v>
      </c>
      <c r="K671">
        <v>34460447</v>
      </c>
      <c r="L671">
        <v>62006112</v>
      </c>
      <c r="M671">
        <v>20000000</v>
      </c>
      <c r="N671">
        <f t="shared" si="52"/>
        <v>0</v>
      </c>
      <c r="O671">
        <f t="shared" si="53"/>
        <v>1</v>
      </c>
      <c r="P671">
        <f t="shared" si="55"/>
        <v>0</v>
      </c>
      <c r="Q671">
        <f t="shared" si="55"/>
        <v>1</v>
      </c>
      <c r="R671">
        <f t="shared" si="55"/>
        <v>0</v>
      </c>
      <c r="S671">
        <f t="shared" si="55"/>
        <v>0</v>
      </c>
      <c r="T671">
        <v>2</v>
      </c>
      <c r="U671">
        <v>2</v>
      </c>
    </row>
    <row r="672" spans="1:21" ht="16">
      <c r="A672" s="1">
        <v>2013</v>
      </c>
      <c r="B672" t="s">
        <v>156</v>
      </c>
      <c r="C672" t="s">
        <v>157</v>
      </c>
      <c r="D672" t="s">
        <v>22</v>
      </c>
      <c r="E672" t="s">
        <v>22</v>
      </c>
      <c r="F672" t="s">
        <v>23</v>
      </c>
      <c r="G672">
        <v>21345525</v>
      </c>
      <c r="H672">
        <v>62045525</v>
      </c>
      <c r="I672" t="s">
        <v>38</v>
      </c>
      <c r="J672">
        <v>19000000</v>
      </c>
      <c r="K672">
        <v>21345525</v>
      </c>
      <c r="L672">
        <v>62045525</v>
      </c>
      <c r="M672">
        <v>19000000</v>
      </c>
      <c r="N672">
        <f t="shared" si="52"/>
        <v>1</v>
      </c>
      <c r="O672">
        <f t="shared" si="53"/>
        <v>0</v>
      </c>
      <c r="P672">
        <f t="shared" si="55"/>
        <v>1</v>
      </c>
      <c r="Q672">
        <f t="shared" si="55"/>
        <v>0</v>
      </c>
      <c r="R672">
        <f t="shared" si="55"/>
        <v>0</v>
      </c>
      <c r="S672">
        <f t="shared" si="55"/>
        <v>0</v>
      </c>
      <c r="T672">
        <v>1</v>
      </c>
      <c r="U672">
        <v>1</v>
      </c>
    </row>
    <row r="673" spans="1:21" ht="16">
      <c r="A673" s="1">
        <v>2007</v>
      </c>
      <c r="B673" t="s">
        <v>1459</v>
      </c>
      <c r="C673" t="s">
        <v>1460</v>
      </c>
      <c r="D673" t="s">
        <v>58</v>
      </c>
      <c r="E673" t="s">
        <v>58</v>
      </c>
      <c r="F673" t="s">
        <v>17</v>
      </c>
      <c r="G673">
        <v>28563179</v>
      </c>
      <c r="H673">
        <v>55307857</v>
      </c>
      <c r="I673" t="s">
        <v>1327</v>
      </c>
      <c r="J673">
        <v>31459218</v>
      </c>
      <c r="K673">
        <v>32091974</v>
      </c>
      <c r="L673">
        <v>62140782</v>
      </c>
      <c r="M673">
        <v>28000000</v>
      </c>
      <c r="N673">
        <f t="shared" si="52"/>
        <v>0</v>
      </c>
      <c r="O673">
        <f t="shared" si="53"/>
        <v>0</v>
      </c>
      <c r="P673">
        <f t="shared" si="55"/>
        <v>0</v>
      </c>
      <c r="Q673">
        <f t="shared" si="55"/>
        <v>1</v>
      </c>
      <c r="R673">
        <f t="shared" si="55"/>
        <v>0</v>
      </c>
      <c r="S673">
        <f t="shared" si="55"/>
        <v>0</v>
      </c>
      <c r="T673">
        <v>2</v>
      </c>
      <c r="U673">
        <v>2</v>
      </c>
    </row>
    <row r="674" spans="1:21" ht="16">
      <c r="A674" s="1">
        <v>2007</v>
      </c>
      <c r="B674" t="s">
        <v>1355</v>
      </c>
      <c r="C674" t="s">
        <v>1356</v>
      </c>
      <c r="D674" t="s">
        <v>22</v>
      </c>
      <c r="E674" t="s">
        <v>22</v>
      </c>
      <c r="F674" t="s">
        <v>23</v>
      </c>
      <c r="G674">
        <v>17181265</v>
      </c>
      <c r="H674">
        <v>55367342</v>
      </c>
      <c r="I674" t="s">
        <v>1321</v>
      </c>
      <c r="J674">
        <v>56177174</v>
      </c>
      <c r="K674">
        <v>19303898</v>
      </c>
      <c r="L674">
        <v>62207616</v>
      </c>
      <c r="M674">
        <v>50000000</v>
      </c>
      <c r="N674">
        <f t="shared" si="52"/>
        <v>1</v>
      </c>
      <c r="O674">
        <f t="shared" si="53"/>
        <v>0</v>
      </c>
      <c r="P674">
        <f t="shared" si="55"/>
        <v>0</v>
      </c>
      <c r="Q674">
        <f t="shared" si="55"/>
        <v>1</v>
      </c>
      <c r="R674">
        <f t="shared" si="55"/>
        <v>0</v>
      </c>
      <c r="S674">
        <f t="shared" si="55"/>
        <v>0</v>
      </c>
      <c r="T674">
        <v>2</v>
      </c>
      <c r="U674">
        <v>2</v>
      </c>
    </row>
    <row r="675" spans="1:21" ht="16">
      <c r="A675" s="1">
        <v>2008</v>
      </c>
      <c r="B675" t="s">
        <v>1164</v>
      </c>
      <c r="C675" t="s">
        <v>1165</v>
      </c>
      <c r="D675" t="s">
        <v>58</v>
      </c>
      <c r="E675" t="s">
        <v>58</v>
      </c>
      <c r="F675" t="s">
        <v>17</v>
      </c>
      <c r="G675">
        <v>14543943</v>
      </c>
      <c r="H675">
        <v>57546746</v>
      </c>
      <c r="I675" t="s">
        <v>1123</v>
      </c>
      <c r="J675">
        <v>27056408</v>
      </c>
      <c r="K675">
        <v>15740274</v>
      </c>
      <c r="L675">
        <v>62280329</v>
      </c>
      <c r="M675">
        <v>25000000</v>
      </c>
      <c r="N675">
        <f t="shared" si="52"/>
        <v>0</v>
      </c>
      <c r="O675">
        <f t="shared" si="53"/>
        <v>0</v>
      </c>
      <c r="P675">
        <f t="shared" si="55"/>
        <v>0</v>
      </c>
      <c r="Q675">
        <f t="shared" si="55"/>
        <v>1</v>
      </c>
      <c r="R675">
        <f t="shared" si="55"/>
        <v>0</v>
      </c>
      <c r="S675">
        <f t="shared" si="55"/>
        <v>0</v>
      </c>
      <c r="T675">
        <v>2</v>
      </c>
      <c r="U675">
        <v>2</v>
      </c>
    </row>
    <row r="676" spans="1:21" ht="16">
      <c r="A676" s="1">
        <v>1997</v>
      </c>
      <c r="B676" t="s">
        <v>2777</v>
      </c>
      <c r="C676" t="s">
        <v>2778</v>
      </c>
      <c r="D676" t="s">
        <v>63</v>
      </c>
      <c r="E676" t="s">
        <v>64</v>
      </c>
      <c r="F676" t="s">
        <v>17</v>
      </c>
      <c r="G676">
        <v>26410771</v>
      </c>
      <c r="H676">
        <v>43111725</v>
      </c>
      <c r="I676" t="s">
        <v>2765</v>
      </c>
      <c r="J676">
        <v>21768572</v>
      </c>
      <c r="K676">
        <v>38328318</v>
      </c>
      <c r="L676">
        <v>62565379</v>
      </c>
      <c r="M676">
        <v>15000000</v>
      </c>
      <c r="N676">
        <f t="shared" si="52"/>
        <v>0</v>
      </c>
      <c r="O676">
        <f t="shared" si="53"/>
        <v>1</v>
      </c>
      <c r="P676">
        <f t="shared" si="55"/>
        <v>0</v>
      </c>
      <c r="Q676">
        <f t="shared" si="55"/>
        <v>0</v>
      </c>
      <c r="R676">
        <f t="shared" si="55"/>
        <v>1</v>
      </c>
      <c r="S676">
        <f t="shared" si="55"/>
        <v>0</v>
      </c>
      <c r="T676">
        <v>4</v>
      </c>
      <c r="U676">
        <v>3</v>
      </c>
    </row>
    <row r="677" spans="1:21" ht="16">
      <c r="A677" s="1">
        <v>2013</v>
      </c>
      <c r="B677" t="s">
        <v>140</v>
      </c>
      <c r="C677" t="s">
        <v>141</v>
      </c>
      <c r="D677" t="s">
        <v>58</v>
      </c>
      <c r="E677" t="s">
        <v>58</v>
      </c>
      <c r="F677" t="s">
        <v>17</v>
      </c>
      <c r="G677">
        <v>19316646</v>
      </c>
      <c r="H677">
        <v>62616646</v>
      </c>
      <c r="I677" t="s">
        <v>18</v>
      </c>
      <c r="J677">
        <v>30000000</v>
      </c>
      <c r="K677">
        <v>19316646</v>
      </c>
      <c r="L677">
        <v>62616646</v>
      </c>
      <c r="M677">
        <v>30000000</v>
      </c>
      <c r="N677">
        <f t="shared" si="52"/>
        <v>0</v>
      </c>
      <c r="O677">
        <f t="shared" si="53"/>
        <v>0</v>
      </c>
      <c r="P677">
        <f t="shared" si="55"/>
        <v>1</v>
      </c>
      <c r="Q677">
        <f t="shared" si="55"/>
        <v>0</v>
      </c>
      <c r="R677">
        <f t="shared" si="55"/>
        <v>0</v>
      </c>
      <c r="S677">
        <f t="shared" si="55"/>
        <v>0</v>
      </c>
      <c r="T677">
        <v>1</v>
      </c>
      <c r="U677">
        <v>1</v>
      </c>
    </row>
    <row r="678" spans="1:21" ht="16">
      <c r="A678" s="1">
        <v>2008</v>
      </c>
      <c r="B678" t="s">
        <v>1193</v>
      </c>
      <c r="C678" t="s">
        <v>1194</v>
      </c>
      <c r="D678" t="s">
        <v>22</v>
      </c>
      <c r="E678" t="s">
        <v>22</v>
      </c>
      <c r="F678" t="s">
        <v>23</v>
      </c>
      <c r="G678">
        <v>17303424</v>
      </c>
      <c r="H678">
        <v>58051454</v>
      </c>
      <c r="I678" t="s">
        <v>1120</v>
      </c>
      <c r="J678">
        <v>64935379</v>
      </c>
      <c r="K678">
        <v>18726740</v>
      </c>
      <c r="L678">
        <v>62826552</v>
      </c>
      <c r="M678">
        <v>60000000</v>
      </c>
      <c r="N678">
        <f t="shared" si="52"/>
        <v>1</v>
      </c>
      <c r="O678">
        <f t="shared" si="53"/>
        <v>0</v>
      </c>
      <c r="P678">
        <f t="shared" si="55"/>
        <v>0</v>
      </c>
      <c r="Q678">
        <f t="shared" si="55"/>
        <v>1</v>
      </c>
      <c r="R678">
        <f t="shared" si="55"/>
        <v>0</v>
      </c>
      <c r="S678">
        <f t="shared" si="55"/>
        <v>0</v>
      </c>
      <c r="T678">
        <v>2</v>
      </c>
      <c r="U678">
        <v>2</v>
      </c>
    </row>
    <row r="679" spans="1:21" ht="16">
      <c r="A679" s="1">
        <v>1987</v>
      </c>
      <c r="B679" t="s">
        <v>3293</v>
      </c>
      <c r="C679" t="s">
        <v>3294</v>
      </c>
      <c r="D679" t="s">
        <v>90</v>
      </c>
      <c r="E679" t="s">
        <v>31</v>
      </c>
      <c r="F679" t="s">
        <v>17</v>
      </c>
      <c r="G679">
        <v>30857000</v>
      </c>
      <c r="H679">
        <v>30857000</v>
      </c>
      <c r="I679" t="s">
        <v>3267</v>
      </c>
      <c r="J679">
        <v>30755961</v>
      </c>
      <c r="K679">
        <v>63269112</v>
      </c>
      <c r="L679">
        <v>63269112</v>
      </c>
      <c r="M679">
        <v>15000000</v>
      </c>
      <c r="N679">
        <f t="shared" si="52"/>
        <v>0</v>
      </c>
      <c r="O679">
        <f t="shared" si="53"/>
        <v>1</v>
      </c>
      <c r="P679">
        <f t="shared" si="55"/>
        <v>0</v>
      </c>
      <c r="Q679">
        <f t="shared" si="55"/>
        <v>0</v>
      </c>
      <c r="R679">
        <f t="shared" si="55"/>
        <v>0</v>
      </c>
      <c r="S679">
        <f t="shared" si="55"/>
        <v>1</v>
      </c>
    </row>
    <row r="680" spans="1:21" ht="16">
      <c r="A680" s="1">
        <v>2007</v>
      </c>
      <c r="B680" t="s">
        <v>1381</v>
      </c>
      <c r="C680" t="s">
        <v>1382</v>
      </c>
      <c r="D680" t="s">
        <v>16</v>
      </c>
      <c r="E680" t="s">
        <v>16</v>
      </c>
      <c r="F680" t="s">
        <v>17</v>
      </c>
      <c r="G680">
        <v>18354356</v>
      </c>
      <c r="H680">
        <v>56395211</v>
      </c>
      <c r="I680" t="s">
        <v>1327</v>
      </c>
      <c r="J680">
        <v>22470870</v>
      </c>
      <c r="K680">
        <v>20621917</v>
      </c>
      <c r="L680">
        <v>63362472</v>
      </c>
      <c r="M680">
        <v>20000000</v>
      </c>
      <c r="N680">
        <f t="shared" si="52"/>
        <v>0</v>
      </c>
      <c r="O680">
        <f t="shared" si="53"/>
        <v>0</v>
      </c>
      <c r="P680">
        <f t="shared" si="55"/>
        <v>0</v>
      </c>
      <c r="Q680">
        <f t="shared" si="55"/>
        <v>1</v>
      </c>
      <c r="R680">
        <f t="shared" si="55"/>
        <v>0</v>
      </c>
      <c r="S680">
        <f t="shared" si="55"/>
        <v>0</v>
      </c>
      <c r="T680">
        <v>2</v>
      </c>
      <c r="U680">
        <v>2</v>
      </c>
    </row>
    <row r="681" spans="1:21" ht="16">
      <c r="A681" s="1">
        <v>1995</v>
      </c>
      <c r="B681" t="s">
        <v>2983</v>
      </c>
      <c r="C681" t="s">
        <v>307</v>
      </c>
      <c r="D681" t="s">
        <v>22</v>
      </c>
      <c r="E681" t="s">
        <v>22</v>
      </c>
      <c r="F681" t="s">
        <v>23</v>
      </c>
      <c r="G681">
        <v>17142080</v>
      </c>
      <c r="H681">
        <v>41495213</v>
      </c>
      <c r="I681" t="s">
        <v>2944</v>
      </c>
      <c r="J681">
        <v>50449722</v>
      </c>
      <c r="K681">
        <v>26206460</v>
      </c>
      <c r="L681">
        <v>63437029</v>
      </c>
      <c r="M681">
        <v>33000000</v>
      </c>
      <c r="N681">
        <f t="shared" si="52"/>
        <v>1</v>
      </c>
      <c r="O681">
        <f t="shared" si="53"/>
        <v>0</v>
      </c>
      <c r="P681">
        <f t="shared" si="55"/>
        <v>0</v>
      </c>
      <c r="Q681">
        <f t="shared" si="55"/>
        <v>0</v>
      </c>
      <c r="R681">
        <f t="shared" si="55"/>
        <v>1</v>
      </c>
      <c r="S681">
        <f t="shared" si="55"/>
        <v>0</v>
      </c>
      <c r="T681">
        <v>4</v>
      </c>
      <c r="U681">
        <v>3</v>
      </c>
    </row>
    <row r="682" spans="1:21" ht="16">
      <c r="A682" s="1">
        <v>1993</v>
      </c>
      <c r="B682" t="s">
        <v>3078</v>
      </c>
      <c r="C682" t="s">
        <v>3079</v>
      </c>
      <c r="D682" t="s">
        <v>22</v>
      </c>
      <c r="E682" t="s">
        <v>22</v>
      </c>
      <c r="F682" t="s">
        <v>23</v>
      </c>
      <c r="G682">
        <v>39360491</v>
      </c>
      <c r="H682">
        <v>39360491</v>
      </c>
      <c r="I682" t="s">
        <v>3073</v>
      </c>
      <c r="J682">
        <v>45148849</v>
      </c>
      <c r="K682">
        <v>63467174</v>
      </c>
      <c r="L682">
        <v>63467174</v>
      </c>
      <c r="M682">
        <v>28000000</v>
      </c>
      <c r="N682">
        <f t="shared" si="52"/>
        <v>1</v>
      </c>
      <c r="O682">
        <f t="shared" si="53"/>
        <v>0</v>
      </c>
      <c r="P682">
        <f t="shared" ref="P682:S701" si="56">IF(AND($A682&gt;=P$1,$A682&lt;P$1+10),1,0)</f>
        <v>0</v>
      </c>
      <c r="Q682">
        <f t="shared" si="56"/>
        <v>0</v>
      </c>
      <c r="R682">
        <f t="shared" si="56"/>
        <v>1</v>
      </c>
      <c r="S682">
        <f t="shared" si="56"/>
        <v>0</v>
      </c>
      <c r="T682">
        <v>5</v>
      </c>
      <c r="U682">
        <v>3</v>
      </c>
    </row>
    <row r="683" spans="1:21" ht="16">
      <c r="A683" s="1">
        <v>2006</v>
      </c>
      <c r="B683" t="s">
        <v>1564</v>
      </c>
      <c r="C683" t="s">
        <v>3600</v>
      </c>
      <c r="D683" t="s">
        <v>90</v>
      </c>
      <c r="E683" t="s">
        <v>31</v>
      </c>
      <c r="F683" t="s">
        <v>17</v>
      </c>
      <c r="G683">
        <v>33889159</v>
      </c>
      <c r="H683">
        <v>55279608</v>
      </c>
      <c r="I683" t="s">
        <v>1464</v>
      </c>
      <c r="J683">
        <v>28894909</v>
      </c>
      <c r="K683">
        <v>39168966</v>
      </c>
      <c r="L683">
        <v>63891969</v>
      </c>
      <c r="M683">
        <v>25000000</v>
      </c>
      <c r="N683">
        <f t="shared" si="52"/>
        <v>0</v>
      </c>
      <c r="O683">
        <f t="shared" si="53"/>
        <v>1</v>
      </c>
      <c r="P683">
        <f t="shared" si="56"/>
        <v>0</v>
      </c>
      <c r="Q683">
        <f t="shared" si="56"/>
        <v>1</v>
      </c>
      <c r="R683">
        <f t="shared" si="56"/>
        <v>0</v>
      </c>
      <c r="S683">
        <f t="shared" si="56"/>
        <v>0</v>
      </c>
      <c r="T683">
        <v>2</v>
      </c>
      <c r="U683">
        <v>2</v>
      </c>
    </row>
    <row r="684" spans="1:21" ht="16">
      <c r="A684" s="1">
        <v>2000</v>
      </c>
      <c r="B684" t="s">
        <v>2410</v>
      </c>
      <c r="C684" t="s">
        <v>2411</v>
      </c>
      <c r="D684" t="s">
        <v>22</v>
      </c>
      <c r="E684" t="s">
        <v>22</v>
      </c>
      <c r="F684" t="s">
        <v>23</v>
      </c>
      <c r="G684">
        <v>32522352</v>
      </c>
      <c r="H684">
        <v>47371191</v>
      </c>
      <c r="I684" t="s">
        <v>2409</v>
      </c>
      <c r="J684">
        <v>81174503</v>
      </c>
      <c r="K684">
        <v>43999763</v>
      </c>
      <c r="L684">
        <v>64088881</v>
      </c>
      <c r="M684">
        <v>60000000</v>
      </c>
      <c r="N684">
        <f t="shared" si="52"/>
        <v>1</v>
      </c>
      <c r="O684">
        <f t="shared" si="53"/>
        <v>0</v>
      </c>
      <c r="P684">
        <f t="shared" si="56"/>
        <v>0</v>
      </c>
      <c r="Q684">
        <f t="shared" si="56"/>
        <v>1</v>
      </c>
      <c r="R684">
        <f t="shared" si="56"/>
        <v>0</v>
      </c>
      <c r="S684">
        <f t="shared" si="56"/>
        <v>0</v>
      </c>
      <c r="T684">
        <v>3</v>
      </c>
      <c r="U684">
        <v>2</v>
      </c>
    </row>
    <row r="685" spans="1:21" ht="16">
      <c r="A685" s="1">
        <v>2010</v>
      </c>
      <c r="B685" t="s">
        <v>748</v>
      </c>
      <c r="C685" t="s">
        <v>749</v>
      </c>
      <c r="D685" t="s">
        <v>22</v>
      </c>
      <c r="E685" t="s">
        <v>22</v>
      </c>
      <c r="F685" t="s">
        <v>23</v>
      </c>
      <c r="G685">
        <v>31011732</v>
      </c>
      <c r="H685">
        <v>60040974</v>
      </c>
      <c r="I685" t="s">
        <v>638</v>
      </c>
      <c r="J685">
        <v>42729274</v>
      </c>
      <c r="K685">
        <v>33127720</v>
      </c>
      <c r="L685">
        <v>64137680</v>
      </c>
      <c r="M685">
        <v>40000000</v>
      </c>
      <c r="N685">
        <f t="shared" si="52"/>
        <v>1</v>
      </c>
      <c r="O685">
        <f t="shared" si="53"/>
        <v>0</v>
      </c>
      <c r="P685">
        <f t="shared" si="56"/>
        <v>1</v>
      </c>
      <c r="Q685">
        <f t="shared" si="56"/>
        <v>0</v>
      </c>
      <c r="R685">
        <f t="shared" si="56"/>
        <v>0</v>
      </c>
      <c r="S685">
        <f t="shared" si="56"/>
        <v>0</v>
      </c>
      <c r="T685">
        <v>1</v>
      </c>
      <c r="U685">
        <v>1</v>
      </c>
    </row>
    <row r="686" spans="1:21" ht="16">
      <c r="A686" s="1">
        <v>2006</v>
      </c>
      <c r="B686" t="s">
        <v>1532</v>
      </c>
      <c r="C686" t="s">
        <v>1533</v>
      </c>
      <c r="D686" t="s">
        <v>27</v>
      </c>
      <c r="E686" t="s">
        <v>16</v>
      </c>
      <c r="F686" t="s">
        <v>17</v>
      </c>
      <c r="G686">
        <v>22495466</v>
      </c>
      <c r="H686">
        <v>55495466</v>
      </c>
      <c r="I686" t="s">
        <v>1464</v>
      </c>
      <c r="J686">
        <v>31206501</v>
      </c>
      <c r="K686">
        <v>26000177</v>
      </c>
      <c r="L686">
        <v>64141457</v>
      </c>
      <c r="M686">
        <v>27000000</v>
      </c>
      <c r="N686">
        <f t="shared" si="52"/>
        <v>0</v>
      </c>
      <c r="O686">
        <f t="shared" si="53"/>
        <v>1</v>
      </c>
      <c r="P686">
        <f t="shared" si="56"/>
        <v>0</v>
      </c>
      <c r="Q686">
        <f t="shared" si="56"/>
        <v>1</v>
      </c>
      <c r="R686">
        <f t="shared" si="56"/>
        <v>0</v>
      </c>
      <c r="S686">
        <f t="shared" si="56"/>
        <v>0</v>
      </c>
      <c r="T686">
        <v>2</v>
      </c>
      <c r="U686">
        <v>2</v>
      </c>
    </row>
    <row r="687" spans="1:21" ht="16">
      <c r="A687" s="1">
        <v>1991</v>
      </c>
      <c r="B687" t="s">
        <v>3143</v>
      </c>
      <c r="C687" t="s">
        <v>3650</v>
      </c>
      <c r="D687" t="s">
        <v>16</v>
      </c>
      <c r="E687" t="s">
        <v>16</v>
      </c>
      <c r="F687" t="s">
        <v>17</v>
      </c>
      <c r="G687">
        <v>37537675</v>
      </c>
      <c r="H687">
        <v>37537675</v>
      </c>
      <c r="I687" t="s">
        <v>3144</v>
      </c>
      <c r="J687">
        <v>34216807</v>
      </c>
      <c r="K687">
        <v>64220970</v>
      </c>
      <c r="L687">
        <v>64220970</v>
      </c>
      <c r="M687">
        <v>20000000</v>
      </c>
      <c r="N687">
        <f t="shared" si="52"/>
        <v>0</v>
      </c>
      <c r="O687">
        <f t="shared" si="53"/>
        <v>0</v>
      </c>
      <c r="P687">
        <f t="shared" si="56"/>
        <v>0</v>
      </c>
      <c r="Q687">
        <f t="shared" si="56"/>
        <v>0</v>
      </c>
      <c r="R687">
        <f t="shared" si="56"/>
        <v>1</v>
      </c>
      <c r="S687">
        <f t="shared" si="56"/>
        <v>0</v>
      </c>
      <c r="T687">
        <v>5</v>
      </c>
      <c r="U687">
        <v>3</v>
      </c>
    </row>
    <row r="688" spans="1:21" ht="16">
      <c r="A688" s="1">
        <v>1999</v>
      </c>
      <c r="B688" t="s">
        <v>2574</v>
      </c>
      <c r="C688" t="s">
        <v>2575</v>
      </c>
      <c r="D688" t="s">
        <v>31</v>
      </c>
      <c r="E688" t="s">
        <v>31</v>
      </c>
      <c r="F688" t="s">
        <v>17</v>
      </c>
      <c r="G688">
        <v>35188640</v>
      </c>
      <c r="H688">
        <v>46112640</v>
      </c>
      <c r="I688" t="s">
        <v>2535</v>
      </c>
      <c r="J688">
        <v>69923101</v>
      </c>
      <c r="K688">
        <v>49209977</v>
      </c>
      <c r="L688">
        <v>64486776</v>
      </c>
      <c r="M688">
        <v>50000000</v>
      </c>
      <c r="N688">
        <f t="shared" si="52"/>
        <v>0</v>
      </c>
      <c r="O688">
        <f t="shared" si="53"/>
        <v>0</v>
      </c>
      <c r="P688">
        <f t="shared" si="56"/>
        <v>0</v>
      </c>
      <c r="Q688">
        <f t="shared" si="56"/>
        <v>0</v>
      </c>
      <c r="R688">
        <f t="shared" si="56"/>
        <v>1</v>
      </c>
      <c r="S688">
        <f t="shared" si="56"/>
        <v>0</v>
      </c>
      <c r="T688">
        <v>4</v>
      </c>
      <c r="U688">
        <v>3</v>
      </c>
    </row>
    <row r="689" spans="1:21" ht="16">
      <c r="A689" s="1">
        <v>2010</v>
      </c>
      <c r="B689" t="s">
        <v>779</v>
      </c>
      <c r="C689" t="s">
        <v>780</v>
      </c>
      <c r="D689" t="s">
        <v>22</v>
      </c>
      <c r="E689" t="s">
        <v>22</v>
      </c>
      <c r="F689" t="s">
        <v>23</v>
      </c>
      <c r="G689">
        <v>59699513</v>
      </c>
      <c r="H689">
        <v>60376247</v>
      </c>
      <c r="I689" t="s">
        <v>638</v>
      </c>
      <c r="J689">
        <v>37388114</v>
      </c>
      <c r="K689">
        <v>63772921</v>
      </c>
      <c r="L689">
        <v>64495830</v>
      </c>
      <c r="M689">
        <v>35000000</v>
      </c>
      <c r="N689">
        <f t="shared" si="52"/>
        <v>1</v>
      </c>
      <c r="O689">
        <f t="shared" si="53"/>
        <v>0</v>
      </c>
      <c r="P689">
        <f t="shared" si="56"/>
        <v>1</v>
      </c>
      <c r="Q689">
        <f t="shared" si="56"/>
        <v>0</v>
      </c>
      <c r="R689">
        <f t="shared" si="56"/>
        <v>0</v>
      </c>
      <c r="S689">
        <f t="shared" si="56"/>
        <v>0</v>
      </c>
      <c r="T689">
        <v>1</v>
      </c>
      <c r="U689">
        <v>1</v>
      </c>
    </row>
    <row r="690" spans="1:21" ht="16">
      <c r="A690" s="1">
        <v>2011</v>
      </c>
      <c r="B690" t="s">
        <v>605</v>
      </c>
      <c r="C690" t="s">
        <v>606</v>
      </c>
      <c r="D690" t="s">
        <v>57</v>
      </c>
      <c r="E690" t="s">
        <v>58</v>
      </c>
      <c r="F690" t="s">
        <v>17</v>
      </c>
      <c r="G690">
        <v>13305665</v>
      </c>
      <c r="H690">
        <v>62305665</v>
      </c>
      <c r="I690" t="s">
        <v>391</v>
      </c>
      <c r="J690">
        <v>36249178</v>
      </c>
      <c r="K690">
        <v>13780555</v>
      </c>
      <c r="L690">
        <v>64529403</v>
      </c>
      <c r="M690">
        <v>35000000</v>
      </c>
      <c r="N690">
        <f t="shared" si="52"/>
        <v>0</v>
      </c>
      <c r="O690">
        <f t="shared" si="53"/>
        <v>1</v>
      </c>
      <c r="P690">
        <f t="shared" si="56"/>
        <v>1</v>
      </c>
      <c r="Q690">
        <f t="shared" si="56"/>
        <v>0</v>
      </c>
      <c r="R690">
        <f t="shared" si="56"/>
        <v>0</v>
      </c>
      <c r="S690">
        <f t="shared" si="56"/>
        <v>0</v>
      </c>
      <c r="T690">
        <v>1</v>
      </c>
      <c r="U690">
        <v>1</v>
      </c>
    </row>
    <row r="691" spans="1:21" ht="16">
      <c r="A691" s="1">
        <v>1981</v>
      </c>
      <c r="B691" t="s">
        <v>3413</v>
      </c>
      <c r="C691" t="s">
        <v>3414</v>
      </c>
      <c r="D691" t="s">
        <v>57</v>
      </c>
      <c r="E691" t="s">
        <v>58</v>
      </c>
      <c r="F691" t="s">
        <v>17</v>
      </c>
      <c r="G691">
        <v>25244700</v>
      </c>
      <c r="H691">
        <v>25244700</v>
      </c>
      <c r="I691" t="s">
        <v>3412</v>
      </c>
      <c r="J691">
        <v>15371317</v>
      </c>
      <c r="K691">
        <v>64674049</v>
      </c>
      <c r="L691">
        <v>64674049</v>
      </c>
      <c r="M691">
        <v>6000000</v>
      </c>
      <c r="N691">
        <f t="shared" si="52"/>
        <v>0</v>
      </c>
      <c r="O691">
        <f t="shared" si="53"/>
        <v>1</v>
      </c>
      <c r="P691">
        <f t="shared" si="56"/>
        <v>0</v>
      </c>
      <c r="Q691">
        <f t="shared" si="56"/>
        <v>0</v>
      </c>
      <c r="R691">
        <f t="shared" si="56"/>
        <v>0</v>
      </c>
      <c r="S691">
        <f t="shared" si="56"/>
        <v>1</v>
      </c>
    </row>
    <row r="692" spans="1:21" ht="16">
      <c r="A692" s="1">
        <v>2003</v>
      </c>
      <c r="B692" t="s">
        <v>2034</v>
      </c>
      <c r="C692" t="s">
        <v>2035</v>
      </c>
      <c r="D692" t="s">
        <v>16</v>
      </c>
      <c r="E692" t="s">
        <v>16</v>
      </c>
      <c r="F692" t="s">
        <v>17</v>
      </c>
      <c r="G692">
        <v>30207785</v>
      </c>
      <c r="H692">
        <v>51107785</v>
      </c>
      <c r="I692" t="s">
        <v>1999</v>
      </c>
      <c r="J692">
        <v>94956522</v>
      </c>
      <c r="K692">
        <v>38245683</v>
      </c>
      <c r="L692">
        <v>64706900</v>
      </c>
      <c r="M692">
        <v>75000000</v>
      </c>
      <c r="N692">
        <f t="shared" si="52"/>
        <v>0</v>
      </c>
      <c r="O692">
        <f t="shared" si="53"/>
        <v>0</v>
      </c>
      <c r="P692">
        <f t="shared" si="56"/>
        <v>0</v>
      </c>
      <c r="Q692">
        <f t="shared" si="56"/>
        <v>1</v>
      </c>
      <c r="R692">
        <f t="shared" si="56"/>
        <v>0</v>
      </c>
      <c r="S692">
        <f t="shared" si="56"/>
        <v>0</v>
      </c>
      <c r="T692">
        <v>3</v>
      </c>
      <c r="U692">
        <v>2</v>
      </c>
    </row>
    <row r="693" spans="1:21" ht="16">
      <c r="A693" s="1">
        <v>1971</v>
      </c>
      <c r="B693" t="s">
        <v>3563</v>
      </c>
      <c r="C693" t="s">
        <v>558</v>
      </c>
      <c r="D693" t="s">
        <v>16</v>
      </c>
      <c r="E693" t="s">
        <v>16</v>
      </c>
      <c r="F693" t="s">
        <v>17</v>
      </c>
      <c r="G693">
        <v>10324441</v>
      </c>
      <c r="H693">
        <v>11253821</v>
      </c>
      <c r="I693" t="s">
        <v>3560</v>
      </c>
      <c r="J693">
        <v>143862856</v>
      </c>
      <c r="K693">
        <v>59412143</v>
      </c>
      <c r="L693">
        <v>64760273</v>
      </c>
      <c r="M693">
        <v>25000000</v>
      </c>
      <c r="N693">
        <f t="shared" si="52"/>
        <v>0</v>
      </c>
      <c r="O693">
        <f t="shared" si="53"/>
        <v>0</v>
      </c>
      <c r="P693">
        <f t="shared" si="56"/>
        <v>0</v>
      </c>
      <c r="Q693">
        <f t="shared" si="56"/>
        <v>0</v>
      </c>
      <c r="R693">
        <f t="shared" si="56"/>
        <v>0</v>
      </c>
      <c r="S693">
        <f t="shared" si="56"/>
        <v>0</v>
      </c>
    </row>
    <row r="694" spans="1:21" ht="16">
      <c r="A694" s="1">
        <v>2006</v>
      </c>
      <c r="B694" t="s">
        <v>1573</v>
      </c>
      <c r="C694" t="s">
        <v>3601</v>
      </c>
      <c r="D694" t="s">
        <v>63</v>
      </c>
      <c r="E694" t="s">
        <v>64</v>
      </c>
      <c r="F694" t="s">
        <v>17</v>
      </c>
      <c r="G694">
        <v>35662731</v>
      </c>
      <c r="H694">
        <v>56047261</v>
      </c>
      <c r="I694" t="s">
        <v>1464</v>
      </c>
      <c r="J694">
        <v>19648538</v>
      </c>
      <c r="K694">
        <v>41218854</v>
      </c>
      <c r="L694">
        <v>64779219</v>
      </c>
      <c r="M694">
        <v>17000000</v>
      </c>
      <c r="N694">
        <f t="shared" si="52"/>
        <v>0</v>
      </c>
      <c r="O694">
        <f t="shared" si="53"/>
        <v>1</v>
      </c>
      <c r="P694">
        <f t="shared" si="56"/>
        <v>0</v>
      </c>
      <c r="Q694">
        <f t="shared" si="56"/>
        <v>1</v>
      </c>
      <c r="R694">
        <f t="shared" si="56"/>
        <v>0</v>
      </c>
      <c r="S694">
        <f t="shared" si="56"/>
        <v>0</v>
      </c>
      <c r="T694">
        <v>2</v>
      </c>
      <c r="U694">
        <v>2</v>
      </c>
    </row>
    <row r="695" spans="1:21" ht="16">
      <c r="A695" s="1">
        <v>2000</v>
      </c>
      <c r="B695" t="s">
        <v>2450</v>
      </c>
      <c r="C695" t="s">
        <v>2451</v>
      </c>
      <c r="D695" t="s">
        <v>31</v>
      </c>
      <c r="E695" t="s">
        <v>31</v>
      </c>
      <c r="F695" t="s">
        <v>17</v>
      </c>
      <c r="G695">
        <v>27277055</v>
      </c>
      <c r="H695">
        <v>47881663</v>
      </c>
      <c r="I695" t="s">
        <v>2414</v>
      </c>
      <c r="J695">
        <v>27058168</v>
      </c>
      <c r="K695">
        <v>36903356</v>
      </c>
      <c r="L695">
        <v>64779503</v>
      </c>
      <c r="M695">
        <v>20000000</v>
      </c>
      <c r="N695">
        <f t="shared" si="52"/>
        <v>0</v>
      </c>
      <c r="O695">
        <f t="shared" si="53"/>
        <v>0</v>
      </c>
      <c r="P695">
        <f t="shared" si="56"/>
        <v>0</v>
      </c>
      <c r="Q695">
        <f t="shared" si="56"/>
        <v>1</v>
      </c>
      <c r="R695">
        <f t="shared" si="56"/>
        <v>0</v>
      </c>
      <c r="S695">
        <f t="shared" si="56"/>
        <v>0</v>
      </c>
      <c r="T695">
        <v>3</v>
      </c>
      <c r="U695">
        <v>2</v>
      </c>
    </row>
    <row r="696" spans="1:21" ht="16">
      <c r="A696" s="1">
        <v>2010</v>
      </c>
      <c r="B696" t="s">
        <v>633</v>
      </c>
      <c r="C696" t="s">
        <v>634</v>
      </c>
      <c r="D696" t="s">
        <v>63</v>
      </c>
      <c r="E696" t="s">
        <v>64</v>
      </c>
      <c r="F696" t="s">
        <v>17</v>
      </c>
      <c r="G696">
        <v>18335230</v>
      </c>
      <c r="H696">
        <v>60735230</v>
      </c>
      <c r="I696" t="s">
        <v>635</v>
      </c>
      <c r="J696">
        <v>19228173</v>
      </c>
      <c r="K696">
        <v>19586277</v>
      </c>
      <c r="L696">
        <v>64879307</v>
      </c>
      <c r="M696">
        <v>18000000</v>
      </c>
      <c r="N696">
        <f t="shared" si="52"/>
        <v>0</v>
      </c>
      <c r="O696">
        <f t="shared" si="53"/>
        <v>1</v>
      </c>
      <c r="P696">
        <f t="shared" si="56"/>
        <v>1</v>
      </c>
      <c r="Q696">
        <f t="shared" si="56"/>
        <v>0</v>
      </c>
      <c r="R696">
        <f t="shared" si="56"/>
        <v>0</v>
      </c>
      <c r="S696">
        <f t="shared" si="56"/>
        <v>0</v>
      </c>
      <c r="T696">
        <v>1</v>
      </c>
      <c r="U696">
        <v>1</v>
      </c>
    </row>
    <row r="697" spans="1:21" ht="16">
      <c r="A697" s="1">
        <v>2012</v>
      </c>
      <c r="B697" t="s">
        <v>280</v>
      </c>
      <c r="C697" t="s">
        <v>281</v>
      </c>
      <c r="D697" t="s">
        <v>22</v>
      </c>
      <c r="E697" t="s">
        <v>22</v>
      </c>
      <c r="F697" t="s">
        <v>23</v>
      </c>
      <c r="G697">
        <v>45512466</v>
      </c>
      <c r="H697">
        <v>64012466</v>
      </c>
      <c r="I697" t="s">
        <v>24</v>
      </c>
      <c r="J697">
        <v>16234217</v>
      </c>
      <c r="K697">
        <v>46178703</v>
      </c>
      <c r="L697">
        <v>64949517</v>
      </c>
      <c r="M697">
        <v>16000000</v>
      </c>
      <c r="N697">
        <f t="shared" si="52"/>
        <v>1</v>
      </c>
      <c r="O697">
        <f t="shared" si="53"/>
        <v>0</v>
      </c>
      <c r="P697">
        <f t="shared" si="56"/>
        <v>1</v>
      </c>
      <c r="Q697">
        <f t="shared" si="56"/>
        <v>0</v>
      </c>
      <c r="R697">
        <f t="shared" si="56"/>
        <v>0</v>
      </c>
      <c r="S697">
        <f t="shared" si="56"/>
        <v>0</v>
      </c>
      <c r="T697">
        <v>1</v>
      </c>
      <c r="U697">
        <v>1</v>
      </c>
    </row>
    <row r="698" spans="1:21" ht="16">
      <c r="A698" s="1">
        <v>1982</v>
      </c>
      <c r="B698" t="s">
        <v>3408</v>
      </c>
      <c r="C698" t="s">
        <v>3409</v>
      </c>
      <c r="D698" t="s">
        <v>57</v>
      </c>
      <c r="E698" t="s">
        <v>58</v>
      </c>
      <c r="F698" t="s">
        <v>17</v>
      </c>
      <c r="G698">
        <v>26918576</v>
      </c>
      <c r="H698">
        <v>26918576</v>
      </c>
      <c r="I698" t="s">
        <v>3384</v>
      </c>
      <c r="J698">
        <v>41025556</v>
      </c>
      <c r="K698">
        <v>64961738</v>
      </c>
      <c r="L698">
        <v>64961738</v>
      </c>
      <c r="M698">
        <v>17000000</v>
      </c>
      <c r="N698">
        <f t="shared" si="52"/>
        <v>0</v>
      </c>
      <c r="O698">
        <f t="shared" si="53"/>
        <v>1</v>
      </c>
      <c r="P698">
        <f t="shared" si="56"/>
        <v>0</v>
      </c>
      <c r="Q698">
        <f t="shared" si="56"/>
        <v>0</v>
      </c>
      <c r="R698">
        <f t="shared" si="56"/>
        <v>0</v>
      </c>
      <c r="S698">
        <f t="shared" si="56"/>
        <v>1</v>
      </c>
    </row>
    <row r="699" spans="1:21" ht="16">
      <c r="A699" s="1">
        <v>2011</v>
      </c>
      <c r="B699" t="s">
        <v>575</v>
      </c>
      <c r="C699" t="s">
        <v>576</v>
      </c>
      <c r="D699" t="s">
        <v>22</v>
      </c>
      <c r="E699" t="s">
        <v>22</v>
      </c>
      <c r="F699" t="s">
        <v>23</v>
      </c>
      <c r="G699">
        <v>21443494</v>
      </c>
      <c r="H699">
        <v>62831715</v>
      </c>
      <c r="I699" t="s">
        <v>398</v>
      </c>
      <c r="J699">
        <v>36042039</v>
      </c>
      <c r="K699">
        <v>22208829</v>
      </c>
      <c r="L699">
        <v>65074228</v>
      </c>
      <c r="M699">
        <v>34800000</v>
      </c>
      <c r="N699">
        <f t="shared" si="52"/>
        <v>1</v>
      </c>
      <c r="O699">
        <f t="shared" si="53"/>
        <v>0</v>
      </c>
      <c r="P699">
        <f t="shared" si="56"/>
        <v>1</v>
      </c>
      <c r="Q699">
        <f t="shared" si="56"/>
        <v>0</v>
      </c>
      <c r="R699">
        <f t="shared" si="56"/>
        <v>0</v>
      </c>
      <c r="S699">
        <f t="shared" si="56"/>
        <v>0</v>
      </c>
      <c r="T699">
        <v>1</v>
      </c>
      <c r="U699">
        <v>1</v>
      </c>
    </row>
    <row r="700" spans="1:21" ht="16">
      <c r="A700" s="1">
        <v>2005</v>
      </c>
      <c r="B700" t="s">
        <v>1686</v>
      </c>
      <c r="C700" t="s">
        <v>1687</v>
      </c>
      <c r="D700" t="s">
        <v>16</v>
      </c>
      <c r="E700" t="s">
        <v>16</v>
      </c>
      <c r="F700" t="s">
        <v>17</v>
      </c>
      <c r="G700">
        <v>28212337</v>
      </c>
      <c r="H700">
        <v>54612337</v>
      </c>
      <c r="I700" t="s">
        <v>1645</v>
      </c>
      <c r="J700">
        <v>83512319</v>
      </c>
      <c r="K700">
        <v>33658253</v>
      </c>
      <c r="L700">
        <v>65154327</v>
      </c>
      <c r="M700">
        <v>70000000</v>
      </c>
      <c r="N700">
        <f t="shared" si="52"/>
        <v>0</v>
      </c>
      <c r="O700">
        <f t="shared" si="53"/>
        <v>0</v>
      </c>
      <c r="P700">
        <f t="shared" si="56"/>
        <v>0</v>
      </c>
      <c r="Q700">
        <f t="shared" si="56"/>
        <v>1</v>
      </c>
      <c r="R700">
        <f t="shared" si="56"/>
        <v>0</v>
      </c>
      <c r="S700">
        <f t="shared" si="56"/>
        <v>0</v>
      </c>
      <c r="T700">
        <v>2</v>
      </c>
      <c r="U700">
        <v>2</v>
      </c>
    </row>
    <row r="701" spans="1:21" ht="16">
      <c r="A701" s="1">
        <v>1982</v>
      </c>
      <c r="B701" t="s">
        <v>3393</v>
      </c>
      <c r="C701" t="s">
        <v>3394</v>
      </c>
      <c r="D701" t="s">
        <v>31</v>
      </c>
      <c r="E701" t="s">
        <v>31</v>
      </c>
      <c r="F701" t="s">
        <v>17</v>
      </c>
      <c r="G701">
        <v>27092880</v>
      </c>
      <c r="H701">
        <v>27092880</v>
      </c>
      <c r="I701" t="s">
        <v>3384</v>
      </c>
      <c r="J701">
        <v>10859706</v>
      </c>
      <c r="K701">
        <v>65382380</v>
      </c>
      <c r="L701">
        <v>65382380</v>
      </c>
      <c r="M701">
        <v>4500000</v>
      </c>
      <c r="N701">
        <f t="shared" si="52"/>
        <v>0</v>
      </c>
      <c r="O701">
        <f t="shared" si="53"/>
        <v>0</v>
      </c>
      <c r="P701">
        <f t="shared" si="56"/>
        <v>0</v>
      </c>
      <c r="Q701">
        <f t="shared" si="56"/>
        <v>0</v>
      </c>
      <c r="R701">
        <f t="shared" si="56"/>
        <v>0</v>
      </c>
      <c r="S701">
        <f t="shared" si="56"/>
        <v>1</v>
      </c>
    </row>
    <row r="702" spans="1:21" ht="16">
      <c r="A702" s="1">
        <v>1981</v>
      </c>
      <c r="B702" t="s">
        <v>3417</v>
      </c>
      <c r="C702" t="s">
        <v>3418</v>
      </c>
      <c r="D702" t="s">
        <v>22</v>
      </c>
      <c r="E702" t="s">
        <v>22</v>
      </c>
      <c r="F702" t="s">
        <v>23</v>
      </c>
      <c r="G702">
        <v>25533818</v>
      </c>
      <c r="H702">
        <v>25533818</v>
      </c>
      <c r="I702" t="s">
        <v>3419</v>
      </c>
      <c r="J702">
        <v>6404716</v>
      </c>
      <c r="K702">
        <v>65414737</v>
      </c>
      <c r="L702">
        <v>65414737</v>
      </c>
      <c r="M702">
        <v>2500000</v>
      </c>
      <c r="N702">
        <f t="shared" si="52"/>
        <v>1</v>
      </c>
      <c r="O702">
        <f t="shared" si="53"/>
        <v>0</v>
      </c>
      <c r="P702">
        <f t="shared" ref="P702:S721" si="57">IF(AND($A702&gt;=P$1,$A702&lt;P$1+10),1,0)</f>
        <v>0</v>
      </c>
      <c r="Q702">
        <f t="shared" si="57"/>
        <v>0</v>
      </c>
      <c r="R702">
        <f t="shared" si="57"/>
        <v>0</v>
      </c>
      <c r="S702">
        <f t="shared" si="57"/>
        <v>1</v>
      </c>
    </row>
    <row r="703" spans="1:21" ht="16">
      <c r="A703" s="1">
        <v>2011</v>
      </c>
      <c r="B703" t="s">
        <v>447</v>
      </c>
      <c r="C703" t="s">
        <v>448</v>
      </c>
      <c r="D703" t="s">
        <v>22</v>
      </c>
      <c r="E703" t="s">
        <v>22</v>
      </c>
      <c r="F703" t="s">
        <v>23</v>
      </c>
      <c r="G703">
        <v>51802742</v>
      </c>
      <c r="H703">
        <v>63412773</v>
      </c>
      <c r="I703" t="s">
        <v>398</v>
      </c>
      <c r="J703">
        <v>24856579</v>
      </c>
      <c r="K703">
        <v>53651623</v>
      </c>
      <c r="L703">
        <v>65676025</v>
      </c>
      <c r="M703">
        <v>24000000</v>
      </c>
      <c r="N703">
        <f t="shared" si="52"/>
        <v>1</v>
      </c>
      <c r="O703">
        <f t="shared" si="53"/>
        <v>0</v>
      </c>
      <c r="P703">
        <f t="shared" si="57"/>
        <v>1</v>
      </c>
      <c r="Q703">
        <f t="shared" si="57"/>
        <v>0</v>
      </c>
      <c r="R703">
        <f t="shared" si="57"/>
        <v>0</v>
      </c>
      <c r="S703">
        <f t="shared" si="57"/>
        <v>0</v>
      </c>
      <c r="T703">
        <v>1</v>
      </c>
      <c r="U703">
        <v>1</v>
      </c>
    </row>
    <row r="704" spans="1:21" ht="16">
      <c r="A704" s="1">
        <v>1998</v>
      </c>
      <c r="B704" t="s">
        <v>2733</v>
      </c>
      <c r="C704" t="s">
        <v>2734</v>
      </c>
      <c r="D704" t="s">
        <v>27</v>
      </c>
      <c r="E704" t="s">
        <v>16</v>
      </c>
      <c r="F704" t="s">
        <v>17</v>
      </c>
      <c r="G704">
        <v>17498804</v>
      </c>
      <c r="H704">
        <v>46189568</v>
      </c>
      <c r="I704" t="s">
        <v>2642</v>
      </c>
      <c r="J704">
        <v>21436985</v>
      </c>
      <c r="K704">
        <v>25008106</v>
      </c>
      <c r="L704">
        <v>66011004</v>
      </c>
      <c r="M704">
        <v>15000000</v>
      </c>
      <c r="N704">
        <f t="shared" si="52"/>
        <v>0</v>
      </c>
      <c r="O704">
        <f t="shared" si="53"/>
        <v>1</v>
      </c>
      <c r="P704">
        <f t="shared" si="57"/>
        <v>0</v>
      </c>
      <c r="Q704">
        <f t="shared" si="57"/>
        <v>0</v>
      </c>
      <c r="R704">
        <f t="shared" si="57"/>
        <v>1</v>
      </c>
      <c r="S704">
        <f t="shared" si="57"/>
        <v>0</v>
      </c>
      <c r="T704">
        <v>4</v>
      </c>
      <c r="U704">
        <v>3</v>
      </c>
    </row>
    <row r="705" spans="1:21" ht="16">
      <c r="A705" s="1">
        <v>2009</v>
      </c>
      <c r="B705" t="s">
        <v>883</v>
      </c>
      <c r="C705" t="s">
        <v>884</v>
      </c>
      <c r="D705" t="s">
        <v>27</v>
      </c>
      <c r="E705" t="s">
        <v>16</v>
      </c>
      <c r="F705" t="s">
        <v>17</v>
      </c>
      <c r="G705">
        <v>32391374</v>
      </c>
      <c r="H705">
        <v>60803210</v>
      </c>
      <c r="I705" t="s">
        <v>885</v>
      </c>
      <c r="J705">
        <v>8142987</v>
      </c>
      <c r="K705">
        <v>35168338</v>
      </c>
      <c r="L705">
        <v>66015966</v>
      </c>
      <c r="M705">
        <v>7500000</v>
      </c>
      <c r="N705">
        <f t="shared" si="52"/>
        <v>0</v>
      </c>
      <c r="O705">
        <f t="shared" si="53"/>
        <v>1</v>
      </c>
      <c r="P705">
        <f t="shared" si="57"/>
        <v>0</v>
      </c>
      <c r="Q705">
        <f t="shared" si="57"/>
        <v>1</v>
      </c>
      <c r="R705">
        <f t="shared" si="57"/>
        <v>0</v>
      </c>
      <c r="S705">
        <f t="shared" si="57"/>
        <v>0</v>
      </c>
      <c r="T705">
        <v>2</v>
      </c>
      <c r="U705">
        <v>2</v>
      </c>
    </row>
    <row r="706" spans="1:21" ht="16">
      <c r="A706" s="1">
        <v>1987</v>
      </c>
      <c r="B706" t="s">
        <v>3291</v>
      </c>
      <c r="C706" t="s">
        <v>3292</v>
      </c>
      <c r="D706" t="s">
        <v>16</v>
      </c>
      <c r="E706" t="s">
        <v>16</v>
      </c>
      <c r="F706" t="s">
        <v>17</v>
      </c>
      <c r="G706">
        <v>32222567</v>
      </c>
      <c r="H706">
        <v>32222567</v>
      </c>
      <c r="I706" t="s">
        <v>3267</v>
      </c>
      <c r="J706">
        <v>17428378</v>
      </c>
      <c r="K706">
        <v>66069067</v>
      </c>
      <c r="L706">
        <v>66069067</v>
      </c>
      <c r="M706">
        <v>8500000</v>
      </c>
      <c r="N706">
        <f t="shared" ref="N706:N769" si="58">IF(F706="PASS",1,0)</f>
        <v>0</v>
      </c>
      <c r="O706">
        <f t="shared" ref="O706:O769" si="59">IF(E706=D706,0,1)</f>
        <v>0</v>
      </c>
      <c r="P706">
        <f t="shared" si="57"/>
        <v>0</v>
      </c>
      <c r="Q706">
        <f t="shared" si="57"/>
        <v>0</v>
      </c>
      <c r="R706">
        <f t="shared" si="57"/>
        <v>0</v>
      </c>
      <c r="S706">
        <f t="shared" si="57"/>
        <v>1</v>
      </c>
    </row>
    <row r="707" spans="1:21" ht="16">
      <c r="A707" s="1">
        <v>1980</v>
      </c>
      <c r="B707" t="s">
        <v>3443</v>
      </c>
      <c r="C707" t="s">
        <v>3444</v>
      </c>
      <c r="D707" t="s">
        <v>16</v>
      </c>
      <c r="E707" t="s">
        <v>16</v>
      </c>
      <c r="F707" t="s">
        <v>17</v>
      </c>
      <c r="G707">
        <v>23380203</v>
      </c>
      <c r="H707">
        <v>23380203</v>
      </c>
      <c r="I707" t="s">
        <v>3432</v>
      </c>
      <c r="J707">
        <v>50899822</v>
      </c>
      <c r="K707">
        <v>66113787</v>
      </c>
      <c r="L707">
        <v>66113787</v>
      </c>
      <c r="M707">
        <v>18000000</v>
      </c>
      <c r="N707">
        <f t="shared" si="58"/>
        <v>0</v>
      </c>
      <c r="O707">
        <f t="shared" si="59"/>
        <v>0</v>
      </c>
      <c r="P707">
        <f t="shared" si="57"/>
        <v>0</v>
      </c>
      <c r="Q707">
        <f t="shared" si="57"/>
        <v>0</v>
      </c>
      <c r="R707">
        <f t="shared" si="57"/>
        <v>0</v>
      </c>
      <c r="S707">
        <f t="shared" si="57"/>
        <v>1</v>
      </c>
    </row>
    <row r="708" spans="1:21" ht="16">
      <c r="A708" s="1">
        <v>2013</v>
      </c>
      <c r="B708" t="s">
        <v>70</v>
      </c>
      <c r="C708" t="s">
        <v>71</v>
      </c>
      <c r="D708" t="s">
        <v>22</v>
      </c>
      <c r="E708" t="s">
        <v>22</v>
      </c>
      <c r="F708" t="s">
        <v>23</v>
      </c>
      <c r="G708">
        <v>57012977</v>
      </c>
      <c r="H708">
        <v>66454811</v>
      </c>
      <c r="I708" t="s">
        <v>38</v>
      </c>
      <c r="J708">
        <v>40000000</v>
      </c>
      <c r="K708">
        <v>57012977</v>
      </c>
      <c r="L708">
        <v>66454811</v>
      </c>
      <c r="M708">
        <v>40000000</v>
      </c>
      <c r="N708">
        <f t="shared" si="58"/>
        <v>1</v>
      </c>
      <c r="O708">
        <f t="shared" si="59"/>
        <v>0</v>
      </c>
      <c r="P708">
        <f t="shared" si="57"/>
        <v>1</v>
      </c>
      <c r="Q708">
        <f t="shared" si="57"/>
        <v>0</v>
      </c>
      <c r="R708">
        <f t="shared" si="57"/>
        <v>0</v>
      </c>
      <c r="S708">
        <f t="shared" si="57"/>
        <v>0</v>
      </c>
      <c r="T708">
        <v>1</v>
      </c>
      <c r="U708">
        <v>1</v>
      </c>
    </row>
    <row r="709" spans="1:21" ht="16">
      <c r="A709" s="1">
        <v>2002</v>
      </c>
      <c r="B709" t="s">
        <v>2147</v>
      </c>
      <c r="C709" t="s">
        <v>2148</v>
      </c>
      <c r="D709" t="s">
        <v>22</v>
      </c>
      <c r="E709" t="s">
        <v>22</v>
      </c>
      <c r="F709" t="s">
        <v>23</v>
      </c>
      <c r="G709">
        <v>40118420</v>
      </c>
      <c r="H709">
        <v>51618420</v>
      </c>
      <c r="I709" t="s">
        <v>2128</v>
      </c>
      <c r="J709">
        <v>38855376</v>
      </c>
      <c r="K709">
        <v>51960544</v>
      </c>
      <c r="L709">
        <v>66855105</v>
      </c>
      <c r="M709">
        <v>30000000</v>
      </c>
      <c r="N709">
        <f t="shared" si="58"/>
        <v>1</v>
      </c>
      <c r="O709">
        <f t="shared" si="59"/>
        <v>0</v>
      </c>
      <c r="P709">
        <f t="shared" si="57"/>
        <v>0</v>
      </c>
      <c r="Q709">
        <f t="shared" si="57"/>
        <v>1</v>
      </c>
      <c r="R709">
        <f t="shared" si="57"/>
        <v>0</v>
      </c>
      <c r="S709">
        <f t="shared" si="57"/>
        <v>0</v>
      </c>
      <c r="T709">
        <v>3</v>
      </c>
      <c r="U709">
        <v>2</v>
      </c>
    </row>
    <row r="710" spans="1:21" ht="16">
      <c r="A710" s="1">
        <v>2009</v>
      </c>
      <c r="B710" t="s">
        <v>1008</v>
      </c>
      <c r="C710" t="s">
        <v>1009</v>
      </c>
      <c r="D710" t="s">
        <v>27</v>
      </c>
      <c r="E710" t="s">
        <v>16</v>
      </c>
      <c r="F710" t="s">
        <v>17</v>
      </c>
      <c r="G710">
        <v>38122883</v>
      </c>
      <c r="H710">
        <v>61622883</v>
      </c>
      <c r="I710" t="s">
        <v>885</v>
      </c>
      <c r="J710">
        <v>54286580</v>
      </c>
      <c r="K710">
        <v>41391219</v>
      </c>
      <c r="L710">
        <v>66905911</v>
      </c>
      <c r="M710">
        <v>50000000</v>
      </c>
      <c r="N710">
        <f t="shared" si="58"/>
        <v>0</v>
      </c>
      <c r="O710">
        <f t="shared" si="59"/>
        <v>1</v>
      </c>
      <c r="P710">
        <f t="shared" si="57"/>
        <v>0</v>
      </c>
      <c r="Q710">
        <f t="shared" si="57"/>
        <v>1</v>
      </c>
      <c r="R710">
        <f t="shared" si="57"/>
        <v>0</v>
      </c>
      <c r="S710">
        <f t="shared" si="57"/>
        <v>0</v>
      </c>
      <c r="T710">
        <v>2</v>
      </c>
      <c r="U710">
        <v>2</v>
      </c>
    </row>
    <row r="711" spans="1:21" ht="16">
      <c r="A711" s="1">
        <v>2004</v>
      </c>
      <c r="B711" t="s">
        <v>1949</v>
      </c>
      <c r="C711" t="s">
        <v>1950</v>
      </c>
      <c r="D711" t="s">
        <v>22</v>
      </c>
      <c r="E711" t="s">
        <v>22</v>
      </c>
      <c r="F711" t="s">
        <v>23</v>
      </c>
      <c r="G711">
        <v>42044321</v>
      </c>
      <c r="H711">
        <v>54344321</v>
      </c>
      <c r="I711" t="s">
        <v>1837</v>
      </c>
      <c r="J711">
        <v>92489466</v>
      </c>
      <c r="K711">
        <v>51848757</v>
      </c>
      <c r="L711">
        <v>67017030</v>
      </c>
      <c r="M711">
        <v>75000000</v>
      </c>
      <c r="N711">
        <f t="shared" si="58"/>
        <v>1</v>
      </c>
      <c r="O711">
        <f t="shared" si="59"/>
        <v>0</v>
      </c>
      <c r="P711">
        <f t="shared" si="57"/>
        <v>0</v>
      </c>
      <c r="Q711">
        <f t="shared" si="57"/>
        <v>1</v>
      </c>
      <c r="R711">
        <f t="shared" si="57"/>
        <v>0</v>
      </c>
      <c r="S711">
        <f t="shared" si="57"/>
        <v>0</v>
      </c>
      <c r="T711">
        <v>3</v>
      </c>
      <c r="U711">
        <v>2</v>
      </c>
    </row>
    <row r="712" spans="1:21" ht="16">
      <c r="A712" s="1">
        <v>2006</v>
      </c>
      <c r="B712" t="s">
        <v>1606</v>
      </c>
      <c r="C712" t="s">
        <v>181</v>
      </c>
      <c r="D712" t="s">
        <v>22</v>
      </c>
      <c r="E712" t="s">
        <v>22</v>
      </c>
      <c r="F712" t="s">
        <v>23</v>
      </c>
      <c r="G712">
        <v>26623701</v>
      </c>
      <c r="H712">
        <v>58188384</v>
      </c>
      <c r="I712" t="s">
        <v>1469</v>
      </c>
      <c r="J712">
        <v>57789817</v>
      </c>
      <c r="K712">
        <v>30771576</v>
      </c>
      <c r="L712">
        <v>67253922</v>
      </c>
      <c r="M712">
        <v>50000000</v>
      </c>
      <c r="N712">
        <f t="shared" si="58"/>
        <v>1</v>
      </c>
      <c r="O712">
        <f t="shared" si="59"/>
        <v>0</v>
      </c>
      <c r="P712">
        <f t="shared" si="57"/>
        <v>0</v>
      </c>
      <c r="Q712">
        <f t="shared" si="57"/>
        <v>1</v>
      </c>
      <c r="R712">
        <f t="shared" si="57"/>
        <v>0</v>
      </c>
      <c r="S712">
        <f t="shared" si="57"/>
        <v>0</v>
      </c>
      <c r="T712">
        <v>2</v>
      </c>
      <c r="U712">
        <v>2</v>
      </c>
    </row>
    <row r="713" spans="1:21" ht="16">
      <c r="A713" s="1">
        <v>2005</v>
      </c>
      <c r="B713" t="s">
        <v>1694</v>
      </c>
      <c r="C713" t="s">
        <v>1695</v>
      </c>
      <c r="D713" t="s">
        <v>16</v>
      </c>
      <c r="E713" t="s">
        <v>16</v>
      </c>
      <c r="F713" t="s">
        <v>17</v>
      </c>
      <c r="G713">
        <v>31501218</v>
      </c>
      <c r="H713">
        <v>56586901</v>
      </c>
      <c r="I713" t="s">
        <v>1645</v>
      </c>
      <c r="J713">
        <v>8351232</v>
      </c>
      <c r="K713">
        <v>37581997</v>
      </c>
      <c r="L713">
        <v>67510048</v>
      </c>
      <c r="M713">
        <v>7000000</v>
      </c>
      <c r="N713">
        <f t="shared" si="58"/>
        <v>0</v>
      </c>
      <c r="O713">
        <f t="shared" si="59"/>
        <v>0</v>
      </c>
      <c r="P713">
        <f t="shared" si="57"/>
        <v>0</v>
      </c>
      <c r="Q713">
        <f t="shared" si="57"/>
        <v>1</v>
      </c>
      <c r="R713">
        <f t="shared" si="57"/>
        <v>0</v>
      </c>
      <c r="S713">
        <f t="shared" si="57"/>
        <v>0</v>
      </c>
      <c r="T713">
        <v>2</v>
      </c>
      <c r="U713">
        <v>2</v>
      </c>
    </row>
    <row r="714" spans="1:21" ht="16">
      <c r="A714" s="1">
        <v>2010</v>
      </c>
      <c r="B714" t="s">
        <v>714</v>
      </c>
      <c r="C714" t="s">
        <v>715</v>
      </c>
      <c r="D714" t="s">
        <v>16</v>
      </c>
      <c r="E714" t="s">
        <v>16</v>
      </c>
      <c r="F714" t="s">
        <v>17</v>
      </c>
      <c r="G714">
        <v>50269859</v>
      </c>
      <c r="H714">
        <v>63209958</v>
      </c>
      <c r="I714" t="s">
        <v>635</v>
      </c>
      <c r="J714">
        <v>38456346</v>
      </c>
      <c r="K714">
        <v>53699864</v>
      </c>
      <c r="L714">
        <v>67522890</v>
      </c>
      <c r="M714">
        <v>36000000</v>
      </c>
      <c r="N714">
        <f t="shared" si="58"/>
        <v>0</v>
      </c>
      <c r="O714">
        <f t="shared" si="59"/>
        <v>0</v>
      </c>
      <c r="P714">
        <f t="shared" si="57"/>
        <v>1</v>
      </c>
      <c r="Q714">
        <f t="shared" si="57"/>
        <v>0</v>
      </c>
      <c r="R714">
        <f t="shared" si="57"/>
        <v>0</v>
      </c>
      <c r="S714">
        <f t="shared" si="57"/>
        <v>0</v>
      </c>
      <c r="T714">
        <v>1</v>
      </c>
      <c r="U714">
        <v>1</v>
      </c>
    </row>
    <row r="715" spans="1:21" ht="16">
      <c r="A715" s="1">
        <v>2011</v>
      </c>
      <c r="B715" t="s">
        <v>455</v>
      </c>
      <c r="C715" t="s">
        <v>456</v>
      </c>
      <c r="D715" t="s">
        <v>22</v>
      </c>
      <c r="E715" t="s">
        <v>22</v>
      </c>
      <c r="F715" t="s">
        <v>23</v>
      </c>
      <c r="G715">
        <v>40259119</v>
      </c>
      <c r="H715">
        <v>65343694</v>
      </c>
      <c r="I715" t="s">
        <v>398</v>
      </c>
      <c r="J715">
        <v>31070724</v>
      </c>
      <c r="K715">
        <v>41695999</v>
      </c>
      <c r="L715">
        <v>67675862</v>
      </c>
      <c r="M715">
        <v>30000000</v>
      </c>
      <c r="N715">
        <f t="shared" si="58"/>
        <v>1</v>
      </c>
      <c r="O715">
        <f t="shared" si="59"/>
        <v>0</v>
      </c>
      <c r="P715">
        <f t="shared" si="57"/>
        <v>1</v>
      </c>
      <c r="Q715">
        <f t="shared" si="57"/>
        <v>0</v>
      </c>
      <c r="R715">
        <f t="shared" si="57"/>
        <v>0</v>
      </c>
      <c r="S715">
        <f t="shared" si="57"/>
        <v>0</v>
      </c>
      <c r="T715">
        <v>1</v>
      </c>
      <c r="U715">
        <v>1</v>
      </c>
    </row>
    <row r="716" spans="1:21" ht="16">
      <c r="A716" s="1">
        <v>2010</v>
      </c>
      <c r="B716" t="s">
        <v>676</v>
      </c>
      <c r="C716" t="s">
        <v>677</v>
      </c>
      <c r="D716" t="s">
        <v>21</v>
      </c>
      <c r="E716" t="s">
        <v>22</v>
      </c>
      <c r="F716" t="s">
        <v>23</v>
      </c>
      <c r="G716">
        <v>33679655</v>
      </c>
      <c r="H716">
        <v>63354114</v>
      </c>
      <c r="I716" t="s">
        <v>638</v>
      </c>
      <c r="J716">
        <v>10682318</v>
      </c>
      <c r="K716">
        <v>35977680</v>
      </c>
      <c r="L716">
        <v>67676882</v>
      </c>
      <c r="M716">
        <v>10000000</v>
      </c>
      <c r="N716">
        <f t="shared" si="58"/>
        <v>1</v>
      </c>
      <c r="O716">
        <f t="shared" si="59"/>
        <v>1</v>
      </c>
      <c r="P716">
        <f t="shared" si="57"/>
        <v>1</v>
      </c>
      <c r="Q716">
        <f t="shared" si="57"/>
        <v>0</v>
      </c>
      <c r="R716">
        <f t="shared" si="57"/>
        <v>0</v>
      </c>
      <c r="S716">
        <f t="shared" si="57"/>
        <v>0</v>
      </c>
      <c r="T716">
        <v>1</v>
      </c>
      <c r="U716">
        <v>1</v>
      </c>
    </row>
    <row r="717" spans="1:21" ht="16">
      <c r="A717" s="1">
        <v>1999</v>
      </c>
      <c r="B717" t="s">
        <v>2584</v>
      </c>
      <c r="C717" t="s">
        <v>2585</v>
      </c>
      <c r="D717" t="s">
        <v>27</v>
      </c>
      <c r="E717" t="s">
        <v>16</v>
      </c>
      <c r="F717" t="s">
        <v>17</v>
      </c>
      <c r="G717">
        <v>22450975</v>
      </c>
      <c r="H717">
        <v>48446802</v>
      </c>
      <c r="I717" t="s">
        <v>2535</v>
      </c>
      <c r="J717">
        <v>51743095</v>
      </c>
      <c r="K717">
        <v>31396836</v>
      </c>
      <c r="L717">
        <v>67751013</v>
      </c>
      <c r="M717">
        <v>37000000</v>
      </c>
      <c r="N717">
        <f t="shared" si="58"/>
        <v>0</v>
      </c>
      <c r="O717">
        <f t="shared" si="59"/>
        <v>1</v>
      </c>
      <c r="P717">
        <f t="shared" si="57"/>
        <v>0</v>
      </c>
      <c r="Q717">
        <f t="shared" si="57"/>
        <v>0</v>
      </c>
      <c r="R717">
        <f t="shared" si="57"/>
        <v>1</v>
      </c>
      <c r="S717">
        <f t="shared" si="57"/>
        <v>0</v>
      </c>
      <c r="T717">
        <v>4</v>
      </c>
      <c r="U717">
        <v>3</v>
      </c>
    </row>
    <row r="718" spans="1:21" ht="16">
      <c r="A718" s="1">
        <v>2005</v>
      </c>
      <c r="B718" t="s">
        <v>1791</v>
      </c>
      <c r="C718" t="s">
        <v>1792</v>
      </c>
      <c r="D718" t="s">
        <v>22</v>
      </c>
      <c r="E718" t="s">
        <v>22</v>
      </c>
      <c r="F718" t="s">
        <v>23</v>
      </c>
      <c r="G718">
        <v>26024456</v>
      </c>
      <c r="H718">
        <v>57029609</v>
      </c>
      <c r="I718" t="s">
        <v>1640</v>
      </c>
      <c r="J718">
        <v>8351232</v>
      </c>
      <c r="K718">
        <v>31048038</v>
      </c>
      <c r="L718">
        <v>68038213</v>
      </c>
      <c r="M718">
        <v>7000000</v>
      </c>
      <c r="N718">
        <f t="shared" si="58"/>
        <v>1</v>
      </c>
      <c r="O718">
        <f t="shared" si="59"/>
        <v>0</v>
      </c>
      <c r="P718">
        <f t="shared" si="57"/>
        <v>0</v>
      </c>
      <c r="Q718">
        <f t="shared" si="57"/>
        <v>1</v>
      </c>
      <c r="R718">
        <f t="shared" si="57"/>
        <v>0</v>
      </c>
      <c r="S718">
        <f t="shared" si="57"/>
        <v>0</v>
      </c>
      <c r="T718">
        <v>2</v>
      </c>
      <c r="U718">
        <v>2</v>
      </c>
    </row>
    <row r="719" spans="1:21" ht="16">
      <c r="A719" s="1">
        <v>2012</v>
      </c>
      <c r="B719" t="s">
        <v>365</v>
      </c>
      <c r="C719" t="s">
        <v>366</v>
      </c>
      <c r="D719" t="s">
        <v>31</v>
      </c>
      <c r="E719" t="s">
        <v>31</v>
      </c>
      <c r="F719" t="s">
        <v>17</v>
      </c>
      <c r="G719">
        <v>34353000</v>
      </c>
      <c r="H719">
        <v>67353000</v>
      </c>
      <c r="I719" t="s">
        <v>224</v>
      </c>
      <c r="J719">
        <v>55805121</v>
      </c>
      <c r="K719">
        <v>34855879</v>
      </c>
      <c r="L719">
        <v>68338951</v>
      </c>
      <c r="M719">
        <v>55000000</v>
      </c>
      <c r="N719">
        <f t="shared" si="58"/>
        <v>0</v>
      </c>
      <c r="O719">
        <f t="shared" si="59"/>
        <v>0</v>
      </c>
      <c r="P719">
        <f t="shared" si="57"/>
        <v>1</v>
      </c>
      <c r="Q719">
        <f t="shared" si="57"/>
        <v>0</v>
      </c>
      <c r="R719">
        <f t="shared" si="57"/>
        <v>0</v>
      </c>
      <c r="S719">
        <f t="shared" si="57"/>
        <v>0</v>
      </c>
      <c r="T719">
        <v>1</v>
      </c>
      <c r="U719">
        <v>1</v>
      </c>
    </row>
    <row r="720" spans="1:21" ht="16">
      <c r="A720" s="1">
        <v>1988</v>
      </c>
      <c r="B720" t="s">
        <v>3237</v>
      </c>
      <c r="C720" t="s">
        <v>3238</v>
      </c>
      <c r="D720" t="s">
        <v>22</v>
      </c>
      <c r="E720" t="s">
        <v>22</v>
      </c>
      <c r="F720" t="s">
        <v>23</v>
      </c>
      <c r="G720">
        <v>34700000</v>
      </c>
      <c r="H720">
        <v>34700000</v>
      </c>
      <c r="I720" t="s">
        <v>3233</v>
      </c>
      <c r="J720">
        <v>27575058</v>
      </c>
      <c r="K720">
        <v>68346751</v>
      </c>
      <c r="L720">
        <v>68346751</v>
      </c>
      <c r="M720">
        <v>14000000</v>
      </c>
      <c r="N720">
        <f t="shared" si="58"/>
        <v>1</v>
      </c>
      <c r="O720">
        <f t="shared" si="59"/>
        <v>0</v>
      </c>
      <c r="P720">
        <f t="shared" si="57"/>
        <v>0</v>
      </c>
      <c r="Q720">
        <f t="shared" si="57"/>
        <v>0</v>
      </c>
      <c r="R720">
        <f t="shared" si="57"/>
        <v>0</v>
      </c>
      <c r="S720">
        <f t="shared" si="57"/>
        <v>1</v>
      </c>
    </row>
    <row r="721" spans="1:21" ht="16">
      <c r="A721" s="1">
        <v>2013</v>
      </c>
      <c r="B721" t="s">
        <v>49</v>
      </c>
      <c r="C721" t="s">
        <v>50</v>
      </c>
      <c r="D721" t="s">
        <v>21</v>
      </c>
      <c r="E721" t="s">
        <v>22</v>
      </c>
      <c r="F721" t="s">
        <v>23</v>
      </c>
      <c r="G721">
        <v>33345833</v>
      </c>
      <c r="H721">
        <v>68447831</v>
      </c>
      <c r="I721" t="s">
        <v>38</v>
      </c>
      <c r="J721">
        <v>18000000</v>
      </c>
      <c r="K721">
        <v>33345833</v>
      </c>
      <c r="L721">
        <v>68447831</v>
      </c>
      <c r="M721">
        <v>18000000</v>
      </c>
      <c r="N721">
        <f t="shared" si="58"/>
        <v>1</v>
      </c>
      <c r="O721">
        <f t="shared" si="59"/>
        <v>1</v>
      </c>
      <c r="P721">
        <f t="shared" si="57"/>
        <v>1</v>
      </c>
      <c r="Q721">
        <f t="shared" si="57"/>
        <v>0</v>
      </c>
      <c r="R721">
        <f t="shared" si="57"/>
        <v>0</v>
      </c>
      <c r="S721">
        <f t="shared" si="57"/>
        <v>0</v>
      </c>
      <c r="T721">
        <v>1</v>
      </c>
      <c r="U721">
        <v>1</v>
      </c>
    </row>
    <row r="722" spans="1:21" ht="16">
      <c r="A722" s="1">
        <v>1989</v>
      </c>
      <c r="B722" t="s">
        <v>3216</v>
      </c>
      <c r="C722" t="s">
        <v>3217</v>
      </c>
      <c r="D722" t="s">
        <v>90</v>
      </c>
      <c r="E722" t="s">
        <v>31</v>
      </c>
      <c r="F722" t="s">
        <v>17</v>
      </c>
      <c r="G722">
        <v>24741667</v>
      </c>
      <c r="H722">
        <v>36741667</v>
      </c>
      <c r="I722" t="s">
        <v>3202</v>
      </c>
      <c r="J722">
        <v>2255507</v>
      </c>
      <c r="K722">
        <v>46504161</v>
      </c>
      <c r="L722">
        <v>69059227</v>
      </c>
      <c r="M722">
        <v>1200000</v>
      </c>
      <c r="N722">
        <f t="shared" si="58"/>
        <v>0</v>
      </c>
      <c r="O722">
        <f t="shared" si="59"/>
        <v>1</v>
      </c>
      <c r="P722">
        <f t="shared" ref="P722:S741" si="60">IF(AND($A722&gt;=P$1,$A722&lt;P$1+10),1,0)</f>
        <v>0</v>
      </c>
      <c r="Q722">
        <f t="shared" si="60"/>
        <v>0</v>
      </c>
      <c r="R722">
        <f t="shared" si="60"/>
        <v>0</v>
      </c>
      <c r="S722">
        <f t="shared" si="60"/>
        <v>1</v>
      </c>
    </row>
    <row r="723" spans="1:21" ht="16">
      <c r="A723" s="1">
        <v>1998</v>
      </c>
      <c r="B723" t="s">
        <v>2732</v>
      </c>
      <c r="C723" t="s">
        <v>336</v>
      </c>
      <c r="D723" t="s">
        <v>22</v>
      </c>
      <c r="E723" t="s">
        <v>22</v>
      </c>
      <c r="F723" t="s">
        <v>23</v>
      </c>
      <c r="G723">
        <v>23385416</v>
      </c>
      <c r="H723">
        <v>48585416</v>
      </c>
      <c r="I723" t="s">
        <v>2644</v>
      </c>
      <c r="J723">
        <v>85747939</v>
      </c>
      <c r="K723">
        <v>33420854</v>
      </c>
      <c r="L723">
        <v>69434988</v>
      </c>
      <c r="M723">
        <v>60000000</v>
      </c>
      <c r="N723">
        <f t="shared" si="58"/>
        <v>1</v>
      </c>
      <c r="O723">
        <f t="shared" si="59"/>
        <v>0</v>
      </c>
      <c r="P723">
        <f t="shared" si="60"/>
        <v>0</v>
      </c>
      <c r="Q723">
        <f t="shared" si="60"/>
        <v>0</v>
      </c>
      <c r="R723">
        <f t="shared" si="60"/>
        <v>1</v>
      </c>
      <c r="S723">
        <f t="shared" si="60"/>
        <v>0</v>
      </c>
      <c r="T723">
        <v>4</v>
      </c>
      <c r="U723">
        <v>3</v>
      </c>
    </row>
    <row r="724" spans="1:21" ht="16">
      <c r="A724" s="1">
        <v>2008</v>
      </c>
      <c r="B724" t="s">
        <v>1126</v>
      </c>
      <c r="C724" t="s">
        <v>1127</v>
      </c>
      <c r="D724" t="s">
        <v>22</v>
      </c>
      <c r="E724" t="s">
        <v>22</v>
      </c>
      <c r="F724" t="s">
        <v>23</v>
      </c>
      <c r="G724">
        <v>60494212</v>
      </c>
      <c r="H724">
        <v>64391484</v>
      </c>
      <c r="I724" t="s">
        <v>1120</v>
      </c>
      <c r="J724">
        <v>32467689</v>
      </c>
      <c r="K724">
        <v>65470243</v>
      </c>
      <c r="L724">
        <v>69688090</v>
      </c>
      <c r="M724">
        <v>30000000</v>
      </c>
      <c r="N724">
        <f t="shared" si="58"/>
        <v>1</v>
      </c>
      <c r="O724">
        <f t="shared" si="59"/>
        <v>0</v>
      </c>
      <c r="P724">
        <f t="shared" si="60"/>
        <v>0</v>
      </c>
      <c r="Q724">
        <f t="shared" si="60"/>
        <v>1</v>
      </c>
      <c r="R724">
        <f t="shared" si="60"/>
        <v>0</v>
      </c>
      <c r="S724">
        <f t="shared" si="60"/>
        <v>0</v>
      </c>
      <c r="T724">
        <v>2</v>
      </c>
      <c r="U724">
        <v>2</v>
      </c>
    </row>
    <row r="725" spans="1:21" ht="16">
      <c r="A725" s="1">
        <v>2005</v>
      </c>
      <c r="B725" t="s">
        <v>1833</v>
      </c>
      <c r="C725" t="s">
        <v>1834</v>
      </c>
      <c r="D725" t="s">
        <v>58</v>
      </c>
      <c r="E725" t="s">
        <v>58</v>
      </c>
      <c r="F725" t="s">
        <v>17</v>
      </c>
      <c r="G725">
        <v>28045540</v>
      </c>
      <c r="H725">
        <v>58545540</v>
      </c>
      <c r="I725" t="s">
        <v>1645</v>
      </c>
      <c r="J725">
        <v>77547153</v>
      </c>
      <c r="K725">
        <v>33459258</v>
      </c>
      <c r="L725">
        <v>69846769</v>
      </c>
      <c r="M725">
        <v>65000000</v>
      </c>
      <c r="N725">
        <f t="shared" si="58"/>
        <v>0</v>
      </c>
      <c r="O725">
        <f t="shared" si="59"/>
        <v>0</v>
      </c>
      <c r="P725">
        <f t="shared" si="60"/>
        <v>0</v>
      </c>
      <c r="Q725">
        <f t="shared" si="60"/>
        <v>1</v>
      </c>
      <c r="R725">
        <f t="shared" si="60"/>
        <v>0</v>
      </c>
      <c r="S725">
        <f t="shared" si="60"/>
        <v>0</v>
      </c>
      <c r="T725">
        <v>2</v>
      </c>
      <c r="U725">
        <v>2</v>
      </c>
    </row>
    <row r="726" spans="1:21" ht="16">
      <c r="A726" s="1">
        <v>2009</v>
      </c>
      <c r="B726" t="s">
        <v>1060</v>
      </c>
      <c r="C726" t="s">
        <v>1061</v>
      </c>
      <c r="D726" t="s">
        <v>16</v>
      </c>
      <c r="E726" t="s">
        <v>16</v>
      </c>
      <c r="F726" t="s">
        <v>17</v>
      </c>
      <c r="G726">
        <v>7689607</v>
      </c>
      <c r="H726">
        <v>64352607</v>
      </c>
      <c r="I726" t="s">
        <v>885</v>
      </c>
      <c r="J726">
        <v>32571948</v>
      </c>
      <c r="K726">
        <v>8348849</v>
      </c>
      <c r="L726">
        <v>69869659</v>
      </c>
      <c r="M726">
        <v>30000000</v>
      </c>
      <c r="N726">
        <f t="shared" si="58"/>
        <v>0</v>
      </c>
      <c r="O726">
        <f t="shared" si="59"/>
        <v>0</v>
      </c>
      <c r="P726">
        <f t="shared" si="60"/>
        <v>0</v>
      </c>
      <c r="Q726">
        <f t="shared" si="60"/>
        <v>1</v>
      </c>
      <c r="R726">
        <f t="shared" si="60"/>
        <v>0</v>
      </c>
      <c r="S726">
        <f t="shared" si="60"/>
        <v>0</v>
      </c>
      <c r="T726">
        <v>2</v>
      </c>
      <c r="U726">
        <v>2</v>
      </c>
    </row>
    <row r="727" spans="1:21" ht="16">
      <c r="A727" s="1">
        <v>1997</v>
      </c>
      <c r="B727" t="s">
        <v>2799</v>
      </c>
      <c r="C727" t="s">
        <v>2800</v>
      </c>
      <c r="D727" t="s">
        <v>22</v>
      </c>
      <c r="E727" t="s">
        <v>22</v>
      </c>
      <c r="F727" t="s">
        <v>23</v>
      </c>
      <c r="G727">
        <v>48169156</v>
      </c>
      <c r="H727">
        <v>48169156</v>
      </c>
      <c r="I727" t="s">
        <v>2762</v>
      </c>
      <c r="J727">
        <v>72561906</v>
      </c>
      <c r="K727">
        <v>69904916</v>
      </c>
      <c r="L727">
        <v>69904916</v>
      </c>
      <c r="M727">
        <v>50000000</v>
      </c>
      <c r="N727">
        <f t="shared" si="58"/>
        <v>1</v>
      </c>
      <c r="O727">
        <f t="shared" si="59"/>
        <v>0</v>
      </c>
      <c r="P727">
        <f t="shared" si="60"/>
        <v>0</v>
      </c>
      <c r="Q727">
        <f t="shared" si="60"/>
        <v>0</v>
      </c>
      <c r="R727">
        <f t="shared" si="60"/>
        <v>1</v>
      </c>
      <c r="S727">
        <f t="shared" si="60"/>
        <v>0</v>
      </c>
      <c r="T727">
        <v>4</v>
      </c>
      <c r="U727">
        <v>3</v>
      </c>
    </row>
    <row r="728" spans="1:21" ht="16">
      <c r="A728" s="1">
        <v>2010</v>
      </c>
      <c r="B728" t="s">
        <v>815</v>
      </c>
      <c r="C728" t="s">
        <v>816</v>
      </c>
      <c r="D728" t="s">
        <v>31</v>
      </c>
      <c r="E728" t="s">
        <v>31</v>
      </c>
      <c r="F728" t="s">
        <v>17</v>
      </c>
      <c r="G728">
        <v>15541549</v>
      </c>
      <c r="H728">
        <v>65532491</v>
      </c>
      <c r="I728" t="s">
        <v>635</v>
      </c>
      <c r="J728">
        <v>48070433</v>
      </c>
      <c r="K728">
        <v>16601978</v>
      </c>
      <c r="L728">
        <v>70003894</v>
      </c>
      <c r="M728">
        <v>45000000</v>
      </c>
      <c r="N728">
        <f t="shared" si="58"/>
        <v>0</v>
      </c>
      <c r="O728">
        <f t="shared" si="59"/>
        <v>0</v>
      </c>
      <c r="P728">
        <f t="shared" si="60"/>
        <v>1</v>
      </c>
      <c r="Q728">
        <f t="shared" si="60"/>
        <v>0</v>
      </c>
      <c r="R728">
        <f t="shared" si="60"/>
        <v>0</v>
      </c>
      <c r="S728">
        <f t="shared" si="60"/>
        <v>0</v>
      </c>
      <c r="T728">
        <v>1</v>
      </c>
      <c r="U728">
        <v>1</v>
      </c>
    </row>
    <row r="729" spans="1:21" ht="16">
      <c r="A729" s="1">
        <v>1997</v>
      </c>
      <c r="B729" t="s">
        <v>2846</v>
      </c>
      <c r="C729" t="s">
        <v>2847</v>
      </c>
      <c r="D729" t="s">
        <v>16</v>
      </c>
      <c r="E729" t="s">
        <v>16</v>
      </c>
      <c r="F729" t="s">
        <v>17</v>
      </c>
      <c r="G729">
        <v>48265581</v>
      </c>
      <c r="H729">
        <v>48265581</v>
      </c>
      <c r="I729" t="s">
        <v>2765</v>
      </c>
      <c r="J729">
        <v>72561906</v>
      </c>
      <c r="K729">
        <v>70044851</v>
      </c>
      <c r="L729">
        <v>70044851</v>
      </c>
      <c r="M729">
        <v>50000000</v>
      </c>
      <c r="N729">
        <f t="shared" si="58"/>
        <v>0</v>
      </c>
      <c r="O729">
        <f t="shared" si="59"/>
        <v>0</v>
      </c>
      <c r="P729">
        <f t="shared" si="60"/>
        <v>0</v>
      </c>
      <c r="Q729">
        <f t="shared" si="60"/>
        <v>0</v>
      </c>
      <c r="R729">
        <f t="shared" si="60"/>
        <v>1</v>
      </c>
      <c r="S729">
        <f t="shared" si="60"/>
        <v>0</v>
      </c>
      <c r="T729">
        <v>4</v>
      </c>
      <c r="U729">
        <v>3</v>
      </c>
    </row>
    <row r="730" spans="1:21" ht="16">
      <c r="A730" s="1">
        <v>1998</v>
      </c>
      <c r="B730" t="s">
        <v>2741</v>
      </c>
      <c r="C730" t="s">
        <v>2742</v>
      </c>
      <c r="D730" t="s">
        <v>16</v>
      </c>
      <c r="E730" t="s">
        <v>16</v>
      </c>
      <c r="F730" t="s">
        <v>17</v>
      </c>
      <c r="G730">
        <v>44705766</v>
      </c>
      <c r="H730">
        <v>49105766</v>
      </c>
      <c r="I730" t="s">
        <v>2642</v>
      </c>
      <c r="J730">
        <v>71456616</v>
      </c>
      <c r="K730">
        <v>63890455</v>
      </c>
      <c r="L730">
        <v>70178637</v>
      </c>
      <c r="M730">
        <v>50000000</v>
      </c>
      <c r="N730">
        <f t="shared" si="58"/>
        <v>0</v>
      </c>
      <c r="O730">
        <f t="shared" si="59"/>
        <v>0</v>
      </c>
      <c r="P730">
        <f t="shared" si="60"/>
        <v>0</v>
      </c>
      <c r="Q730">
        <f t="shared" si="60"/>
        <v>0</v>
      </c>
      <c r="R730">
        <f t="shared" si="60"/>
        <v>1</v>
      </c>
      <c r="S730">
        <f t="shared" si="60"/>
        <v>0</v>
      </c>
      <c r="T730">
        <v>4</v>
      </c>
      <c r="U730">
        <v>3</v>
      </c>
    </row>
    <row r="731" spans="1:21" ht="16">
      <c r="A731" s="1">
        <v>2006</v>
      </c>
      <c r="B731" t="s">
        <v>1536</v>
      </c>
      <c r="C731" t="s">
        <v>1537</v>
      </c>
      <c r="D731" t="s">
        <v>22</v>
      </c>
      <c r="E731" t="s">
        <v>22</v>
      </c>
      <c r="F731" t="s">
        <v>23</v>
      </c>
      <c r="G731">
        <v>15962471</v>
      </c>
      <c r="H731">
        <v>60862471</v>
      </c>
      <c r="I731" t="s">
        <v>1469</v>
      </c>
      <c r="J731">
        <v>46231854</v>
      </c>
      <c r="K731">
        <v>18449366</v>
      </c>
      <c r="L731">
        <v>70344622</v>
      </c>
      <c r="M731">
        <v>40000000</v>
      </c>
      <c r="N731">
        <f t="shared" si="58"/>
        <v>1</v>
      </c>
      <c r="O731">
        <f t="shared" si="59"/>
        <v>0</v>
      </c>
      <c r="P731">
        <f t="shared" si="60"/>
        <v>0</v>
      </c>
      <c r="Q731">
        <f t="shared" si="60"/>
        <v>1</v>
      </c>
      <c r="R731">
        <f t="shared" si="60"/>
        <v>0</v>
      </c>
      <c r="S731">
        <f t="shared" si="60"/>
        <v>0</v>
      </c>
      <c r="T731">
        <v>2</v>
      </c>
      <c r="U731">
        <v>2</v>
      </c>
    </row>
    <row r="732" spans="1:21" ht="16">
      <c r="A732" s="1">
        <v>2013</v>
      </c>
      <c r="B732" t="s">
        <v>162</v>
      </c>
      <c r="C732" t="s">
        <v>163</v>
      </c>
      <c r="D732" t="s">
        <v>22</v>
      </c>
      <c r="E732" t="s">
        <v>22</v>
      </c>
      <c r="F732" t="s">
        <v>23</v>
      </c>
      <c r="G732">
        <v>16973715</v>
      </c>
      <c r="H732">
        <v>70373715</v>
      </c>
      <c r="I732" t="s">
        <v>38</v>
      </c>
      <c r="J732">
        <v>25000000</v>
      </c>
      <c r="K732">
        <v>16973715</v>
      </c>
      <c r="L732">
        <v>70373715</v>
      </c>
      <c r="M732">
        <v>25000000</v>
      </c>
      <c r="N732">
        <f t="shared" si="58"/>
        <v>1</v>
      </c>
      <c r="O732">
        <f t="shared" si="59"/>
        <v>0</v>
      </c>
      <c r="P732">
        <f t="shared" si="60"/>
        <v>1</v>
      </c>
      <c r="Q732">
        <f t="shared" si="60"/>
        <v>0</v>
      </c>
      <c r="R732">
        <f t="shared" si="60"/>
        <v>0</v>
      </c>
      <c r="S732">
        <f t="shared" si="60"/>
        <v>0</v>
      </c>
      <c r="T732">
        <v>1</v>
      </c>
      <c r="U732">
        <v>1</v>
      </c>
    </row>
    <row r="733" spans="1:21" ht="16">
      <c r="A733" s="1">
        <v>1971</v>
      </c>
      <c r="B733" t="s">
        <v>3558</v>
      </c>
      <c r="C733" t="s">
        <v>3559</v>
      </c>
      <c r="D733" t="s">
        <v>16</v>
      </c>
      <c r="E733" t="s">
        <v>16</v>
      </c>
      <c r="F733" t="s">
        <v>17</v>
      </c>
      <c r="G733">
        <v>12300000</v>
      </c>
      <c r="H733">
        <v>12300000</v>
      </c>
      <c r="I733" t="s">
        <v>3560</v>
      </c>
      <c r="J733">
        <v>14386286</v>
      </c>
      <c r="K733">
        <v>70780525</v>
      </c>
      <c r="L733">
        <v>70780525</v>
      </c>
      <c r="M733">
        <v>2500000</v>
      </c>
      <c r="N733">
        <f t="shared" si="58"/>
        <v>0</v>
      </c>
      <c r="O733">
        <f t="shared" si="59"/>
        <v>0</v>
      </c>
      <c r="P733">
        <f t="shared" si="60"/>
        <v>0</v>
      </c>
      <c r="Q733">
        <f t="shared" si="60"/>
        <v>0</v>
      </c>
      <c r="R733">
        <f t="shared" si="60"/>
        <v>0</v>
      </c>
      <c r="S733">
        <f t="shared" si="60"/>
        <v>0</v>
      </c>
    </row>
    <row r="734" spans="1:21" ht="16">
      <c r="A734" s="1">
        <v>2003</v>
      </c>
      <c r="B734" t="s">
        <v>2012</v>
      </c>
      <c r="C734" t="s">
        <v>2013</v>
      </c>
      <c r="D734" t="s">
        <v>16</v>
      </c>
      <c r="E734" t="s">
        <v>16</v>
      </c>
      <c r="F734" t="s">
        <v>17</v>
      </c>
      <c r="G734">
        <v>34657731</v>
      </c>
      <c r="H734">
        <v>56434942</v>
      </c>
      <c r="I734" t="s">
        <v>1999</v>
      </c>
      <c r="J734">
        <v>31652174</v>
      </c>
      <c r="K734">
        <v>43879701</v>
      </c>
      <c r="L734">
        <v>71451544</v>
      </c>
      <c r="M734">
        <v>25000000</v>
      </c>
      <c r="N734">
        <f t="shared" si="58"/>
        <v>0</v>
      </c>
      <c r="O734">
        <f t="shared" si="59"/>
        <v>0</v>
      </c>
      <c r="P734">
        <f t="shared" si="60"/>
        <v>0</v>
      </c>
      <c r="Q734">
        <f t="shared" si="60"/>
        <v>1</v>
      </c>
      <c r="R734">
        <f t="shared" si="60"/>
        <v>0</v>
      </c>
      <c r="S734">
        <f t="shared" si="60"/>
        <v>0</v>
      </c>
      <c r="T734">
        <v>3</v>
      </c>
      <c r="U734">
        <v>2</v>
      </c>
    </row>
    <row r="735" spans="1:21" ht="16">
      <c r="A735" s="1">
        <v>2005</v>
      </c>
      <c r="B735" t="s">
        <v>1769</v>
      </c>
      <c r="C735" t="s">
        <v>1770</v>
      </c>
      <c r="D735" t="s">
        <v>16</v>
      </c>
      <c r="E735" t="s">
        <v>16</v>
      </c>
      <c r="F735" t="s">
        <v>17</v>
      </c>
      <c r="G735">
        <v>17018422</v>
      </c>
      <c r="H735">
        <v>59918422</v>
      </c>
      <c r="I735" t="s">
        <v>1645</v>
      </c>
      <c r="J735">
        <v>119303313</v>
      </c>
      <c r="K735">
        <v>20303541</v>
      </c>
      <c r="L735">
        <v>71484662</v>
      </c>
      <c r="M735">
        <v>100000000</v>
      </c>
      <c r="N735">
        <f t="shared" si="58"/>
        <v>0</v>
      </c>
      <c r="O735">
        <f t="shared" si="59"/>
        <v>0</v>
      </c>
      <c r="P735">
        <f t="shared" si="60"/>
        <v>0</v>
      </c>
      <c r="Q735">
        <f t="shared" si="60"/>
        <v>1</v>
      </c>
      <c r="R735">
        <f t="shared" si="60"/>
        <v>0</v>
      </c>
      <c r="S735">
        <f t="shared" si="60"/>
        <v>0</v>
      </c>
      <c r="T735">
        <v>2</v>
      </c>
      <c r="U735">
        <v>2</v>
      </c>
    </row>
    <row r="736" spans="1:21" ht="16">
      <c r="A736" s="1">
        <v>2008</v>
      </c>
      <c r="B736" t="s">
        <v>1253</v>
      </c>
      <c r="C736" t="s">
        <v>1254</v>
      </c>
      <c r="D736" t="s">
        <v>22</v>
      </c>
      <c r="E736" t="s">
        <v>22</v>
      </c>
      <c r="F736" t="s">
        <v>23</v>
      </c>
      <c r="G736">
        <v>30060660</v>
      </c>
      <c r="H736">
        <v>66143005</v>
      </c>
      <c r="I736" t="s">
        <v>1120</v>
      </c>
      <c r="J736">
        <v>21645126</v>
      </c>
      <c r="K736">
        <v>32533339</v>
      </c>
      <c r="L736">
        <v>71583685</v>
      </c>
      <c r="M736">
        <v>20000000</v>
      </c>
      <c r="N736">
        <f t="shared" si="58"/>
        <v>1</v>
      </c>
      <c r="O736">
        <f t="shared" si="59"/>
        <v>0</v>
      </c>
      <c r="P736">
        <f t="shared" si="60"/>
        <v>0</v>
      </c>
      <c r="Q736">
        <f t="shared" si="60"/>
        <v>1</v>
      </c>
      <c r="R736">
        <f t="shared" si="60"/>
        <v>0</v>
      </c>
      <c r="S736">
        <f t="shared" si="60"/>
        <v>0</v>
      </c>
      <c r="T736">
        <v>2</v>
      </c>
      <c r="U736">
        <v>2</v>
      </c>
    </row>
    <row r="737" spans="1:21" ht="16">
      <c r="A737" s="1">
        <v>2006</v>
      </c>
      <c r="B737" t="s">
        <v>1574</v>
      </c>
      <c r="C737" t="s">
        <v>1575</v>
      </c>
      <c r="D737" t="s">
        <v>22</v>
      </c>
      <c r="E737" t="s">
        <v>22</v>
      </c>
      <c r="F737" t="s">
        <v>23</v>
      </c>
      <c r="G737">
        <v>34020814</v>
      </c>
      <c r="H737">
        <v>62020814</v>
      </c>
      <c r="I737" t="s">
        <v>1469</v>
      </c>
      <c r="J737">
        <v>38141279</v>
      </c>
      <c r="K737">
        <v>39321133</v>
      </c>
      <c r="L737">
        <v>71683430</v>
      </c>
      <c r="M737">
        <v>33000000</v>
      </c>
      <c r="N737">
        <f t="shared" si="58"/>
        <v>1</v>
      </c>
      <c r="O737">
        <f t="shared" si="59"/>
        <v>0</v>
      </c>
      <c r="P737">
        <f t="shared" si="60"/>
        <v>0</v>
      </c>
      <c r="Q737">
        <f t="shared" si="60"/>
        <v>1</v>
      </c>
      <c r="R737">
        <f t="shared" si="60"/>
        <v>0</v>
      </c>
      <c r="S737">
        <f t="shared" si="60"/>
        <v>0</v>
      </c>
      <c r="T737">
        <v>2</v>
      </c>
      <c r="U737">
        <v>2</v>
      </c>
    </row>
    <row r="738" spans="1:21" ht="16">
      <c r="A738" s="1">
        <v>1998</v>
      </c>
      <c r="B738" t="s">
        <v>2726</v>
      </c>
      <c r="C738" t="s">
        <v>2727</v>
      </c>
      <c r="D738" t="s">
        <v>16</v>
      </c>
      <c r="E738" t="s">
        <v>16</v>
      </c>
      <c r="F738" t="s">
        <v>17</v>
      </c>
      <c r="G738">
        <v>37068294</v>
      </c>
      <c r="H738">
        <v>50168294</v>
      </c>
      <c r="I738" t="s">
        <v>2642</v>
      </c>
      <c r="J738">
        <v>104326659</v>
      </c>
      <c r="K738">
        <v>52975497</v>
      </c>
      <c r="L738">
        <v>71697130</v>
      </c>
      <c r="M738">
        <v>73000000</v>
      </c>
      <c r="N738">
        <f t="shared" si="58"/>
        <v>0</v>
      </c>
      <c r="O738">
        <f t="shared" si="59"/>
        <v>0</v>
      </c>
      <c r="P738">
        <f t="shared" si="60"/>
        <v>0</v>
      </c>
      <c r="Q738">
        <f t="shared" si="60"/>
        <v>0</v>
      </c>
      <c r="R738">
        <f t="shared" si="60"/>
        <v>1</v>
      </c>
      <c r="S738">
        <f t="shared" si="60"/>
        <v>0</v>
      </c>
      <c r="T738">
        <v>4</v>
      </c>
      <c r="U738">
        <v>3</v>
      </c>
    </row>
    <row r="739" spans="1:21" ht="16">
      <c r="A739" s="1">
        <v>2012</v>
      </c>
      <c r="B739" t="s">
        <v>229</v>
      </c>
      <c r="C739" t="s">
        <v>230</v>
      </c>
      <c r="D739" t="s">
        <v>90</v>
      </c>
      <c r="E739" t="s">
        <v>31</v>
      </c>
      <c r="F739" t="s">
        <v>17</v>
      </c>
      <c r="G739">
        <v>12816367</v>
      </c>
      <c r="H739">
        <v>70735540</v>
      </c>
      <c r="I739" t="s">
        <v>224</v>
      </c>
      <c r="J739">
        <v>49717290</v>
      </c>
      <c r="K739">
        <v>13003980</v>
      </c>
      <c r="L739">
        <v>71771007</v>
      </c>
      <c r="M739">
        <v>49000000</v>
      </c>
      <c r="N739">
        <f t="shared" si="58"/>
        <v>0</v>
      </c>
      <c r="O739">
        <f t="shared" si="59"/>
        <v>1</v>
      </c>
      <c r="P739">
        <f t="shared" si="60"/>
        <v>1</v>
      </c>
      <c r="Q739">
        <f t="shared" si="60"/>
        <v>0</v>
      </c>
      <c r="R739">
        <f t="shared" si="60"/>
        <v>0</v>
      </c>
      <c r="S739">
        <f t="shared" si="60"/>
        <v>0</v>
      </c>
      <c r="T739">
        <v>1</v>
      </c>
      <c r="U739">
        <v>1</v>
      </c>
    </row>
    <row r="740" spans="1:21" ht="16">
      <c r="A740" s="1">
        <v>2010</v>
      </c>
      <c r="B740" t="s">
        <v>832</v>
      </c>
      <c r="C740" t="s">
        <v>833</v>
      </c>
      <c r="D740" t="s">
        <v>22</v>
      </c>
      <c r="E740" t="s">
        <v>22</v>
      </c>
      <c r="F740" t="s">
        <v>23</v>
      </c>
      <c r="G740">
        <v>21148651</v>
      </c>
      <c r="H740">
        <v>67255916</v>
      </c>
      <c r="I740" t="s">
        <v>638</v>
      </c>
      <c r="J740">
        <v>32046955</v>
      </c>
      <c r="K740">
        <v>22591662</v>
      </c>
      <c r="L740">
        <v>71844911</v>
      </c>
      <c r="M740">
        <v>30000000</v>
      </c>
      <c r="N740">
        <f t="shared" si="58"/>
        <v>1</v>
      </c>
      <c r="O740">
        <f t="shared" si="59"/>
        <v>0</v>
      </c>
      <c r="P740">
        <f t="shared" si="60"/>
        <v>1</v>
      </c>
      <c r="Q740">
        <f t="shared" si="60"/>
        <v>0</v>
      </c>
      <c r="R740">
        <f t="shared" si="60"/>
        <v>0</v>
      </c>
      <c r="S740">
        <f t="shared" si="60"/>
        <v>0</v>
      </c>
      <c r="T740">
        <v>1</v>
      </c>
      <c r="U740">
        <v>1</v>
      </c>
    </row>
    <row r="741" spans="1:21" ht="16">
      <c r="A741" s="1">
        <v>2000</v>
      </c>
      <c r="B741" t="s">
        <v>2467</v>
      </c>
      <c r="C741" t="s">
        <v>2468</v>
      </c>
      <c r="D741" t="s">
        <v>22</v>
      </c>
      <c r="E741" t="s">
        <v>22</v>
      </c>
      <c r="F741" t="s">
        <v>23</v>
      </c>
      <c r="G741">
        <v>39235088</v>
      </c>
      <c r="H741">
        <v>53182088</v>
      </c>
      <c r="I741" t="s">
        <v>2409</v>
      </c>
      <c r="J741">
        <v>31116893</v>
      </c>
      <c r="K741">
        <v>53081479</v>
      </c>
      <c r="L741">
        <v>71950493</v>
      </c>
      <c r="M741">
        <v>23000000</v>
      </c>
      <c r="N741">
        <f t="shared" si="58"/>
        <v>1</v>
      </c>
      <c r="O741">
        <f t="shared" si="59"/>
        <v>0</v>
      </c>
      <c r="P741">
        <f t="shared" si="60"/>
        <v>0</v>
      </c>
      <c r="Q741">
        <f t="shared" si="60"/>
        <v>1</v>
      </c>
      <c r="R741">
        <f t="shared" si="60"/>
        <v>0</v>
      </c>
      <c r="S741">
        <f t="shared" si="60"/>
        <v>0</v>
      </c>
      <c r="T741">
        <v>3</v>
      </c>
      <c r="U741">
        <v>2</v>
      </c>
    </row>
    <row r="742" spans="1:21" ht="16">
      <c r="A742" s="1">
        <v>2002</v>
      </c>
      <c r="B742" t="s">
        <v>2168</v>
      </c>
      <c r="C742" t="s">
        <v>2169</v>
      </c>
      <c r="D742" t="s">
        <v>90</v>
      </c>
      <c r="E742" t="s">
        <v>31</v>
      </c>
      <c r="F742" t="s">
        <v>17</v>
      </c>
      <c r="G742">
        <v>25885000</v>
      </c>
      <c r="H742">
        <v>55710675</v>
      </c>
      <c r="I742" t="s">
        <v>2125</v>
      </c>
      <c r="J742">
        <v>15542151</v>
      </c>
      <c r="K742">
        <v>33525714</v>
      </c>
      <c r="L742">
        <v>72155308</v>
      </c>
      <c r="M742">
        <v>12000000</v>
      </c>
      <c r="N742">
        <f t="shared" si="58"/>
        <v>0</v>
      </c>
      <c r="O742">
        <f t="shared" si="59"/>
        <v>1</v>
      </c>
      <c r="P742">
        <f t="shared" ref="P742:S761" si="61">IF(AND($A742&gt;=P$1,$A742&lt;P$1+10),1,0)</f>
        <v>0</v>
      </c>
      <c r="Q742">
        <f t="shared" si="61"/>
        <v>1</v>
      </c>
      <c r="R742">
        <f t="shared" si="61"/>
        <v>0</v>
      </c>
      <c r="S742">
        <f t="shared" si="61"/>
        <v>0</v>
      </c>
      <c r="T742">
        <v>3</v>
      </c>
      <c r="U742">
        <v>2</v>
      </c>
    </row>
    <row r="743" spans="1:21" ht="16">
      <c r="A743" s="1">
        <v>2007</v>
      </c>
      <c r="B743" t="s">
        <v>1323</v>
      </c>
      <c r="C743" t="s">
        <v>1324</v>
      </c>
      <c r="D743" t="s">
        <v>22</v>
      </c>
      <c r="E743" t="s">
        <v>22</v>
      </c>
      <c r="F743" t="s">
        <v>23</v>
      </c>
      <c r="G743">
        <v>28638916</v>
      </c>
      <c r="H743">
        <v>64232714</v>
      </c>
      <c r="I743" t="s">
        <v>1321</v>
      </c>
      <c r="J743">
        <v>16853152</v>
      </c>
      <c r="K743">
        <v>32177067</v>
      </c>
      <c r="L743">
        <v>72168247</v>
      </c>
      <c r="M743">
        <v>15000000</v>
      </c>
      <c r="N743">
        <f t="shared" si="58"/>
        <v>1</v>
      </c>
      <c r="O743">
        <f t="shared" si="59"/>
        <v>0</v>
      </c>
      <c r="P743">
        <f t="shared" si="61"/>
        <v>0</v>
      </c>
      <c r="Q743">
        <f t="shared" si="61"/>
        <v>1</v>
      </c>
      <c r="R743">
        <f t="shared" si="61"/>
        <v>0</v>
      </c>
      <c r="S743">
        <f t="shared" si="61"/>
        <v>0</v>
      </c>
      <c r="T743">
        <v>2</v>
      </c>
      <c r="U743">
        <v>2</v>
      </c>
    </row>
    <row r="744" spans="1:21" ht="16">
      <c r="A744" s="1">
        <v>1998</v>
      </c>
      <c r="B744" t="s">
        <v>2653</v>
      </c>
      <c r="C744" t="s">
        <v>2654</v>
      </c>
      <c r="D744" t="s">
        <v>16</v>
      </c>
      <c r="E744" t="s">
        <v>16</v>
      </c>
      <c r="F744" t="s">
        <v>17</v>
      </c>
      <c r="G744">
        <v>32404188</v>
      </c>
      <c r="H744">
        <v>50692188</v>
      </c>
      <c r="I744" t="s">
        <v>2642</v>
      </c>
      <c r="J744">
        <v>35728308</v>
      </c>
      <c r="K744">
        <v>46309872</v>
      </c>
      <c r="L744">
        <v>72445844</v>
      </c>
      <c r="M744">
        <v>25000000</v>
      </c>
      <c r="N744">
        <f t="shared" si="58"/>
        <v>0</v>
      </c>
      <c r="O744">
        <f t="shared" si="59"/>
        <v>0</v>
      </c>
      <c r="P744">
        <f t="shared" si="61"/>
        <v>0</v>
      </c>
      <c r="Q744">
        <f t="shared" si="61"/>
        <v>0</v>
      </c>
      <c r="R744">
        <f t="shared" si="61"/>
        <v>1</v>
      </c>
      <c r="S744">
        <f t="shared" si="61"/>
        <v>0</v>
      </c>
      <c r="T744">
        <v>4</v>
      </c>
      <c r="U744">
        <v>3</v>
      </c>
    </row>
    <row r="745" spans="1:21" ht="16">
      <c r="A745" s="1">
        <v>1997</v>
      </c>
      <c r="B745" t="s">
        <v>2795</v>
      </c>
      <c r="C745" t="s">
        <v>2796</v>
      </c>
      <c r="D745" t="s">
        <v>22</v>
      </c>
      <c r="E745" t="s">
        <v>22</v>
      </c>
      <c r="F745" t="s">
        <v>23</v>
      </c>
      <c r="G745">
        <v>42071069</v>
      </c>
      <c r="H745">
        <v>50071069</v>
      </c>
      <c r="I745" t="s">
        <v>2762</v>
      </c>
      <c r="J745">
        <v>58049525</v>
      </c>
      <c r="K745">
        <v>61055139</v>
      </c>
      <c r="L745">
        <v>72665044</v>
      </c>
      <c r="M745">
        <v>40000000</v>
      </c>
      <c r="N745">
        <f t="shared" si="58"/>
        <v>1</v>
      </c>
      <c r="O745">
        <f t="shared" si="59"/>
        <v>0</v>
      </c>
      <c r="P745">
        <f t="shared" si="61"/>
        <v>0</v>
      </c>
      <c r="Q745">
        <f t="shared" si="61"/>
        <v>0</v>
      </c>
      <c r="R745">
        <f t="shared" si="61"/>
        <v>1</v>
      </c>
      <c r="S745">
        <f t="shared" si="61"/>
        <v>0</v>
      </c>
      <c r="T745">
        <v>4</v>
      </c>
      <c r="U745">
        <v>3</v>
      </c>
    </row>
    <row r="746" spans="1:21" ht="16">
      <c r="A746" s="1">
        <v>1999</v>
      </c>
      <c r="B746" t="s">
        <v>2602</v>
      </c>
      <c r="C746" t="s">
        <v>3651</v>
      </c>
      <c r="D746" t="s">
        <v>63</v>
      </c>
      <c r="E746" t="s">
        <v>64</v>
      </c>
      <c r="F746" t="s">
        <v>17</v>
      </c>
      <c r="G746">
        <v>52037603</v>
      </c>
      <c r="H746">
        <v>52037603</v>
      </c>
      <c r="I746" t="s">
        <v>2535</v>
      </c>
      <c r="J746">
        <v>29367703</v>
      </c>
      <c r="K746">
        <v>72772612</v>
      </c>
      <c r="L746">
        <v>72772612</v>
      </c>
      <c r="M746">
        <v>21000000</v>
      </c>
      <c r="N746">
        <f t="shared" si="58"/>
        <v>0</v>
      </c>
      <c r="O746">
        <f t="shared" si="59"/>
        <v>1</v>
      </c>
      <c r="P746">
        <f t="shared" si="61"/>
        <v>0</v>
      </c>
      <c r="Q746">
        <f t="shared" si="61"/>
        <v>0</v>
      </c>
      <c r="R746">
        <f t="shared" si="61"/>
        <v>1</v>
      </c>
      <c r="S746">
        <f t="shared" si="61"/>
        <v>0</v>
      </c>
      <c r="T746">
        <v>4</v>
      </c>
      <c r="U746">
        <v>3</v>
      </c>
    </row>
    <row r="747" spans="1:21" ht="16">
      <c r="A747" s="1">
        <v>2002</v>
      </c>
      <c r="B747" t="s">
        <v>2162</v>
      </c>
      <c r="C747" t="s">
        <v>2163</v>
      </c>
      <c r="D747" t="s">
        <v>16</v>
      </c>
      <c r="E747" t="s">
        <v>16</v>
      </c>
      <c r="F747" t="s">
        <v>17</v>
      </c>
      <c r="G747">
        <v>56398162</v>
      </c>
      <c r="H747">
        <v>56398162</v>
      </c>
      <c r="I747" t="s">
        <v>2125</v>
      </c>
      <c r="J747">
        <v>25903584</v>
      </c>
      <c r="K747">
        <v>73045727</v>
      </c>
      <c r="L747">
        <v>73045727</v>
      </c>
      <c r="M747">
        <v>20000000</v>
      </c>
      <c r="N747">
        <f t="shared" si="58"/>
        <v>0</v>
      </c>
      <c r="O747">
        <f t="shared" si="59"/>
        <v>0</v>
      </c>
      <c r="P747">
        <f t="shared" si="61"/>
        <v>0</v>
      </c>
      <c r="Q747">
        <f t="shared" si="61"/>
        <v>1</v>
      </c>
      <c r="R747">
        <f t="shared" si="61"/>
        <v>0</v>
      </c>
      <c r="S747">
        <f t="shared" si="61"/>
        <v>0</v>
      </c>
      <c r="T747">
        <v>3</v>
      </c>
      <c r="U747">
        <v>2</v>
      </c>
    </row>
    <row r="748" spans="1:21" ht="16">
      <c r="A748" s="1">
        <v>2009</v>
      </c>
      <c r="B748" t="s">
        <v>1070</v>
      </c>
      <c r="C748" t="s">
        <v>1071</v>
      </c>
      <c r="D748" t="s">
        <v>58</v>
      </c>
      <c r="E748" t="s">
        <v>58</v>
      </c>
      <c r="F748" t="s">
        <v>17</v>
      </c>
      <c r="G748">
        <v>32428195</v>
      </c>
      <c r="H748">
        <v>67348218</v>
      </c>
      <c r="I748" t="s">
        <v>885</v>
      </c>
      <c r="J748">
        <v>26057558</v>
      </c>
      <c r="K748">
        <v>35208316</v>
      </c>
      <c r="L748">
        <v>73122088</v>
      </c>
      <c r="M748">
        <v>24000000</v>
      </c>
      <c r="N748">
        <f t="shared" si="58"/>
        <v>0</v>
      </c>
      <c r="O748">
        <f t="shared" si="59"/>
        <v>0</v>
      </c>
      <c r="P748">
        <f t="shared" si="61"/>
        <v>0</v>
      </c>
      <c r="Q748">
        <f t="shared" si="61"/>
        <v>1</v>
      </c>
      <c r="R748">
        <f t="shared" si="61"/>
        <v>0</v>
      </c>
      <c r="S748">
        <f t="shared" si="61"/>
        <v>0</v>
      </c>
      <c r="T748">
        <v>2</v>
      </c>
      <c r="U748">
        <v>2</v>
      </c>
    </row>
    <row r="749" spans="1:21" ht="16">
      <c r="A749" s="1">
        <v>2011</v>
      </c>
      <c r="B749" t="s">
        <v>573</v>
      </c>
      <c r="C749" t="s">
        <v>574</v>
      </c>
      <c r="D749" t="s">
        <v>63</v>
      </c>
      <c r="E749" t="s">
        <v>64</v>
      </c>
      <c r="F749" t="s">
        <v>17</v>
      </c>
      <c r="G749">
        <v>42073277</v>
      </c>
      <c r="H749">
        <v>70768144</v>
      </c>
      <c r="I749" t="s">
        <v>391</v>
      </c>
      <c r="J749">
        <v>31070724</v>
      </c>
      <c r="K749">
        <v>43574905</v>
      </c>
      <c r="L749">
        <v>73293915</v>
      </c>
      <c r="M749">
        <v>30000000</v>
      </c>
      <c r="N749">
        <f t="shared" si="58"/>
        <v>0</v>
      </c>
      <c r="O749">
        <f t="shared" si="59"/>
        <v>1</v>
      </c>
      <c r="P749">
        <f t="shared" si="61"/>
        <v>1</v>
      </c>
      <c r="Q749">
        <f t="shared" si="61"/>
        <v>0</v>
      </c>
      <c r="R749">
        <f t="shared" si="61"/>
        <v>0</v>
      </c>
      <c r="S749">
        <f t="shared" si="61"/>
        <v>0</v>
      </c>
      <c r="T749">
        <v>1</v>
      </c>
      <c r="U749">
        <v>1</v>
      </c>
    </row>
    <row r="750" spans="1:21" ht="16">
      <c r="A750" s="1">
        <v>2003</v>
      </c>
      <c r="B750" t="s">
        <v>2063</v>
      </c>
      <c r="C750" t="s">
        <v>2064</v>
      </c>
      <c r="D750" t="s">
        <v>22</v>
      </c>
      <c r="E750" t="s">
        <v>22</v>
      </c>
      <c r="F750" t="s">
        <v>23</v>
      </c>
      <c r="G750">
        <v>34469210</v>
      </c>
      <c r="H750">
        <v>58003694</v>
      </c>
      <c r="I750" t="s">
        <v>2006</v>
      </c>
      <c r="J750">
        <v>6330435</v>
      </c>
      <c r="K750">
        <v>43641017</v>
      </c>
      <c r="L750">
        <v>73437720</v>
      </c>
      <c r="M750">
        <v>5000000</v>
      </c>
      <c r="N750">
        <f t="shared" si="58"/>
        <v>1</v>
      </c>
      <c r="O750">
        <f t="shared" si="59"/>
        <v>0</v>
      </c>
      <c r="P750">
        <f t="shared" si="61"/>
        <v>0</v>
      </c>
      <c r="Q750">
        <f t="shared" si="61"/>
        <v>1</v>
      </c>
      <c r="R750">
        <f t="shared" si="61"/>
        <v>0</v>
      </c>
      <c r="S750">
        <f t="shared" si="61"/>
        <v>0</v>
      </c>
      <c r="T750">
        <v>3</v>
      </c>
      <c r="U750">
        <v>2</v>
      </c>
    </row>
    <row r="751" spans="1:21" ht="16">
      <c r="A751" s="1">
        <v>2004</v>
      </c>
      <c r="B751" t="s">
        <v>1846</v>
      </c>
      <c r="C751" t="s">
        <v>1847</v>
      </c>
      <c r="D751" t="s">
        <v>22</v>
      </c>
      <c r="E751" t="s">
        <v>22</v>
      </c>
      <c r="F751" t="s">
        <v>23</v>
      </c>
      <c r="G751">
        <v>6167817</v>
      </c>
      <c r="H751">
        <v>59606587</v>
      </c>
      <c r="I751" t="s">
        <v>1837</v>
      </c>
      <c r="J751">
        <v>67825608</v>
      </c>
      <c r="K751">
        <v>7606108</v>
      </c>
      <c r="L751">
        <v>73506419</v>
      </c>
      <c r="M751">
        <v>55000000</v>
      </c>
      <c r="N751">
        <f t="shared" si="58"/>
        <v>1</v>
      </c>
      <c r="O751">
        <f t="shared" si="59"/>
        <v>0</v>
      </c>
      <c r="P751">
        <f t="shared" si="61"/>
        <v>0</v>
      </c>
      <c r="Q751">
        <f t="shared" si="61"/>
        <v>1</v>
      </c>
      <c r="R751">
        <f t="shared" si="61"/>
        <v>0</v>
      </c>
      <c r="S751">
        <f t="shared" si="61"/>
        <v>0</v>
      </c>
      <c r="T751">
        <v>3</v>
      </c>
      <c r="U751">
        <v>2</v>
      </c>
    </row>
    <row r="752" spans="1:21" ht="16">
      <c r="A752" s="1">
        <v>2010</v>
      </c>
      <c r="B752" t="s">
        <v>731</v>
      </c>
      <c r="C752" t="s">
        <v>732</v>
      </c>
      <c r="D752" t="s">
        <v>22</v>
      </c>
      <c r="E752" t="s">
        <v>22</v>
      </c>
      <c r="F752" t="s">
        <v>23</v>
      </c>
      <c r="G752">
        <v>40168080</v>
      </c>
      <c r="H752">
        <v>68854097</v>
      </c>
      <c r="I752" t="s">
        <v>638</v>
      </c>
      <c r="J752">
        <v>27774028</v>
      </c>
      <c r="K752">
        <v>42908822</v>
      </c>
      <c r="L752">
        <v>73552139</v>
      </c>
      <c r="M752">
        <v>26000000</v>
      </c>
      <c r="N752">
        <f t="shared" si="58"/>
        <v>1</v>
      </c>
      <c r="O752">
        <f t="shared" si="59"/>
        <v>0</v>
      </c>
      <c r="P752">
        <f t="shared" si="61"/>
        <v>1</v>
      </c>
      <c r="Q752">
        <f t="shared" si="61"/>
        <v>0</v>
      </c>
      <c r="R752">
        <f t="shared" si="61"/>
        <v>0</v>
      </c>
      <c r="S752">
        <f t="shared" si="61"/>
        <v>0</v>
      </c>
      <c r="T752">
        <v>1</v>
      </c>
      <c r="U752">
        <v>1</v>
      </c>
    </row>
    <row r="753" spans="1:21" ht="16">
      <c r="A753" s="1">
        <v>2002</v>
      </c>
      <c r="B753" t="s">
        <v>2156</v>
      </c>
      <c r="C753" t="s">
        <v>2157</v>
      </c>
      <c r="D753" t="s">
        <v>22</v>
      </c>
      <c r="E753" t="s">
        <v>22</v>
      </c>
      <c r="F753" t="s">
        <v>23</v>
      </c>
      <c r="G753">
        <v>37188667</v>
      </c>
      <c r="H753">
        <v>57000000</v>
      </c>
      <c r="I753" t="s">
        <v>2128</v>
      </c>
      <c r="J753">
        <v>15542151</v>
      </c>
      <c r="K753">
        <v>48165989</v>
      </c>
      <c r="L753">
        <v>73825215</v>
      </c>
      <c r="M753">
        <v>12000000</v>
      </c>
      <c r="N753">
        <f t="shared" si="58"/>
        <v>1</v>
      </c>
      <c r="O753">
        <f t="shared" si="59"/>
        <v>0</v>
      </c>
      <c r="P753">
        <f t="shared" si="61"/>
        <v>0</v>
      </c>
      <c r="Q753">
        <f t="shared" si="61"/>
        <v>1</v>
      </c>
      <c r="R753">
        <f t="shared" si="61"/>
        <v>0</v>
      </c>
      <c r="S753">
        <f t="shared" si="61"/>
        <v>0</v>
      </c>
      <c r="T753">
        <v>3</v>
      </c>
      <c r="U753">
        <v>2</v>
      </c>
    </row>
    <row r="754" spans="1:21" ht="16">
      <c r="A754" s="1">
        <v>1984</v>
      </c>
      <c r="B754" t="s">
        <v>3351</v>
      </c>
      <c r="C754" t="s">
        <v>3352</v>
      </c>
      <c r="D754" t="s">
        <v>22</v>
      </c>
      <c r="E754" t="s">
        <v>22</v>
      </c>
      <c r="F754" t="s">
        <v>23</v>
      </c>
      <c r="G754">
        <v>32980880</v>
      </c>
      <c r="H754">
        <v>32980880</v>
      </c>
      <c r="I754" t="s">
        <v>3343</v>
      </c>
      <c r="J754">
        <v>5827754</v>
      </c>
      <c r="K754">
        <v>73924796</v>
      </c>
      <c r="L754">
        <v>73924796</v>
      </c>
      <c r="M754">
        <v>2600000</v>
      </c>
      <c r="N754">
        <f t="shared" si="58"/>
        <v>1</v>
      </c>
      <c r="O754">
        <f t="shared" si="59"/>
        <v>0</v>
      </c>
      <c r="P754">
        <f t="shared" si="61"/>
        <v>0</v>
      </c>
      <c r="Q754">
        <f t="shared" si="61"/>
        <v>0</v>
      </c>
      <c r="R754">
        <f t="shared" si="61"/>
        <v>0</v>
      </c>
      <c r="S754">
        <f t="shared" si="61"/>
        <v>1</v>
      </c>
    </row>
    <row r="755" spans="1:21" ht="16">
      <c r="A755" s="1">
        <v>2005</v>
      </c>
      <c r="B755" t="s">
        <v>1725</v>
      </c>
      <c r="C755" t="s">
        <v>1726</v>
      </c>
      <c r="D755" t="s">
        <v>31</v>
      </c>
      <c r="E755" t="s">
        <v>31</v>
      </c>
      <c r="F755" t="s">
        <v>17</v>
      </c>
      <c r="G755">
        <v>24149632</v>
      </c>
      <c r="H755">
        <v>62142629</v>
      </c>
      <c r="I755" t="s">
        <v>1645</v>
      </c>
      <c r="J755">
        <v>50107391</v>
      </c>
      <c r="K755">
        <v>28811311</v>
      </c>
      <c r="L755">
        <v>74138215</v>
      </c>
      <c r="M755">
        <v>42000000</v>
      </c>
      <c r="N755">
        <f t="shared" si="58"/>
        <v>0</v>
      </c>
      <c r="O755">
        <f t="shared" si="59"/>
        <v>0</v>
      </c>
      <c r="P755">
        <f t="shared" si="61"/>
        <v>0</v>
      </c>
      <c r="Q755">
        <f t="shared" si="61"/>
        <v>1</v>
      </c>
      <c r="R755">
        <f t="shared" si="61"/>
        <v>0</v>
      </c>
      <c r="S755">
        <f t="shared" si="61"/>
        <v>0</v>
      </c>
      <c r="T755">
        <v>2</v>
      </c>
      <c r="U755">
        <v>2</v>
      </c>
    </row>
    <row r="756" spans="1:21" ht="16">
      <c r="A756" s="1">
        <v>2011</v>
      </c>
      <c r="B756" t="s">
        <v>424</v>
      </c>
      <c r="C756" t="s">
        <v>425</v>
      </c>
      <c r="D756" t="s">
        <v>16</v>
      </c>
      <c r="E756" t="s">
        <v>16</v>
      </c>
      <c r="F756" t="s">
        <v>17</v>
      </c>
      <c r="G756">
        <v>36665854</v>
      </c>
      <c r="H756">
        <v>71698079</v>
      </c>
      <c r="I756" t="s">
        <v>391</v>
      </c>
      <c r="J756">
        <v>41427631</v>
      </c>
      <c r="K756">
        <v>37974487</v>
      </c>
      <c r="L756">
        <v>74257040</v>
      </c>
      <c r="M756">
        <v>40000000</v>
      </c>
      <c r="N756">
        <f t="shared" si="58"/>
        <v>0</v>
      </c>
      <c r="O756">
        <f t="shared" si="59"/>
        <v>0</v>
      </c>
      <c r="P756">
        <f t="shared" si="61"/>
        <v>1</v>
      </c>
      <c r="Q756">
        <f t="shared" si="61"/>
        <v>0</v>
      </c>
      <c r="R756">
        <f t="shared" si="61"/>
        <v>0</v>
      </c>
      <c r="S756">
        <f t="shared" si="61"/>
        <v>0</v>
      </c>
      <c r="T756">
        <v>1</v>
      </c>
      <c r="U756">
        <v>1</v>
      </c>
    </row>
    <row r="757" spans="1:21" ht="16">
      <c r="A757" s="1">
        <v>1997</v>
      </c>
      <c r="B757" t="s">
        <v>2827</v>
      </c>
      <c r="C757" t="s">
        <v>2828</v>
      </c>
      <c r="D757" t="s">
        <v>22</v>
      </c>
      <c r="E757" t="s">
        <v>22</v>
      </c>
      <c r="F757" t="s">
        <v>23</v>
      </c>
      <c r="G757">
        <v>35927406</v>
      </c>
      <c r="H757">
        <v>51327406</v>
      </c>
      <c r="I757" t="s">
        <v>2762</v>
      </c>
      <c r="J757">
        <v>43537144</v>
      </c>
      <c r="K757">
        <v>52139221</v>
      </c>
      <c r="L757">
        <v>74488288</v>
      </c>
      <c r="M757">
        <v>30000000</v>
      </c>
      <c r="N757">
        <f t="shared" si="58"/>
        <v>1</v>
      </c>
      <c r="O757">
        <f t="shared" si="59"/>
        <v>0</v>
      </c>
      <c r="P757">
        <f t="shared" si="61"/>
        <v>0</v>
      </c>
      <c r="Q757">
        <f t="shared" si="61"/>
        <v>0</v>
      </c>
      <c r="R757">
        <f t="shared" si="61"/>
        <v>1</v>
      </c>
      <c r="S757">
        <f t="shared" si="61"/>
        <v>0</v>
      </c>
      <c r="T757">
        <v>4</v>
      </c>
      <c r="U757">
        <v>3</v>
      </c>
    </row>
    <row r="758" spans="1:21" ht="16">
      <c r="A758" s="1">
        <v>2009</v>
      </c>
      <c r="B758" t="s">
        <v>1021</v>
      </c>
      <c r="C758" t="s">
        <v>1022</v>
      </c>
      <c r="D758" t="s">
        <v>22</v>
      </c>
      <c r="E758" t="s">
        <v>22</v>
      </c>
      <c r="F758" t="s">
        <v>23</v>
      </c>
      <c r="G758">
        <v>47566524</v>
      </c>
      <c r="H758">
        <v>68722848</v>
      </c>
      <c r="I758" t="s">
        <v>888</v>
      </c>
      <c r="J758">
        <v>10857316</v>
      </c>
      <c r="K758">
        <v>51644478</v>
      </c>
      <c r="L758">
        <v>74614567</v>
      </c>
      <c r="M758">
        <v>10000000</v>
      </c>
      <c r="N758">
        <f t="shared" si="58"/>
        <v>1</v>
      </c>
      <c r="O758">
        <f t="shared" si="59"/>
        <v>0</v>
      </c>
      <c r="P758">
        <f t="shared" si="61"/>
        <v>0</v>
      </c>
      <c r="Q758">
        <f t="shared" si="61"/>
        <v>1</v>
      </c>
      <c r="R758">
        <f t="shared" si="61"/>
        <v>0</v>
      </c>
      <c r="S758">
        <f t="shared" si="61"/>
        <v>0</v>
      </c>
      <c r="T758">
        <v>2</v>
      </c>
      <c r="U758">
        <v>2</v>
      </c>
    </row>
    <row r="759" spans="1:21" ht="16">
      <c r="A759" s="1">
        <v>2010</v>
      </c>
      <c r="B759" t="s">
        <v>828</v>
      </c>
      <c r="C759" t="s">
        <v>829</v>
      </c>
      <c r="D759" t="s">
        <v>22</v>
      </c>
      <c r="E759" t="s">
        <v>22</v>
      </c>
      <c r="F759" t="s">
        <v>23</v>
      </c>
      <c r="G759">
        <v>41034350</v>
      </c>
      <c r="H759">
        <v>70165900</v>
      </c>
      <c r="I759" t="s">
        <v>638</v>
      </c>
      <c r="J759">
        <v>1922817</v>
      </c>
      <c r="K759">
        <v>43834199</v>
      </c>
      <c r="L759">
        <v>74953449</v>
      </c>
      <c r="M759">
        <v>1800000</v>
      </c>
      <c r="N759">
        <f t="shared" si="58"/>
        <v>1</v>
      </c>
      <c r="O759">
        <f t="shared" si="59"/>
        <v>0</v>
      </c>
      <c r="P759">
        <f t="shared" si="61"/>
        <v>1</v>
      </c>
      <c r="Q759">
        <f t="shared" si="61"/>
        <v>0</v>
      </c>
      <c r="R759">
        <f t="shared" si="61"/>
        <v>0</v>
      </c>
      <c r="S759">
        <f t="shared" si="61"/>
        <v>0</v>
      </c>
      <c r="T759">
        <v>1</v>
      </c>
      <c r="U759">
        <v>1</v>
      </c>
    </row>
    <row r="760" spans="1:21" ht="16">
      <c r="A760" s="1">
        <v>1981</v>
      </c>
      <c r="B760" t="s">
        <v>3426</v>
      </c>
      <c r="C760" t="s">
        <v>3427</v>
      </c>
      <c r="D760" t="s">
        <v>16</v>
      </c>
      <c r="E760" t="s">
        <v>16</v>
      </c>
      <c r="F760" t="s">
        <v>17</v>
      </c>
      <c r="G760">
        <v>2400000</v>
      </c>
      <c r="H760">
        <v>29400000</v>
      </c>
      <c r="I760" t="s">
        <v>3412</v>
      </c>
      <c r="J760">
        <v>960707</v>
      </c>
      <c r="K760">
        <v>6148527</v>
      </c>
      <c r="L760">
        <v>75319455</v>
      </c>
      <c r="M760">
        <v>375000</v>
      </c>
      <c r="N760">
        <f t="shared" si="58"/>
        <v>0</v>
      </c>
      <c r="O760">
        <f t="shared" si="59"/>
        <v>0</v>
      </c>
      <c r="P760">
        <f t="shared" si="61"/>
        <v>0</v>
      </c>
      <c r="Q760">
        <f t="shared" si="61"/>
        <v>0</v>
      </c>
      <c r="R760">
        <f t="shared" si="61"/>
        <v>0</v>
      </c>
      <c r="S760">
        <f t="shared" si="61"/>
        <v>1</v>
      </c>
    </row>
    <row r="761" spans="1:21" ht="16">
      <c r="A761" s="1">
        <v>2010</v>
      </c>
      <c r="B761" t="s">
        <v>795</v>
      </c>
      <c r="C761" t="s">
        <v>796</v>
      </c>
      <c r="D761" t="s">
        <v>16</v>
      </c>
      <c r="E761" t="s">
        <v>16</v>
      </c>
      <c r="F761" t="s">
        <v>17</v>
      </c>
      <c r="G761">
        <v>57744720</v>
      </c>
      <c r="H761">
        <v>70587268</v>
      </c>
      <c r="I761" t="s">
        <v>635</v>
      </c>
      <c r="J761">
        <v>34183419</v>
      </c>
      <c r="K761">
        <v>61684749</v>
      </c>
      <c r="L761">
        <v>75403567</v>
      </c>
      <c r="M761">
        <v>32000000</v>
      </c>
      <c r="N761">
        <f t="shared" si="58"/>
        <v>0</v>
      </c>
      <c r="O761">
        <f t="shared" si="59"/>
        <v>0</v>
      </c>
      <c r="P761">
        <f t="shared" si="61"/>
        <v>1</v>
      </c>
      <c r="Q761">
        <f t="shared" si="61"/>
        <v>0</v>
      </c>
      <c r="R761">
        <f t="shared" si="61"/>
        <v>0</v>
      </c>
      <c r="S761">
        <f t="shared" si="61"/>
        <v>0</v>
      </c>
      <c r="T761">
        <v>1</v>
      </c>
      <c r="U761">
        <v>1</v>
      </c>
    </row>
    <row r="762" spans="1:21" ht="16">
      <c r="A762" s="1">
        <v>2012</v>
      </c>
      <c r="B762" t="s">
        <v>373</v>
      </c>
      <c r="C762" t="s">
        <v>374</v>
      </c>
      <c r="D762" t="s">
        <v>90</v>
      </c>
      <c r="E762" t="s">
        <v>31</v>
      </c>
      <c r="F762" t="s">
        <v>17</v>
      </c>
      <c r="G762">
        <v>16684352</v>
      </c>
      <c r="H762">
        <v>74363777</v>
      </c>
      <c r="I762" t="s">
        <v>224</v>
      </c>
      <c r="J762">
        <v>21814729</v>
      </c>
      <c r="K762">
        <v>16928587</v>
      </c>
      <c r="L762">
        <v>75452356</v>
      </c>
      <c r="M762">
        <v>21500000</v>
      </c>
      <c r="N762">
        <f t="shared" si="58"/>
        <v>0</v>
      </c>
      <c r="O762">
        <f t="shared" si="59"/>
        <v>1</v>
      </c>
      <c r="P762">
        <f t="shared" ref="P762:S781" si="62">IF(AND($A762&gt;=P$1,$A762&lt;P$1+10),1,0)</f>
        <v>1</v>
      </c>
      <c r="Q762">
        <f t="shared" si="62"/>
        <v>0</v>
      </c>
      <c r="R762">
        <f t="shared" si="62"/>
        <v>0</v>
      </c>
      <c r="S762">
        <f t="shared" si="62"/>
        <v>0</v>
      </c>
      <c r="T762">
        <v>1</v>
      </c>
      <c r="U762">
        <v>1</v>
      </c>
    </row>
    <row r="763" spans="1:21" ht="16">
      <c r="A763" s="1">
        <v>2003</v>
      </c>
      <c r="B763" t="s">
        <v>2000</v>
      </c>
      <c r="C763" t="s">
        <v>2001</v>
      </c>
      <c r="D763" t="s">
        <v>64</v>
      </c>
      <c r="E763" t="s">
        <v>64</v>
      </c>
      <c r="F763" t="s">
        <v>17</v>
      </c>
      <c r="G763">
        <v>16248701</v>
      </c>
      <c r="H763">
        <v>59667625</v>
      </c>
      <c r="I763" t="s">
        <v>1999</v>
      </c>
      <c r="J763">
        <v>25321739</v>
      </c>
      <c r="K763">
        <v>20572268</v>
      </c>
      <c r="L763">
        <v>75544402</v>
      </c>
      <c r="M763">
        <v>20000000</v>
      </c>
      <c r="N763">
        <f t="shared" si="58"/>
        <v>0</v>
      </c>
      <c r="O763">
        <f t="shared" si="59"/>
        <v>0</v>
      </c>
      <c r="P763">
        <f t="shared" si="62"/>
        <v>0</v>
      </c>
      <c r="Q763">
        <f t="shared" si="62"/>
        <v>1</v>
      </c>
      <c r="R763">
        <f t="shared" si="62"/>
        <v>0</v>
      </c>
      <c r="S763">
        <f t="shared" si="62"/>
        <v>0</v>
      </c>
      <c r="T763">
        <v>3</v>
      </c>
      <c r="U763">
        <v>2</v>
      </c>
    </row>
    <row r="764" spans="1:21" ht="16">
      <c r="A764" s="1">
        <v>2006</v>
      </c>
      <c r="B764" t="s">
        <v>1584</v>
      </c>
      <c r="C764" t="s">
        <v>1585</v>
      </c>
      <c r="D764" t="s">
        <v>22</v>
      </c>
      <c r="E764" t="s">
        <v>22</v>
      </c>
      <c r="F764" t="s">
        <v>23</v>
      </c>
      <c r="G764">
        <v>34742066</v>
      </c>
      <c r="H764">
        <v>65390493</v>
      </c>
      <c r="I764" t="s">
        <v>1469</v>
      </c>
      <c r="J764">
        <v>34673890</v>
      </c>
      <c r="K764">
        <v>40154753</v>
      </c>
      <c r="L764">
        <v>75578093</v>
      </c>
      <c r="M764">
        <v>30000000</v>
      </c>
      <c r="N764">
        <f t="shared" si="58"/>
        <v>1</v>
      </c>
      <c r="O764">
        <f t="shared" si="59"/>
        <v>0</v>
      </c>
      <c r="P764">
        <f t="shared" si="62"/>
        <v>0</v>
      </c>
      <c r="Q764">
        <f t="shared" si="62"/>
        <v>1</v>
      </c>
      <c r="R764">
        <f t="shared" si="62"/>
        <v>0</v>
      </c>
      <c r="S764">
        <f t="shared" si="62"/>
        <v>0</v>
      </c>
      <c r="T764">
        <v>2</v>
      </c>
      <c r="U764">
        <v>2</v>
      </c>
    </row>
    <row r="765" spans="1:21" ht="16">
      <c r="A765" s="1">
        <v>2000</v>
      </c>
      <c r="B765" t="s">
        <v>2415</v>
      </c>
      <c r="C765" t="s">
        <v>48</v>
      </c>
      <c r="D765" t="s">
        <v>22</v>
      </c>
      <c r="E765" t="s">
        <v>22</v>
      </c>
      <c r="F765" t="s">
        <v>23</v>
      </c>
      <c r="G765">
        <v>19452138</v>
      </c>
      <c r="H765">
        <v>55940671</v>
      </c>
      <c r="I765" t="s">
        <v>2409</v>
      </c>
      <c r="J765">
        <v>67645419</v>
      </c>
      <c r="K765">
        <v>26316961</v>
      </c>
      <c r="L765">
        <v>75682603</v>
      </c>
      <c r="M765">
        <v>50000000</v>
      </c>
      <c r="N765">
        <f t="shared" si="58"/>
        <v>1</v>
      </c>
      <c r="O765">
        <f t="shared" si="59"/>
        <v>0</v>
      </c>
      <c r="P765">
        <f t="shared" si="62"/>
        <v>0</v>
      </c>
      <c r="Q765">
        <f t="shared" si="62"/>
        <v>1</v>
      </c>
      <c r="R765">
        <f t="shared" si="62"/>
        <v>0</v>
      </c>
      <c r="S765">
        <f t="shared" si="62"/>
        <v>0</v>
      </c>
      <c r="T765">
        <v>3</v>
      </c>
      <c r="U765">
        <v>2</v>
      </c>
    </row>
    <row r="766" spans="1:21" ht="16">
      <c r="A766" s="1">
        <v>2004</v>
      </c>
      <c r="B766" t="s">
        <v>1862</v>
      </c>
      <c r="C766" t="s">
        <v>1863</v>
      </c>
      <c r="D766" t="s">
        <v>22</v>
      </c>
      <c r="E766" t="s">
        <v>22</v>
      </c>
      <c r="F766" t="s">
        <v>23</v>
      </c>
      <c r="G766">
        <v>32003620</v>
      </c>
      <c r="H766">
        <v>61475984</v>
      </c>
      <c r="I766" t="s">
        <v>1837</v>
      </c>
      <c r="J766">
        <v>55493679</v>
      </c>
      <c r="K766">
        <v>39466636</v>
      </c>
      <c r="L766">
        <v>75811746</v>
      </c>
      <c r="M766">
        <v>45000000</v>
      </c>
      <c r="N766">
        <f t="shared" si="58"/>
        <v>1</v>
      </c>
      <c r="O766">
        <f t="shared" si="59"/>
        <v>0</v>
      </c>
      <c r="P766">
        <f t="shared" si="62"/>
        <v>0</v>
      </c>
      <c r="Q766">
        <f t="shared" si="62"/>
        <v>1</v>
      </c>
      <c r="R766">
        <f t="shared" si="62"/>
        <v>0</v>
      </c>
      <c r="S766">
        <f t="shared" si="62"/>
        <v>0</v>
      </c>
      <c r="T766">
        <v>3</v>
      </c>
      <c r="U766">
        <v>2</v>
      </c>
    </row>
    <row r="767" spans="1:21" ht="16">
      <c r="A767" s="1">
        <v>1985</v>
      </c>
      <c r="B767" t="s">
        <v>3323</v>
      </c>
      <c r="C767" t="s">
        <v>3324</v>
      </c>
      <c r="D767" t="s">
        <v>16</v>
      </c>
      <c r="E767" t="s">
        <v>16</v>
      </c>
      <c r="F767" t="s">
        <v>17</v>
      </c>
      <c r="G767">
        <v>35073978</v>
      </c>
      <c r="H767">
        <v>35073978</v>
      </c>
      <c r="I767" t="s">
        <v>3319</v>
      </c>
      <c r="J767">
        <v>21650558</v>
      </c>
      <c r="K767">
        <v>75937118</v>
      </c>
      <c r="L767">
        <v>75937118</v>
      </c>
      <c r="M767">
        <v>10000000</v>
      </c>
      <c r="N767">
        <f t="shared" si="58"/>
        <v>0</v>
      </c>
      <c r="O767">
        <f t="shared" si="59"/>
        <v>0</v>
      </c>
      <c r="P767">
        <f t="shared" si="62"/>
        <v>0</v>
      </c>
      <c r="Q767">
        <f t="shared" si="62"/>
        <v>0</v>
      </c>
      <c r="R767">
        <f t="shared" si="62"/>
        <v>0</v>
      </c>
      <c r="S767">
        <f t="shared" si="62"/>
        <v>1</v>
      </c>
    </row>
    <row r="768" spans="1:21" ht="16">
      <c r="A768" s="1">
        <v>2013</v>
      </c>
      <c r="B768" t="s">
        <v>192</v>
      </c>
      <c r="C768" t="s">
        <v>193</v>
      </c>
      <c r="D768" t="s">
        <v>21</v>
      </c>
      <c r="E768" t="s">
        <v>22</v>
      </c>
      <c r="F768" t="s">
        <v>23</v>
      </c>
      <c r="G768">
        <v>31165421</v>
      </c>
      <c r="H768">
        <v>75965567</v>
      </c>
      <c r="I768" t="s">
        <v>38</v>
      </c>
      <c r="J768">
        <v>60000000</v>
      </c>
      <c r="K768">
        <v>31165421</v>
      </c>
      <c r="L768">
        <v>75965567</v>
      </c>
      <c r="M768">
        <v>60000000</v>
      </c>
      <c r="N768">
        <f t="shared" si="58"/>
        <v>1</v>
      </c>
      <c r="O768">
        <f t="shared" si="59"/>
        <v>1</v>
      </c>
      <c r="P768">
        <f t="shared" si="62"/>
        <v>1</v>
      </c>
      <c r="Q768">
        <f t="shared" si="62"/>
        <v>0</v>
      </c>
      <c r="R768">
        <f t="shared" si="62"/>
        <v>0</v>
      </c>
      <c r="S768">
        <f t="shared" si="62"/>
        <v>0</v>
      </c>
      <c r="T768">
        <v>1</v>
      </c>
      <c r="U768">
        <v>1</v>
      </c>
    </row>
    <row r="769" spans="1:21" ht="16">
      <c r="A769" s="1">
        <v>2008</v>
      </c>
      <c r="B769" t="s">
        <v>1269</v>
      </c>
      <c r="C769" t="s">
        <v>1270</v>
      </c>
      <c r="D769" t="s">
        <v>22</v>
      </c>
      <c r="E769" t="s">
        <v>22</v>
      </c>
      <c r="F769" t="s">
        <v>23</v>
      </c>
      <c r="G769">
        <v>48237389</v>
      </c>
      <c r="H769">
        <v>70237389</v>
      </c>
      <c r="I769" t="s">
        <v>1120</v>
      </c>
      <c r="J769">
        <v>27056408</v>
      </c>
      <c r="K769">
        <v>52205219</v>
      </c>
      <c r="L769">
        <v>76014858</v>
      </c>
      <c r="M769">
        <v>25000000</v>
      </c>
      <c r="N769">
        <f t="shared" si="58"/>
        <v>1</v>
      </c>
      <c r="O769">
        <f t="shared" si="59"/>
        <v>0</v>
      </c>
      <c r="P769">
        <f t="shared" si="62"/>
        <v>0</v>
      </c>
      <c r="Q769">
        <f t="shared" si="62"/>
        <v>1</v>
      </c>
      <c r="R769">
        <f t="shared" si="62"/>
        <v>0</v>
      </c>
      <c r="S769">
        <f t="shared" si="62"/>
        <v>0</v>
      </c>
      <c r="T769">
        <v>2</v>
      </c>
      <c r="U769">
        <v>2</v>
      </c>
    </row>
    <row r="770" spans="1:21" ht="16">
      <c r="A770" s="1">
        <v>1996</v>
      </c>
      <c r="B770" t="s">
        <v>2876</v>
      </c>
      <c r="C770" t="s">
        <v>2877</v>
      </c>
      <c r="D770" t="s">
        <v>21</v>
      </c>
      <c r="E770" t="s">
        <v>22</v>
      </c>
      <c r="F770" t="s">
        <v>23</v>
      </c>
      <c r="G770">
        <v>24567751</v>
      </c>
      <c r="H770">
        <v>51204567</v>
      </c>
      <c r="I770" t="s">
        <v>2863</v>
      </c>
      <c r="J770">
        <v>10396154</v>
      </c>
      <c r="K770">
        <v>36487162</v>
      </c>
      <c r="L770">
        <v>76047227</v>
      </c>
      <c r="M770">
        <v>7000000</v>
      </c>
      <c r="N770">
        <f t="shared" ref="N770:N833" si="63">IF(F770="PASS",1,0)</f>
        <v>1</v>
      </c>
      <c r="O770">
        <f t="shared" ref="O770:O833" si="64">IF(E770=D770,0,1)</f>
        <v>1</v>
      </c>
      <c r="P770">
        <f t="shared" si="62"/>
        <v>0</v>
      </c>
      <c r="Q770">
        <f t="shared" si="62"/>
        <v>0</v>
      </c>
      <c r="R770">
        <f t="shared" si="62"/>
        <v>1</v>
      </c>
      <c r="S770">
        <f t="shared" si="62"/>
        <v>0</v>
      </c>
      <c r="T770">
        <v>4</v>
      </c>
      <c r="U770">
        <v>3</v>
      </c>
    </row>
    <row r="771" spans="1:21" ht="16">
      <c r="A771" s="1">
        <v>1989</v>
      </c>
      <c r="B771" t="s">
        <v>3203</v>
      </c>
      <c r="C771" t="s">
        <v>3652</v>
      </c>
      <c r="D771" t="s">
        <v>31</v>
      </c>
      <c r="E771" t="s">
        <v>31</v>
      </c>
      <c r="F771" t="s">
        <v>17</v>
      </c>
      <c r="G771">
        <v>40485039</v>
      </c>
      <c r="H771">
        <v>40485039</v>
      </c>
      <c r="I771" t="s">
        <v>3202</v>
      </c>
      <c r="J771">
        <v>18795888</v>
      </c>
      <c r="K771">
        <v>76095227</v>
      </c>
      <c r="L771">
        <v>76095227</v>
      </c>
      <c r="M771">
        <v>10000000</v>
      </c>
      <c r="N771">
        <f t="shared" si="63"/>
        <v>0</v>
      </c>
      <c r="O771">
        <f t="shared" si="64"/>
        <v>0</v>
      </c>
      <c r="P771">
        <f t="shared" si="62"/>
        <v>0</v>
      </c>
      <c r="Q771">
        <f t="shared" si="62"/>
        <v>0</v>
      </c>
      <c r="R771">
        <f t="shared" si="62"/>
        <v>0</v>
      </c>
      <c r="S771">
        <f t="shared" si="62"/>
        <v>1</v>
      </c>
    </row>
    <row r="772" spans="1:21" ht="16">
      <c r="A772" s="1">
        <v>2011</v>
      </c>
      <c r="B772" t="s">
        <v>435</v>
      </c>
      <c r="C772" t="s">
        <v>436</v>
      </c>
      <c r="D772" t="s">
        <v>16</v>
      </c>
      <c r="E772" t="s">
        <v>16</v>
      </c>
      <c r="F772" t="s">
        <v>17</v>
      </c>
      <c r="G772">
        <v>52698535</v>
      </c>
      <c r="H772">
        <v>73695194</v>
      </c>
      <c r="I772" t="s">
        <v>391</v>
      </c>
      <c r="J772">
        <v>18642434</v>
      </c>
      <c r="K772">
        <v>54579387</v>
      </c>
      <c r="L772">
        <v>76325433</v>
      </c>
      <c r="M772">
        <v>18000000</v>
      </c>
      <c r="N772">
        <f t="shared" si="63"/>
        <v>0</v>
      </c>
      <c r="O772">
        <f t="shared" si="64"/>
        <v>0</v>
      </c>
      <c r="P772">
        <f t="shared" si="62"/>
        <v>1</v>
      </c>
      <c r="Q772">
        <f t="shared" si="62"/>
        <v>0</v>
      </c>
      <c r="R772">
        <f t="shared" si="62"/>
        <v>0</v>
      </c>
      <c r="S772">
        <f t="shared" si="62"/>
        <v>0</v>
      </c>
      <c r="T772">
        <v>1</v>
      </c>
      <c r="U772">
        <v>1</v>
      </c>
    </row>
    <row r="773" spans="1:21" ht="16">
      <c r="A773" s="1">
        <v>1980</v>
      </c>
      <c r="B773" t="s">
        <v>3437</v>
      </c>
      <c r="C773" t="s">
        <v>3438</v>
      </c>
      <c r="D773" t="s">
        <v>64</v>
      </c>
      <c r="E773" t="s">
        <v>64</v>
      </c>
      <c r="F773" t="s">
        <v>17</v>
      </c>
      <c r="G773">
        <v>27107960</v>
      </c>
      <c r="H773">
        <v>27107960</v>
      </c>
      <c r="I773" t="s">
        <v>3432</v>
      </c>
      <c r="J773">
        <v>98971875</v>
      </c>
      <c r="K773">
        <v>76655018</v>
      </c>
      <c r="L773">
        <v>76655018</v>
      </c>
      <c r="M773">
        <v>35000000</v>
      </c>
      <c r="N773">
        <f t="shared" si="63"/>
        <v>0</v>
      </c>
      <c r="O773">
        <f t="shared" si="64"/>
        <v>0</v>
      </c>
      <c r="P773">
        <f t="shared" si="62"/>
        <v>0</v>
      </c>
      <c r="Q773">
        <f t="shared" si="62"/>
        <v>0</v>
      </c>
      <c r="R773">
        <f t="shared" si="62"/>
        <v>0</v>
      </c>
      <c r="S773">
        <f t="shared" si="62"/>
        <v>1</v>
      </c>
    </row>
    <row r="774" spans="1:21" ht="16">
      <c r="A774" s="1">
        <v>1974</v>
      </c>
      <c r="B774" t="s">
        <v>3524</v>
      </c>
      <c r="C774" t="s">
        <v>1475</v>
      </c>
      <c r="D774" t="s">
        <v>22</v>
      </c>
      <c r="E774" t="s">
        <v>22</v>
      </c>
      <c r="F774" t="s">
        <v>23</v>
      </c>
      <c r="G774">
        <v>16235738</v>
      </c>
      <c r="H774">
        <v>16235738</v>
      </c>
      <c r="I774" t="s">
        <v>3525</v>
      </c>
      <c r="J774">
        <v>42513535</v>
      </c>
      <c r="K774">
        <v>76693179</v>
      </c>
      <c r="L774">
        <v>76693179</v>
      </c>
      <c r="M774">
        <v>9000000</v>
      </c>
      <c r="N774">
        <f t="shared" si="63"/>
        <v>1</v>
      </c>
      <c r="O774">
        <f t="shared" si="64"/>
        <v>0</v>
      </c>
      <c r="P774">
        <f t="shared" si="62"/>
        <v>0</v>
      </c>
      <c r="Q774">
        <f t="shared" si="62"/>
        <v>0</v>
      </c>
      <c r="R774">
        <f t="shared" si="62"/>
        <v>0</v>
      </c>
      <c r="S774">
        <f t="shared" si="62"/>
        <v>0</v>
      </c>
    </row>
    <row r="775" spans="1:21" ht="16">
      <c r="A775" s="1">
        <v>2006</v>
      </c>
      <c r="B775" t="s">
        <v>1626</v>
      </c>
      <c r="C775" t="s">
        <v>1627</v>
      </c>
      <c r="D775" t="s">
        <v>22</v>
      </c>
      <c r="E775" t="s">
        <v>22</v>
      </c>
      <c r="F775" t="s">
        <v>23</v>
      </c>
      <c r="G775">
        <v>47860214</v>
      </c>
      <c r="H775">
        <v>66944472</v>
      </c>
      <c r="I775" t="s">
        <v>1469</v>
      </c>
      <c r="J775">
        <v>17336945</v>
      </c>
      <c r="K775">
        <v>55316660</v>
      </c>
      <c r="L775">
        <v>77374176</v>
      </c>
      <c r="M775">
        <v>15000000</v>
      </c>
      <c r="N775">
        <f t="shared" si="63"/>
        <v>1</v>
      </c>
      <c r="O775">
        <f t="shared" si="64"/>
        <v>0</v>
      </c>
      <c r="P775">
        <f t="shared" si="62"/>
        <v>0</v>
      </c>
      <c r="Q775">
        <f t="shared" si="62"/>
        <v>1</v>
      </c>
      <c r="R775">
        <f t="shared" si="62"/>
        <v>0</v>
      </c>
      <c r="S775">
        <f t="shared" si="62"/>
        <v>0</v>
      </c>
      <c r="T775">
        <v>2</v>
      </c>
      <c r="U775">
        <v>2</v>
      </c>
    </row>
    <row r="776" spans="1:21" ht="16">
      <c r="A776" s="1">
        <v>2001</v>
      </c>
      <c r="B776" t="s">
        <v>2329</v>
      </c>
      <c r="C776" t="s">
        <v>2330</v>
      </c>
      <c r="D776" t="s">
        <v>22</v>
      </c>
      <c r="E776" t="s">
        <v>22</v>
      </c>
      <c r="F776" t="s">
        <v>23</v>
      </c>
      <c r="G776">
        <v>37904175</v>
      </c>
      <c r="H776">
        <v>58939035</v>
      </c>
      <c r="I776" t="s">
        <v>2290</v>
      </c>
      <c r="J776">
        <v>13158460</v>
      </c>
      <c r="K776">
        <v>49876055</v>
      </c>
      <c r="L776">
        <v>77554691</v>
      </c>
      <c r="M776">
        <v>10000000</v>
      </c>
      <c r="N776">
        <f t="shared" si="63"/>
        <v>1</v>
      </c>
      <c r="O776">
        <f t="shared" si="64"/>
        <v>0</v>
      </c>
      <c r="P776">
        <f t="shared" si="62"/>
        <v>0</v>
      </c>
      <c r="Q776">
        <f t="shared" si="62"/>
        <v>1</v>
      </c>
      <c r="R776">
        <f t="shared" si="62"/>
        <v>0</v>
      </c>
      <c r="S776">
        <f t="shared" si="62"/>
        <v>0</v>
      </c>
      <c r="T776">
        <v>3</v>
      </c>
      <c r="U776">
        <v>2</v>
      </c>
    </row>
    <row r="777" spans="1:21" ht="16">
      <c r="A777" s="1">
        <v>2009</v>
      </c>
      <c r="B777" t="s">
        <v>959</v>
      </c>
      <c r="C777" t="s">
        <v>960</v>
      </c>
      <c r="D777" t="s">
        <v>16</v>
      </c>
      <c r="E777" t="s">
        <v>16</v>
      </c>
      <c r="F777" t="s">
        <v>17</v>
      </c>
      <c r="G777">
        <v>51855045</v>
      </c>
      <c r="H777">
        <v>71880305</v>
      </c>
      <c r="I777" t="s">
        <v>885</v>
      </c>
      <c r="J777">
        <v>78715541</v>
      </c>
      <c r="K777">
        <v>56300661</v>
      </c>
      <c r="L777">
        <v>78042718</v>
      </c>
      <c r="M777">
        <v>72500000</v>
      </c>
      <c r="N777">
        <f t="shared" si="63"/>
        <v>0</v>
      </c>
      <c r="O777">
        <f t="shared" si="64"/>
        <v>0</v>
      </c>
      <c r="P777">
        <f t="shared" si="62"/>
        <v>0</v>
      </c>
      <c r="Q777">
        <f t="shared" si="62"/>
        <v>1</v>
      </c>
      <c r="R777">
        <f t="shared" si="62"/>
        <v>0</v>
      </c>
      <c r="S777">
        <f t="shared" si="62"/>
        <v>0</v>
      </c>
      <c r="T777">
        <v>2</v>
      </c>
      <c r="U777">
        <v>2</v>
      </c>
    </row>
    <row r="778" spans="1:21" ht="16">
      <c r="A778" s="1">
        <v>2002</v>
      </c>
      <c r="B778" t="s">
        <v>2180</v>
      </c>
      <c r="C778" t="s">
        <v>2181</v>
      </c>
      <c r="D778" t="s">
        <v>16</v>
      </c>
      <c r="E778" t="s">
        <v>16</v>
      </c>
      <c r="F778" t="s">
        <v>17</v>
      </c>
      <c r="G778">
        <v>33561137</v>
      </c>
      <c r="H778">
        <v>60279822</v>
      </c>
      <c r="I778" t="s">
        <v>2125</v>
      </c>
      <c r="J778">
        <v>90662545</v>
      </c>
      <c r="K778">
        <v>43467687</v>
      </c>
      <c r="L778">
        <v>78073173</v>
      </c>
      <c r="M778">
        <v>70000000</v>
      </c>
      <c r="N778">
        <f t="shared" si="63"/>
        <v>0</v>
      </c>
      <c r="O778">
        <f t="shared" si="64"/>
        <v>0</v>
      </c>
      <c r="P778">
        <f t="shared" si="62"/>
        <v>0</v>
      </c>
      <c r="Q778">
        <f t="shared" si="62"/>
        <v>1</v>
      </c>
      <c r="R778">
        <f t="shared" si="62"/>
        <v>0</v>
      </c>
      <c r="S778">
        <f t="shared" si="62"/>
        <v>0</v>
      </c>
      <c r="T778">
        <v>3</v>
      </c>
      <c r="U778">
        <v>2</v>
      </c>
    </row>
    <row r="779" spans="1:21" ht="16">
      <c r="A779" s="1">
        <v>1987</v>
      </c>
      <c r="B779" t="s">
        <v>3285</v>
      </c>
      <c r="C779" t="s">
        <v>3286</v>
      </c>
      <c r="D779" t="s">
        <v>63</v>
      </c>
      <c r="E779" t="s">
        <v>64</v>
      </c>
      <c r="F779" t="s">
        <v>17</v>
      </c>
      <c r="G779">
        <v>38119483</v>
      </c>
      <c r="H779">
        <v>38119483</v>
      </c>
      <c r="I779" t="s">
        <v>3267</v>
      </c>
      <c r="J779">
        <v>46544021</v>
      </c>
      <c r="K779">
        <v>78160088</v>
      </c>
      <c r="L779">
        <v>78160088</v>
      </c>
      <c r="M779">
        <v>22700000</v>
      </c>
      <c r="N779">
        <f t="shared" si="63"/>
        <v>0</v>
      </c>
      <c r="O779">
        <f t="shared" si="64"/>
        <v>1</v>
      </c>
      <c r="P779">
        <f t="shared" si="62"/>
        <v>0</v>
      </c>
      <c r="Q779">
        <f t="shared" si="62"/>
        <v>0</v>
      </c>
      <c r="R779">
        <f t="shared" si="62"/>
        <v>0</v>
      </c>
      <c r="S779">
        <f t="shared" si="62"/>
        <v>1</v>
      </c>
    </row>
    <row r="780" spans="1:21" ht="16">
      <c r="A780" s="1">
        <v>2004</v>
      </c>
      <c r="B780" t="s">
        <v>1902</v>
      </c>
      <c r="C780" t="s">
        <v>1903</v>
      </c>
      <c r="D780" t="s">
        <v>16</v>
      </c>
      <c r="E780" t="s">
        <v>16</v>
      </c>
      <c r="F780" t="s">
        <v>17</v>
      </c>
      <c r="G780">
        <v>45489752</v>
      </c>
      <c r="H780">
        <v>63489752</v>
      </c>
      <c r="I780" t="s">
        <v>1841</v>
      </c>
      <c r="J780">
        <v>32063015</v>
      </c>
      <c r="K780">
        <v>56097638</v>
      </c>
      <c r="L780">
        <v>78295110</v>
      </c>
      <c r="M780">
        <v>26000000</v>
      </c>
      <c r="N780">
        <f t="shared" si="63"/>
        <v>0</v>
      </c>
      <c r="O780">
        <f t="shared" si="64"/>
        <v>0</v>
      </c>
      <c r="P780">
        <f t="shared" si="62"/>
        <v>0</v>
      </c>
      <c r="Q780">
        <f t="shared" si="62"/>
        <v>1</v>
      </c>
      <c r="R780">
        <f t="shared" si="62"/>
        <v>0</v>
      </c>
      <c r="S780">
        <f t="shared" si="62"/>
        <v>0</v>
      </c>
      <c r="T780">
        <v>3</v>
      </c>
      <c r="U780">
        <v>2</v>
      </c>
    </row>
    <row r="781" spans="1:21" ht="16">
      <c r="A781" s="1">
        <v>2008</v>
      </c>
      <c r="B781" t="s">
        <v>1148</v>
      </c>
      <c r="C781" t="s">
        <v>1149</v>
      </c>
      <c r="D781" t="s">
        <v>16</v>
      </c>
      <c r="E781" t="s">
        <v>16</v>
      </c>
      <c r="F781" t="s">
        <v>17</v>
      </c>
      <c r="G781">
        <v>36316032</v>
      </c>
      <c r="H781">
        <v>72516819</v>
      </c>
      <c r="I781" t="s">
        <v>1123</v>
      </c>
      <c r="J781">
        <v>70346660</v>
      </c>
      <c r="K781">
        <v>39303255</v>
      </c>
      <c r="L781">
        <v>78481785</v>
      </c>
      <c r="M781">
        <v>65000000</v>
      </c>
      <c r="N781">
        <f t="shared" si="63"/>
        <v>0</v>
      </c>
      <c r="O781">
        <f t="shared" si="64"/>
        <v>0</v>
      </c>
      <c r="P781">
        <f t="shared" si="62"/>
        <v>0</v>
      </c>
      <c r="Q781">
        <f t="shared" si="62"/>
        <v>1</v>
      </c>
      <c r="R781">
        <f t="shared" si="62"/>
        <v>0</v>
      </c>
      <c r="S781">
        <f t="shared" si="62"/>
        <v>0</v>
      </c>
      <c r="T781">
        <v>2</v>
      </c>
      <c r="U781">
        <v>2</v>
      </c>
    </row>
    <row r="782" spans="1:21" ht="16">
      <c r="A782" s="1">
        <v>1994</v>
      </c>
      <c r="B782" t="s">
        <v>3031</v>
      </c>
      <c r="C782" t="s">
        <v>3032</v>
      </c>
      <c r="D782" t="s">
        <v>22</v>
      </c>
      <c r="E782" t="s">
        <v>22</v>
      </c>
      <c r="F782" t="s">
        <v>23</v>
      </c>
      <c r="G782">
        <v>50003303</v>
      </c>
      <c r="H782">
        <v>50003303</v>
      </c>
      <c r="I782" t="s">
        <v>3023</v>
      </c>
      <c r="J782">
        <v>23574970</v>
      </c>
      <c r="K782">
        <v>78588426</v>
      </c>
      <c r="L782">
        <v>78588426</v>
      </c>
      <c r="M782">
        <v>15000000</v>
      </c>
      <c r="N782">
        <f t="shared" si="63"/>
        <v>1</v>
      </c>
      <c r="O782">
        <f t="shared" si="64"/>
        <v>0</v>
      </c>
      <c r="P782">
        <f t="shared" ref="P782:S801" si="65">IF(AND($A782&gt;=P$1,$A782&lt;P$1+10),1,0)</f>
        <v>0</v>
      </c>
      <c r="Q782">
        <f t="shared" si="65"/>
        <v>0</v>
      </c>
      <c r="R782">
        <f t="shared" si="65"/>
        <v>1</v>
      </c>
      <c r="S782">
        <f t="shared" si="65"/>
        <v>0</v>
      </c>
      <c r="T782">
        <v>5</v>
      </c>
      <c r="U782">
        <v>3</v>
      </c>
    </row>
    <row r="783" spans="1:21" ht="16">
      <c r="A783" s="1">
        <v>1998</v>
      </c>
      <c r="B783" t="s">
        <v>2676</v>
      </c>
      <c r="C783" t="s">
        <v>2677</v>
      </c>
      <c r="D783" t="s">
        <v>22</v>
      </c>
      <c r="E783" t="s">
        <v>22</v>
      </c>
      <c r="F783" t="s">
        <v>23</v>
      </c>
      <c r="G783">
        <v>55041738</v>
      </c>
      <c r="H783">
        <v>55041738</v>
      </c>
      <c r="I783" t="s">
        <v>2644</v>
      </c>
      <c r="J783">
        <v>24295249</v>
      </c>
      <c r="K783">
        <v>78661926</v>
      </c>
      <c r="L783">
        <v>78661926</v>
      </c>
      <c r="M783">
        <v>17000000</v>
      </c>
      <c r="N783">
        <f t="shared" si="63"/>
        <v>1</v>
      </c>
      <c r="O783">
        <f t="shared" si="64"/>
        <v>0</v>
      </c>
      <c r="P783">
        <f t="shared" si="65"/>
        <v>0</v>
      </c>
      <c r="Q783">
        <f t="shared" si="65"/>
        <v>0</v>
      </c>
      <c r="R783">
        <f t="shared" si="65"/>
        <v>1</v>
      </c>
      <c r="S783">
        <f t="shared" si="65"/>
        <v>0</v>
      </c>
      <c r="T783">
        <v>4</v>
      </c>
      <c r="U783">
        <v>3</v>
      </c>
    </row>
    <row r="784" spans="1:21" ht="16">
      <c r="A784" s="1">
        <v>2000</v>
      </c>
      <c r="B784" t="s">
        <v>2454</v>
      </c>
      <c r="C784" t="s">
        <v>2455</v>
      </c>
      <c r="D784" t="s">
        <v>16</v>
      </c>
      <c r="E784" t="s">
        <v>16</v>
      </c>
      <c r="F784" t="s">
        <v>17</v>
      </c>
      <c r="G784">
        <v>39442871</v>
      </c>
      <c r="H784">
        <v>58270391</v>
      </c>
      <c r="I784" t="s">
        <v>2414</v>
      </c>
      <c r="J784">
        <v>108232671</v>
      </c>
      <c r="K784">
        <v>53362591</v>
      </c>
      <c r="L784">
        <v>78834500</v>
      </c>
      <c r="M784">
        <v>80000000</v>
      </c>
      <c r="N784">
        <f t="shared" si="63"/>
        <v>0</v>
      </c>
      <c r="O784">
        <f t="shared" si="64"/>
        <v>0</v>
      </c>
      <c r="P784">
        <f t="shared" si="65"/>
        <v>0</v>
      </c>
      <c r="Q784">
        <f t="shared" si="65"/>
        <v>1</v>
      </c>
      <c r="R784">
        <f t="shared" si="65"/>
        <v>0</v>
      </c>
      <c r="S784">
        <f t="shared" si="65"/>
        <v>0</v>
      </c>
      <c r="T784">
        <v>3</v>
      </c>
      <c r="U784">
        <v>2</v>
      </c>
    </row>
    <row r="785" spans="1:21" ht="16">
      <c r="A785" s="1">
        <v>2013</v>
      </c>
      <c r="B785" t="s">
        <v>134</v>
      </c>
      <c r="C785" t="s">
        <v>135</v>
      </c>
      <c r="D785" t="s">
        <v>16</v>
      </c>
      <c r="E785" t="s">
        <v>16</v>
      </c>
      <c r="F785" t="s">
        <v>17</v>
      </c>
      <c r="G785">
        <v>33618855</v>
      </c>
      <c r="H785">
        <v>79019947</v>
      </c>
      <c r="I785" t="s">
        <v>18</v>
      </c>
      <c r="J785">
        <v>130000000</v>
      </c>
      <c r="K785">
        <v>33618855</v>
      </c>
      <c r="L785">
        <v>79019947</v>
      </c>
      <c r="M785">
        <v>130000000</v>
      </c>
      <c r="N785">
        <f t="shared" si="63"/>
        <v>0</v>
      </c>
      <c r="O785">
        <f t="shared" si="64"/>
        <v>0</v>
      </c>
      <c r="P785">
        <f t="shared" si="65"/>
        <v>1</v>
      </c>
      <c r="Q785">
        <f t="shared" si="65"/>
        <v>0</v>
      </c>
      <c r="R785">
        <f t="shared" si="65"/>
        <v>0</v>
      </c>
      <c r="S785">
        <f t="shared" si="65"/>
        <v>0</v>
      </c>
      <c r="T785">
        <v>1</v>
      </c>
      <c r="U785">
        <v>1</v>
      </c>
    </row>
    <row r="786" spans="1:21" ht="16">
      <c r="A786" s="1">
        <v>2011</v>
      </c>
      <c r="B786" t="s">
        <v>593</v>
      </c>
      <c r="C786" t="s">
        <v>594</v>
      </c>
      <c r="D786" t="s">
        <v>58</v>
      </c>
      <c r="E786" t="s">
        <v>58</v>
      </c>
      <c r="F786" t="s">
        <v>17</v>
      </c>
      <c r="G786">
        <v>29121498</v>
      </c>
      <c r="H786">
        <v>76347393</v>
      </c>
      <c r="I786" t="s">
        <v>391</v>
      </c>
      <c r="J786">
        <v>44016858</v>
      </c>
      <c r="K786">
        <v>30160867</v>
      </c>
      <c r="L786">
        <v>79072292</v>
      </c>
      <c r="M786">
        <v>42500000</v>
      </c>
      <c r="N786">
        <f t="shared" si="63"/>
        <v>0</v>
      </c>
      <c r="O786">
        <f t="shared" si="64"/>
        <v>0</v>
      </c>
      <c r="P786">
        <f t="shared" si="65"/>
        <v>1</v>
      </c>
      <c r="Q786">
        <f t="shared" si="65"/>
        <v>0</v>
      </c>
      <c r="R786">
        <f t="shared" si="65"/>
        <v>0</v>
      </c>
      <c r="S786">
        <f t="shared" si="65"/>
        <v>0</v>
      </c>
      <c r="T786">
        <v>1</v>
      </c>
      <c r="U786">
        <v>1</v>
      </c>
    </row>
    <row r="787" spans="1:21" ht="16">
      <c r="A787" s="1">
        <v>1998</v>
      </c>
      <c r="B787" t="s">
        <v>2757</v>
      </c>
      <c r="C787" t="s">
        <v>2758</v>
      </c>
      <c r="D787" t="s">
        <v>90</v>
      </c>
      <c r="E787" t="s">
        <v>31</v>
      </c>
      <c r="F787" t="s">
        <v>17</v>
      </c>
      <c r="G787">
        <v>29795299</v>
      </c>
      <c r="H787">
        <v>55576699</v>
      </c>
      <c r="I787" t="s">
        <v>2642</v>
      </c>
      <c r="J787">
        <v>28582646</v>
      </c>
      <c r="K787">
        <v>42581425</v>
      </c>
      <c r="L787">
        <v>79426456</v>
      </c>
      <c r="M787">
        <v>20000000</v>
      </c>
      <c r="N787">
        <f t="shared" si="63"/>
        <v>0</v>
      </c>
      <c r="O787">
        <f t="shared" si="64"/>
        <v>1</v>
      </c>
      <c r="P787">
        <f t="shared" si="65"/>
        <v>0</v>
      </c>
      <c r="Q787">
        <f t="shared" si="65"/>
        <v>0</v>
      </c>
      <c r="R787">
        <f t="shared" si="65"/>
        <v>1</v>
      </c>
      <c r="S787">
        <f t="shared" si="65"/>
        <v>0</v>
      </c>
      <c r="T787">
        <v>4</v>
      </c>
      <c r="U787">
        <v>3</v>
      </c>
    </row>
    <row r="788" spans="1:21" ht="16">
      <c r="A788" s="1">
        <v>2006</v>
      </c>
      <c r="B788" t="s">
        <v>1524</v>
      </c>
      <c r="C788" t="s">
        <v>1525</v>
      </c>
      <c r="D788" t="s">
        <v>16</v>
      </c>
      <c r="E788" t="s">
        <v>16</v>
      </c>
      <c r="F788" t="s">
        <v>17</v>
      </c>
      <c r="G788">
        <v>13756082</v>
      </c>
      <c r="H788">
        <v>68756082</v>
      </c>
      <c r="I788" t="s">
        <v>1464</v>
      </c>
      <c r="J788">
        <v>15025353</v>
      </c>
      <c r="K788">
        <v>15899229</v>
      </c>
      <c r="L788">
        <v>79468028</v>
      </c>
      <c r="M788">
        <v>13000000</v>
      </c>
      <c r="N788">
        <f t="shared" si="63"/>
        <v>0</v>
      </c>
      <c r="O788">
        <f t="shared" si="64"/>
        <v>0</v>
      </c>
      <c r="P788">
        <f t="shared" si="65"/>
        <v>0</v>
      </c>
      <c r="Q788">
        <f t="shared" si="65"/>
        <v>1</v>
      </c>
      <c r="R788">
        <f t="shared" si="65"/>
        <v>0</v>
      </c>
      <c r="S788">
        <f t="shared" si="65"/>
        <v>0</v>
      </c>
      <c r="T788">
        <v>2</v>
      </c>
      <c r="U788">
        <v>2</v>
      </c>
    </row>
    <row r="789" spans="1:21" ht="16">
      <c r="A789" s="1">
        <v>2004</v>
      </c>
      <c r="B789" t="s">
        <v>1917</v>
      </c>
      <c r="C789" t="s">
        <v>1918</v>
      </c>
      <c r="D789" t="s">
        <v>16</v>
      </c>
      <c r="E789" t="s">
        <v>16</v>
      </c>
      <c r="F789" t="s">
        <v>17</v>
      </c>
      <c r="G789">
        <v>64378093</v>
      </c>
      <c r="H789">
        <v>64474705</v>
      </c>
      <c r="I789" t="s">
        <v>1841</v>
      </c>
      <c r="J789">
        <v>34529401</v>
      </c>
      <c r="K789">
        <v>79390606</v>
      </c>
      <c r="L789">
        <v>79509747</v>
      </c>
      <c r="M789">
        <v>28000000</v>
      </c>
      <c r="N789">
        <f t="shared" si="63"/>
        <v>0</v>
      </c>
      <c r="O789">
        <f t="shared" si="64"/>
        <v>0</v>
      </c>
      <c r="P789">
        <f t="shared" si="65"/>
        <v>0</v>
      </c>
      <c r="Q789">
        <f t="shared" si="65"/>
        <v>1</v>
      </c>
      <c r="R789">
        <f t="shared" si="65"/>
        <v>0</v>
      </c>
      <c r="S789">
        <f t="shared" si="65"/>
        <v>0</v>
      </c>
      <c r="T789">
        <v>3</v>
      </c>
      <c r="U789">
        <v>2</v>
      </c>
    </row>
    <row r="790" spans="1:21" ht="16">
      <c r="A790" s="1">
        <v>2007</v>
      </c>
      <c r="B790" t="s">
        <v>1325</v>
      </c>
      <c r="C790" t="s">
        <v>1326</v>
      </c>
      <c r="D790" t="s">
        <v>58</v>
      </c>
      <c r="E790" t="s">
        <v>58</v>
      </c>
      <c r="F790" t="s">
        <v>17</v>
      </c>
      <c r="G790">
        <v>53606916</v>
      </c>
      <c r="H790">
        <v>71171825</v>
      </c>
      <c r="I790" t="s">
        <v>1327</v>
      </c>
      <c r="J790">
        <v>53930087</v>
      </c>
      <c r="K790">
        <v>60229701</v>
      </c>
      <c r="L790">
        <v>79964640</v>
      </c>
      <c r="M790">
        <v>48000000</v>
      </c>
      <c r="N790">
        <f t="shared" si="63"/>
        <v>0</v>
      </c>
      <c r="O790">
        <f t="shared" si="64"/>
        <v>0</v>
      </c>
      <c r="P790">
        <f t="shared" si="65"/>
        <v>0</v>
      </c>
      <c r="Q790">
        <f t="shared" si="65"/>
        <v>1</v>
      </c>
      <c r="R790">
        <f t="shared" si="65"/>
        <v>0</v>
      </c>
      <c r="S790">
        <f t="shared" si="65"/>
        <v>0</v>
      </c>
      <c r="T790">
        <v>2</v>
      </c>
      <c r="U790">
        <v>2</v>
      </c>
    </row>
    <row r="791" spans="1:21" ht="16">
      <c r="A791" s="1">
        <v>1982</v>
      </c>
      <c r="B791" t="s">
        <v>3382</v>
      </c>
      <c r="C791" t="s">
        <v>3383</v>
      </c>
      <c r="D791" t="s">
        <v>16</v>
      </c>
      <c r="E791" t="s">
        <v>16</v>
      </c>
      <c r="F791" t="s">
        <v>17</v>
      </c>
      <c r="G791">
        <v>32656328</v>
      </c>
      <c r="H791">
        <v>33139618</v>
      </c>
      <c r="I791" t="s">
        <v>3384</v>
      </c>
      <c r="J791">
        <v>67571504</v>
      </c>
      <c r="K791">
        <v>78808471</v>
      </c>
      <c r="L791">
        <v>79974780</v>
      </c>
      <c r="M791">
        <v>28000000</v>
      </c>
      <c r="N791">
        <f t="shared" si="63"/>
        <v>0</v>
      </c>
      <c r="O791">
        <f t="shared" si="64"/>
        <v>0</v>
      </c>
      <c r="P791">
        <f t="shared" si="65"/>
        <v>0</v>
      </c>
      <c r="Q791">
        <f t="shared" si="65"/>
        <v>0</v>
      </c>
      <c r="R791">
        <f t="shared" si="65"/>
        <v>0</v>
      </c>
      <c r="S791">
        <f t="shared" si="65"/>
        <v>1</v>
      </c>
    </row>
    <row r="792" spans="1:21" ht="16">
      <c r="A792" s="1">
        <v>2001</v>
      </c>
      <c r="B792" t="s">
        <v>2405</v>
      </c>
      <c r="C792" t="s">
        <v>2406</v>
      </c>
      <c r="D792" t="s">
        <v>21</v>
      </c>
      <c r="E792" t="s">
        <v>22</v>
      </c>
      <c r="F792" t="s">
        <v>23</v>
      </c>
      <c r="G792">
        <v>45172250</v>
      </c>
      <c r="H792">
        <v>60780981</v>
      </c>
      <c r="I792" t="s">
        <v>2290</v>
      </c>
      <c r="J792">
        <v>36843687</v>
      </c>
      <c r="K792">
        <v>59439723</v>
      </c>
      <c r="L792">
        <v>79978408</v>
      </c>
      <c r="M792">
        <v>28000000</v>
      </c>
      <c r="N792">
        <f t="shared" si="63"/>
        <v>1</v>
      </c>
      <c r="O792">
        <f t="shared" si="64"/>
        <v>1</v>
      </c>
      <c r="P792">
        <f t="shared" si="65"/>
        <v>0</v>
      </c>
      <c r="Q792">
        <f t="shared" si="65"/>
        <v>1</v>
      </c>
      <c r="R792">
        <f t="shared" si="65"/>
        <v>0</v>
      </c>
      <c r="S792">
        <f t="shared" si="65"/>
        <v>0</v>
      </c>
      <c r="T792">
        <v>3</v>
      </c>
      <c r="U792">
        <v>2</v>
      </c>
    </row>
    <row r="793" spans="1:21" ht="16">
      <c r="A793" s="1">
        <v>1992</v>
      </c>
      <c r="B793" t="s">
        <v>3125</v>
      </c>
      <c r="C793" t="s">
        <v>3126</v>
      </c>
      <c r="D793" t="s">
        <v>64</v>
      </c>
      <c r="E793" t="s">
        <v>64</v>
      </c>
      <c r="F793" t="s">
        <v>17</v>
      </c>
      <c r="G793">
        <v>48169910</v>
      </c>
      <c r="H793">
        <v>48169910</v>
      </c>
      <c r="I793" t="s">
        <v>3101</v>
      </c>
      <c r="J793">
        <v>58112153</v>
      </c>
      <c r="K793">
        <v>79978777</v>
      </c>
      <c r="L793">
        <v>79978777</v>
      </c>
      <c r="M793">
        <v>35000000</v>
      </c>
      <c r="N793">
        <f t="shared" si="63"/>
        <v>0</v>
      </c>
      <c r="O793">
        <f t="shared" si="64"/>
        <v>0</v>
      </c>
      <c r="P793">
        <f t="shared" si="65"/>
        <v>0</v>
      </c>
      <c r="Q793">
        <f t="shared" si="65"/>
        <v>0</v>
      </c>
      <c r="R793">
        <f t="shared" si="65"/>
        <v>1</v>
      </c>
      <c r="S793">
        <f t="shared" si="65"/>
        <v>0</v>
      </c>
      <c r="T793">
        <v>5</v>
      </c>
      <c r="U793">
        <v>3</v>
      </c>
    </row>
    <row r="794" spans="1:21" ht="16">
      <c r="A794" s="1">
        <v>2005</v>
      </c>
      <c r="B794" t="s">
        <v>1652</v>
      </c>
      <c r="C794" t="s">
        <v>1653</v>
      </c>
      <c r="D794" t="s">
        <v>31</v>
      </c>
      <c r="E794" t="s">
        <v>31</v>
      </c>
      <c r="F794" t="s">
        <v>17</v>
      </c>
      <c r="G794">
        <v>46752382</v>
      </c>
      <c r="H794">
        <v>67192859</v>
      </c>
      <c r="I794" t="s">
        <v>1645</v>
      </c>
      <c r="J794">
        <v>23860663</v>
      </c>
      <c r="K794">
        <v>55777141</v>
      </c>
      <c r="L794">
        <v>80163307</v>
      </c>
      <c r="M794">
        <v>20000000</v>
      </c>
      <c r="N794">
        <f t="shared" si="63"/>
        <v>0</v>
      </c>
      <c r="O794">
        <f t="shared" si="64"/>
        <v>0</v>
      </c>
      <c r="P794">
        <f t="shared" si="65"/>
        <v>0</v>
      </c>
      <c r="Q794">
        <f t="shared" si="65"/>
        <v>1</v>
      </c>
      <c r="R794">
        <f t="shared" si="65"/>
        <v>0</v>
      </c>
      <c r="S794">
        <f t="shared" si="65"/>
        <v>0</v>
      </c>
      <c r="T794">
        <v>2</v>
      </c>
      <c r="U794">
        <v>2</v>
      </c>
    </row>
    <row r="795" spans="1:21" ht="16">
      <c r="A795" s="1">
        <v>1994</v>
      </c>
      <c r="B795" t="s">
        <v>3033</v>
      </c>
      <c r="C795" t="s">
        <v>3034</v>
      </c>
      <c r="D795" t="s">
        <v>31</v>
      </c>
      <c r="E795" t="s">
        <v>31</v>
      </c>
      <c r="F795" t="s">
        <v>17</v>
      </c>
      <c r="G795">
        <v>51041856</v>
      </c>
      <c r="H795">
        <v>51041856</v>
      </c>
      <c r="I795" t="s">
        <v>3016</v>
      </c>
      <c r="J795">
        <v>47149941</v>
      </c>
      <c r="K795">
        <v>80220683</v>
      </c>
      <c r="L795">
        <v>80220683</v>
      </c>
      <c r="M795">
        <v>30000000</v>
      </c>
      <c r="N795">
        <f t="shared" si="63"/>
        <v>0</v>
      </c>
      <c r="O795">
        <f t="shared" si="64"/>
        <v>0</v>
      </c>
      <c r="P795">
        <f t="shared" si="65"/>
        <v>0</v>
      </c>
      <c r="Q795">
        <f t="shared" si="65"/>
        <v>0</v>
      </c>
      <c r="R795">
        <f t="shared" si="65"/>
        <v>1</v>
      </c>
      <c r="S795">
        <f t="shared" si="65"/>
        <v>0</v>
      </c>
      <c r="T795">
        <v>5</v>
      </c>
      <c r="U795">
        <v>3</v>
      </c>
    </row>
    <row r="796" spans="1:21" ht="16">
      <c r="A796" s="1">
        <v>2006</v>
      </c>
      <c r="B796" t="s">
        <v>1488</v>
      </c>
      <c r="C796" t="s">
        <v>1489</v>
      </c>
      <c r="D796" t="s">
        <v>22</v>
      </c>
      <c r="E796" t="s">
        <v>22</v>
      </c>
      <c r="F796" t="s">
        <v>23</v>
      </c>
      <c r="G796">
        <v>35552383</v>
      </c>
      <c r="H796">
        <v>69450202</v>
      </c>
      <c r="I796" t="s">
        <v>1469</v>
      </c>
      <c r="J796">
        <v>87840522</v>
      </c>
      <c r="K796">
        <v>41091314</v>
      </c>
      <c r="L796">
        <v>80270290</v>
      </c>
      <c r="M796">
        <v>76000000</v>
      </c>
      <c r="N796">
        <f t="shared" si="63"/>
        <v>1</v>
      </c>
      <c r="O796">
        <f t="shared" si="64"/>
        <v>0</v>
      </c>
      <c r="P796">
        <f t="shared" si="65"/>
        <v>0</v>
      </c>
      <c r="Q796">
        <f t="shared" si="65"/>
        <v>1</v>
      </c>
      <c r="R796">
        <f t="shared" si="65"/>
        <v>0</v>
      </c>
      <c r="S796">
        <f t="shared" si="65"/>
        <v>0</v>
      </c>
      <c r="T796">
        <v>2</v>
      </c>
      <c r="U796">
        <v>2</v>
      </c>
    </row>
    <row r="797" spans="1:21" ht="16">
      <c r="A797" s="1">
        <v>2010</v>
      </c>
      <c r="B797" t="s">
        <v>801</v>
      </c>
      <c r="C797" t="s">
        <v>802</v>
      </c>
      <c r="D797" t="s">
        <v>22</v>
      </c>
      <c r="E797" t="s">
        <v>22</v>
      </c>
      <c r="F797" t="s">
        <v>23</v>
      </c>
      <c r="G797">
        <v>37490007</v>
      </c>
      <c r="H797">
        <v>75281179</v>
      </c>
      <c r="I797" t="s">
        <v>638</v>
      </c>
      <c r="J797">
        <v>37388114</v>
      </c>
      <c r="K797">
        <v>40048019</v>
      </c>
      <c r="L797">
        <v>80417752</v>
      </c>
      <c r="M797">
        <v>35000000</v>
      </c>
      <c r="N797">
        <f t="shared" si="63"/>
        <v>1</v>
      </c>
      <c r="O797">
        <f t="shared" si="64"/>
        <v>0</v>
      </c>
      <c r="P797">
        <f t="shared" si="65"/>
        <v>1</v>
      </c>
      <c r="Q797">
        <f t="shared" si="65"/>
        <v>0</v>
      </c>
      <c r="R797">
        <f t="shared" si="65"/>
        <v>0</v>
      </c>
      <c r="S797">
        <f t="shared" si="65"/>
        <v>0</v>
      </c>
      <c r="T797">
        <v>1</v>
      </c>
      <c r="U797">
        <v>1</v>
      </c>
    </row>
    <row r="798" spans="1:21" ht="16">
      <c r="A798" s="1">
        <v>2011</v>
      </c>
      <c r="B798" t="s">
        <v>441</v>
      </c>
      <c r="C798" t="s">
        <v>442</v>
      </c>
      <c r="D798" t="s">
        <v>63</v>
      </c>
      <c r="E798" t="s">
        <v>64</v>
      </c>
      <c r="F798" t="s">
        <v>17</v>
      </c>
      <c r="G798">
        <v>35060689</v>
      </c>
      <c r="H798">
        <v>78054825</v>
      </c>
      <c r="I798" t="s">
        <v>391</v>
      </c>
      <c r="J798">
        <v>15535362</v>
      </c>
      <c r="K798">
        <v>36312033</v>
      </c>
      <c r="L798">
        <v>80840663</v>
      </c>
      <c r="M798">
        <v>15000000</v>
      </c>
      <c r="N798">
        <f t="shared" si="63"/>
        <v>0</v>
      </c>
      <c r="O798">
        <f t="shared" si="64"/>
        <v>1</v>
      </c>
      <c r="P798">
        <f t="shared" si="65"/>
        <v>1</v>
      </c>
      <c r="Q798">
        <f t="shared" si="65"/>
        <v>0</v>
      </c>
      <c r="R798">
        <f t="shared" si="65"/>
        <v>0</v>
      </c>
      <c r="S798">
        <f t="shared" si="65"/>
        <v>0</v>
      </c>
      <c r="T798">
        <v>1</v>
      </c>
      <c r="U798">
        <v>1</v>
      </c>
    </row>
    <row r="799" spans="1:21" ht="16">
      <c r="A799" s="1">
        <v>1981</v>
      </c>
      <c r="B799" t="s">
        <v>3422</v>
      </c>
      <c r="C799" t="s">
        <v>3423</v>
      </c>
      <c r="D799" t="s">
        <v>27</v>
      </c>
      <c r="E799" t="s">
        <v>16</v>
      </c>
      <c r="F799" t="s">
        <v>17</v>
      </c>
      <c r="G799">
        <v>31672000</v>
      </c>
      <c r="H799">
        <v>31672000</v>
      </c>
      <c r="I799" t="s">
        <v>3412</v>
      </c>
      <c r="J799">
        <v>28180748</v>
      </c>
      <c r="K799">
        <v>81140060</v>
      </c>
      <c r="L799">
        <v>81140060</v>
      </c>
      <c r="M799">
        <v>11000000</v>
      </c>
      <c r="N799">
        <f t="shared" si="63"/>
        <v>0</v>
      </c>
      <c r="O799">
        <f t="shared" si="64"/>
        <v>1</v>
      </c>
      <c r="P799">
        <f t="shared" si="65"/>
        <v>0</v>
      </c>
      <c r="Q799">
        <f t="shared" si="65"/>
        <v>0</v>
      </c>
      <c r="R799">
        <f t="shared" si="65"/>
        <v>0</v>
      </c>
      <c r="S799">
        <f t="shared" si="65"/>
        <v>1</v>
      </c>
    </row>
    <row r="800" spans="1:21" ht="16">
      <c r="A800" s="1">
        <v>2013</v>
      </c>
      <c r="B800" t="s">
        <v>125</v>
      </c>
      <c r="C800" t="s">
        <v>3653</v>
      </c>
      <c r="D800" t="s">
        <v>16</v>
      </c>
      <c r="E800" t="s">
        <v>16</v>
      </c>
      <c r="F800" t="s">
        <v>17</v>
      </c>
      <c r="G800">
        <v>49875291</v>
      </c>
      <c r="H800">
        <v>81275291</v>
      </c>
      <c r="I800" t="s">
        <v>18</v>
      </c>
      <c r="J800">
        <v>26000000</v>
      </c>
      <c r="K800">
        <v>49875291</v>
      </c>
      <c r="L800">
        <v>81275291</v>
      </c>
      <c r="M800">
        <v>26000000</v>
      </c>
      <c r="N800">
        <f t="shared" si="63"/>
        <v>0</v>
      </c>
      <c r="O800">
        <f t="shared" si="64"/>
        <v>0</v>
      </c>
      <c r="P800">
        <f t="shared" si="65"/>
        <v>1</v>
      </c>
      <c r="Q800">
        <f t="shared" si="65"/>
        <v>0</v>
      </c>
      <c r="R800">
        <f t="shared" si="65"/>
        <v>0</v>
      </c>
      <c r="S800">
        <f t="shared" si="65"/>
        <v>0</v>
      </c>
      <c r="T800">
        <v>1</v>
      </c>
      <c r="U800">
        <v>1</v>
      </c>
    </row>
    <row r="801" spans="1:21" ht="16">
      <c r="A801" s="1">
        <v>2010</v>
      </c>
      <c r="B801" t="s">
        <v>687</v>
      </c>
      <c r="C801" t="s">
        <v>688</v>
      </c>
      <c r="D801" t="s">
        <v>21</v>
      </c>
      <c r="E801" t="s">
        <v>22</v>
      </c>
      <c r="F801" t="s">
        <v>23</v>
      </c>
      <c r="G801">
        <v>58401464</v>
      </c>
      <c r="H801">
        <v>76200721</v>
      </c>
      <c r="I801" t="s">
        <v>638</v>
      </c>
      <c r="J801">
        <v>8545855</v>
      </c>
      <c r="K801">
        <v>62386303</v>
      </c>
      <c r="L801">
        <v>81400037</v>
      </c>
      <c r="M801">
        <v>8000000</v>
      </c>
      <c r="N801">
        <f t="shared" si="63"/>
        <v>1</v>
      </c>
      <c r="O801">
        <f t="shared" si="64"/>
        <v>1</v>
      </c>
      <c r="P801">
        <f t="shared" si="65"/>
        <v>1</v>
      </c>
      <c r="Q801">
        <f t="shared" si="65"/>
        <v>0</v>
      </c>
      <c r="R801">
        <f t="shared" si="65"/>
        <v>0</v>
      </c>
      <c r="S801">
        <f t="shared" si="65"/>
        <v>0</v>
      </c>
      <c r="T801">
        <v>1</v>
      </c>
      <c r="U801">
        <v>1</v>
      </c>
    </row>
    <row r="802" spans="1:21" ht="16">
      <c r="A802" s="1">
        <v>1998</v>
      </c>
      <c r="B802" t="s">
        <v>2737</v>
      </c>
      <c r="C802" t="s">
        <v>2738</v>
      </c>
      <c r="D802" t="s">
        <v>27</v>
      </c>
      <c r="E802" t="s">
        <v>16</v>
      </c>
      <c r="F802" t="s">
        <v>17</v>
      </c>
      <c r="G802">
        <v>56968169</v>
      </c>
      <c r="H802">
        <v>56968169</v>
      </c>
      <c r="I802" t="s">
        <v>2642</v>
      </c>
      <c r="J802">
        <v>50019631</v>
      </c>
      <c r="K802">
        <v>81415051</v>
      </c>
      <c r="L802">
        <v>81415051</v>
      </c>
      <c r="M802">
        <v>35000000</v>
      </c>
      <c r="N802">
        <f t="shared" si="63"/>
        <v>0</v>
      </c>
      <c r="O802">
        <f t="shared" si="64"/>
        <v>1</v>
      </c>
      <c r="P802">
        <f t="shared" ref="P802:S821" si="66">IF(AND($A802&gt;=P$1,$A802&lt;P$1+10),1,0)</f>
        <v>0</v>
      </c>
      <c r="Q802">
        <f t="shared" si="66"/>
        <v>0</v>
      </c>
      <c r="R802">
        <f t="shared" si="66"/>
        <v>1</v>
      </c>
      <c r="S802">
        <f t="shared" si="66"/>
        <v>0</v>
      </c>
      <c r="T802">
        <v>4</v>
      </c>
      <c r="U802">
        <v>3</v>
      </c>
    </row>
    <row r="803" spans="1:21" ht="16">
      <c r="A803" s="1">
        <v>2006</v>
      </c>
      <c r="B803" t="s">
        <v>1600</v>
      </c>
      <c r="C803" t="s">
        <v>1601</v>
      </c>
      <c r="D803" t="s">
        <v>22</v>
      </c>
      <c r="E803" t="s">
        <v>22</v>
      </c>
      <c r="F803" t="s">
        <v>23</v>
      </c>
      <c r="G803">
        <v>39143839</v>
      </c>
      <c r="H803">
        <v>70743839</v>
      </c>
      <c r="I803" t="s">
        <v>1469</v>
      </c>
      <c r="J803">
        <v>23115927</v>
      </c>
      <c r="K803">
        <v>45242306</v>
      </c>
      <c r="L803">
        <v>81765471</v>
      </c>
      <c r="M803">
        <v>20000000</v>
      </c>
      <c r="N803">
        <f t="shared" si="63"/>
        <v>1</v>
      </c>
      <c r="O803">
        <f t="shared" si="64"/>
        <v>0</v>
      </c>
      <c r="P803">
        <f t="shared" si="66"/>
        <v>0</v>
      </c>
      <c r="Q803">
        <f t="shared" si="66"/>
        <v>1</v>
      </c>
      <c r="R803">
        <f t="shared" si="66"/>
        <v>0</v>
      </c>
      <c r="S803">
        <f t="shared" si="66"/>
        <v>0</v>
      </c>
      <c r="T803">
        <v>2</v>
      </c>
      <c r="U803">
        <v>2</v>
      </c>
    </row>
    <row r="804" spans="1:21" ht="16">
      <c r="A804" s="1">
        <v>2012</v>
      </c>
      <c r="B804" t="s">
        <v>381</v>
      </c>
      <c r="C804" t="s">
        <v>3602</v>
      </c>
      <c r="D804" t="s">
        <v>22</v>
      </c>
      <c r="E804" t="s">
        <v>22</v>
      </c>
      <c r="F804" t="s">
        <v>23</v>
      </c>
      <c r="G804">
        <v>41152203</v>
      </c>
      <c r="H804">
        <v>80652203</v>
      </c>
      <c r="I804" t="s">
        <v>24</v>
      </c>
      <c r="J804">
        <v>38048946</v>
      </c>
      <c r="K804">
        <v>41754612</v>
      </c>
      <c r="L804">
        <v>81832836</v>
      </c>
      <c r="M804">
        <v>37500000</v>
      </c>
      <c r="N804">
        <f t="shared" si="63"/>
        <v>1</v>
      </c>
      <c r="O804">
        <f t="shared" si="64"/>
        <v>0</v>
      </c>
      <c r="P804">
        <f t="shared" si="66"/>
        <v>1</v>
      </c>
      <c r="Q804">
        <f t="shared" si="66"/>
        <v>0</v>
      </c>
      <c r="R804">
        <f t="shared" si="66"/>
        <v>0</v>
      </c>
      <c r="S804">
        <f t="shared" si="66"/>
        <v>0</v>
      </c>
      <c r="T804">
        <v>1</v>
      </c>
      <c r="U804">
        <v>1</v>
      </c>
    </row>
    <row r="805" spans="1:21" ht="16">
      <c r="A805" s="1">
        <v>2011</v>
      </c>
      <c r="B805" t="s">
        <v>426</v>
      </c>
      <c r="C805" t="s">
        <v>427</v>
      </c>
      <c r="D805" t="s">
        <v>63</v>
      </c>
      <c r="E805" t="s">
        <v>64</v>
      </c>
      <c r="F805" t="s">
        <v>17</v>
      </c>
      <c r="G805">
        <v>38264085</v>
      </c>
      <c r="H805">
        <v>79114085</v>
      </c>
      <c r="I805" t="s">
        <v>391</v>
      </c>
      <c r="J805">
        <v>20713816</v>
      </c>
      <c r="K805">
        <v>39629760</v>
      </c>
      <c r="L805">
        <v>81937729</v>
      </c>
      <c r="M805">
        <v>20000000</v>
      </c>
      <c r="N805">
        <f t="shared" si="63"/>
        <v>0</v>
      </c>
      <c r="O805">
        <f t="shared" si="64"/>
        <v>1</v>
      </c>
      <c r="P805">
        <f t="shared" si="66"/>
        <v>1</v>
      </c>
      <c r="Q805">
        <f t="shared" si="66"/>
        <v>0</v>
      </c>
      <c r="R805">
        <f t="shared" si="66"/>
        <v>0</v>
      </c>
      <c r="S805">
        <f t="shared" si="66"/>
        <v>0</v>
      </c>
      <c r="T805">
        <v>1</v>
      </c>
      <c r="U805">
        <v>1</v>
      </c>
    </row>
    <row r="806" spans="1:21" ht="16">
      <c r="A806" s="1">
        <v>2010</v>
      </c>
      <c r="B806" t="s">
        <v>678</v>
      </c>
      <c r="C806" t="s">
        <v>679</v>
      </c>
      <c r="D806" t="s">
        <v>22</v>
      </c>
      <c r="E806" t="s">
        <v>22</v>
      </c>
      <c r="F806" t="s">
        <v>23</v>
      </c>
      <c r="G806">
        <v>64003625</v>
      </c>
      <c r="H806">
        <v>76954311</v>
      </c>
      <c r="I806" t="s">
        <v>638</v>
      </c>
      <c r="J806">
        <v>16023478</v>
      </c>
      <c r="K806">
        <v>68370710</v>
      </c>
      <c r="L806">
        <v>82205045</v>
      </c>
      <c r="M806">
        <v>15000000</v>
      </c>
      <c r="N806">
        <f t="shared" si="63"/>
        <v>1</v>
      </c>
      <c r="O806">
        <f t="shared" si="64"/>
        <v>0</v>
      </c>
      <c r="P806">
        <f t="shared" si="66"/>
        <v>1</v>
      </c>
      <c r="Q806">
        <f t="shared" si="66"/>
        <v>0</v>
      </c>
      <c r="R806">
        <f t="shared" si="66"/>
        <v>0</v>
      </c>
      <c r="S806">
        <f t="shared" si="66"/>
        <v>0</v>
      </c>
      <c r="T806">
        <v>1</v>
      </c>
      <c r="U806">
        <v>1</v>
      </c>
    </row>
    <row r="807" spans="1:21" ht="16">
      <c r="A807" s="1">
        <v>1986</v>
      </c>
      <c r="B807" t="s">
        <v>3305</v>
      </c>
      <c r="C807" t="s">
        <v>3306</v>
      </c>
      <c r="D807" t="s">
        <v>27</v>
      </c>
      <c r="E807" t="s">
        <v>16</v>
      </c>
      <c r="F807" t="s">
        <v>17</v>
      </c>
      <c r="G807">
        <v>38747385</v>
      </c>
      <c r="H807">
        <v>38747385</v>
      </c>
      <c r="I807" t="s">
        <v>3300</v>
      </c>
      <c r="J807">
        <v>63712942</v>
      </c>
      <c r="K807">
        <v>82290329</v>
      </c>
      <c r="L807">
        <v>82290329</v>
      </c>
      <c r="M807">
        <v>30000000</v>
      </c>
      <c r="N807">
        <f t="shared" si="63"/>
        <v>0</v>
      </c>
      <c r="O807">
        <f t="shared" si="64"/>
        <v>1</v>
      </c>
      <c r="P807">
        <f t="shared" si="66"/>
        <v>0</v>
      </c>
      <c r="Q807">
        <f t="shared" si="66"/>
        <v>0</v>
      </c>
      <c r="R807">
        <f t="shared" si="66"/>
        <v>0</v>
      </c>
      <c r="S807">
        <f t="shared" si="66"/>
        <v>1</v>
      </c>
    </row>
    <row r="808" spans="1:21" ht="16">
      <c r="A808" s="1">
        <v>1973</v>
      </c>
      <c r="B808" t="s">
        <v>3542</v>
      </c>
      <c r="C808" t="s">
        <v>3543</v>
      </c>
      <c r="D808" t="s">
        <v>16</v>
      </c>
      <c r="E808" t="s">
        <v>16</v>
      </c>
      <c r="F808" t="s">
        <v>17</v>
      </c>
      <c r="G808">
        <v>15700000</v>
      </c>
      <c r="H808">
        <v>15700000</v>
      </c>
      <c r="I808" t="s">
        <v>3541</v>
      </c>
      <c r="J808">
        <v>82329139</v>
      </c>
      <c r="K808">
        <v>82329139</v>
      </c>
      <c r="L808">
        <v>82329139</v>
      </c>
      <c r="M808">
        <v>15700000</v>
      </c>
      <c r="N808">
        <f t="shared" si="63"/>
        <v>0</v>
      </c>
      <c r="O808">
        <f t="shared" si="64"/>
        <v>0</v>
      </c>
      <c r="P808">
        <f t="shared" si="66"/>
        <v>0</v>
      </c>
      <c r="Q808">
        <f t="shared" si="66"/>
        <v>0</v>
      </c>
      <c r="R808">
        <f t="shared" si="66"/>
        <v>0</v>
      </c>
      <c r="S808">
        <f t="shared" si="66"/>
        <v>0</v>
      </c>
    </row>
    <row r="809" spans="1:21" ht="16">
      <c r="A809" s="1">
        <v>2012</v>
      </c>
      <c r="B809" t="s">
        <v>255</v>
      </c>
      <c r="C809" t="s">
        <v>256</v>
      </c>
      <c r="D809" t="s">
        <v>57</v>
      </c>
      <c r="E809" t="s">
        <v>58</v>
      </c>
      <c r="F809" t="s">
        <v>17</v>
      </c>
      <c r="G809">
        <v>35287788</v>
      </c>
      <c r="H809">
        <v>81150788</v>
      </c>
      <c r="I809" t="s">
        <v>224</v>
      </c>
      <c r="J809">
        <v>39570904</v>
      </c>
      <c r="K809">
        <v>35804351</v>
      </c>
      <c r="L809">
        <v>82338719</v>
      </c>
      <c r="M809">
        <v>39000000</v>
      </c>
      <c r="N809">
        <f t="shared" si="63"/>
        <v>0</v>
      </c>
      <c r="O809">
        <f t="shared" si="64"/>
        <v>1</v>
      </c>
      <c r="P809">
        <f t="shared" si="66"/>
        <v>1</v>
      </c>
      <c r="Q809">
        <f t="shared" si="66"/>
        <v>0</v>
      </c>
      <c r="R809">
        <f t="shared" si="66"/>
        <v>0</v>
      </c>
      <c r="S809">
        <f t="shared" si="66"/>
        <v>0</v>
      </c>
      <c r="T809">
        <v>1</v>
      </c>
      <c r="U809">
        <v>1</v>
      </c>
    </row>
    <row r="810" spans="1:21" ht="16">
      <c r="A810" s="1">
        <v>2002</v>
      </c>
      <c r="B810" t="s">
        <v>2178</v>
      </c>
      <c r="C810" t="s">
        <v>2179</v>
      </c>
      <c r="D810" t="s">
        <v>22</v>
      </c>
      <c r="E810" t="s">
        <v>22</v>
      </c>
      <c r="F810" t="s">
        <v>23</v>
      </c>
      <c r="G810">
        <v>41543207</v>
      </c>
      <c r="H810">
        <v>63781100</v>
      </c>
      <c r="I810" t="s">
        <v>2128</v>
      </c>
      <c r="J810">
        <v>54397527</v>
      </c>
      <c r="K810">
        <v>53805898</v>
      </c>
      <c r="L810">
        <v>82607955</v>
      </c>
      <c r="M810">
        <v>42000000</v>
      </c>
      <c r="N810">
        <f t="shared" si="63"/>
        <v>1</v>
      </c>
      <c r="O810">
        <f t="shared" si="64"/>
        <v>0</v>
      </c>
      <c r="P810">
        <f t="shared" si="66"/>
        <v>0</v>
      </c>
      <c r="Q810">
        <f t="shared" si="66"/>
        <v>1</v>
      </c>
      <c r="R810">
        <f t="shared" si="66"/>
        <v>0</v>
      </c>
      <c r="S810">
        <f t="shared" si="66"/>
        <v>0</v>
      </c>
      <c r="T810">
        <v>3</v>
      </c>
      <c r="U810">
        <v>2</v>
      </c>
    </row>
    <row r="811" spans="1:21" ht="16">
      <c r="A811" s="1">
        <v>1996</v>
      </c>
      <c r="B811" t="s">
        <v>2917</v>
      </c>
      <c r="C811" t="s">
        <v>2918</v>
      </c>
      <c r="D811" t="s">
        <v>22</v>
      </c>
      <c r="E811" t="s">
        <v>22</v>
      </c>
      <c r="F811" t="s">
        <v>23</v>
      </c>
      <c r="G811">
        <v>24769466</v>
      </c>
      <c r="H811">
        <v>55669466</v>
      </c>
      <c r="I811" t="s">
        <v>2863</v>
      </c>
      <c r="J811">
        <v>22277474</v>
      </c>
      <c r="K811">
        <v>36786742</v>
      </c>
      <c r="L811">
        <v>82678338</v>
      </c>
      <c r="M811">
        <v>15000000</v>
      </c>
      <c r="N811">
        <f t="shared" si="63"/>
        <v>1</v>
      </c>
      <c r="O811">
        <f t="shared" si="64"/>
        <v>0</v>
      </c>
      <c r="P811">
        <f t="shared" si="66"/>
        <v>0</v>
      </c>
      <c r="Q811">
        <f t="shared" si="66"/>
        <v>0</v>
      </c>
      <c r="R811">
        <f t="shared" si="66"/>
        <v>1</v>
      </c>
      <c r="S811">
        <f t="shared" si="66"/>
        <v>0</v>
      </c>
      <c r="T811">
        <v>4</v>
      </c>
      <c r="U811">
        <v>3</v>
      </c>
    </row>
    <row r="812" spans="1:21" ht="16">
      <c r="A812" s="1">
        <v>2005</v>
      </c>
      <c r="B812" t="s">
        <v>1781</v>
      </c>
      <c r="C812" t="s">
        <v>1782</v>
      </c>
      <c r="D812" t="s">
        <v>16</v>
      </c>
      <c r="E812" t="s">
        <v>16</v>
      </c>
      <c r="F812" t="s">
        <v>17</v>
      </c>
      <c r="G812">
        <v>39177684</v>
      </c>
      <c r="H812">
        <v>69425966</v>
      </c>
      <c r="I812" t="s">
        <v>1645</v>
      </c>
      <c r="J812">
        <v>59651656</v>
      </c>
      <c r="K812">
        <v>46740275</v>
      </c>
      <c r="L812">
        <v>82827477</v>
      </c>
      <c r="M812">
        <v>50000000</v>
      </c>
      <c r="N812">
        <f t="shared" si="63"/>
        <v>0</v>
      </c>
      <c r="O812">
        <f t="shared" si="64"/>
        <v>0</v>
      </c>
      <c r="P812">
        <f t="shared" si="66"/>
        <v>0</v>
      </c>
      <c r="Q812">
        <f t="shared" si="66"/>
        <v>1</v>
      </c>
      <c r="R812">
        <f t="shared" si="66"/>
        <v>0</v>
      </c>
      <c r="S812">
        <f t="shared" si="66"/>
        <v>0</v>
      </c>
      <c r="T812">
        <v>2</v>
      </c>
      <c r="U812">
        <v>2</v>
      </c>
    </row>
    <row r="813" spans="1:21" ht="16">
      <c r="A813" s="1">
        <v>1990</v>
      </c>
      <c r="B813" t="s">
        <v>3182</v>
      </c>
      <c r="C813" t="s">
        <v>3183</v>
      </c>
      <c r="D813" t="s">
        <v>90</v>
      </c>
      <c r="E813" t="s">
        <v>31</v>
      </c>
      <c r="F813" t="s">
        <v>17</v>
      </c>
      <c r="G813">
        <v>46743809</v>
      </c>
      <c r="H813">
        <v>46743809</v>
      </c>
      <c r="I813" t="s">
        <v>3169</v>
      </c>
      <c r="J813">
        <v>44574385</v>
      </c>
      <c r="K813">
        <v>83343062</v>
      </c>
      <c r="L813">
        <v>83343062</v>
      </c>
      <c r="M813">
        <v>25000000</v>
      </c>
      <c r="N813">
        <f t="shared" si="63"/>
        <v>0</v>
      </c>
      <c r="O813">
        <f t="shared" si="64"/>
        <v>1</v>
      </c>
      <c r="P813">
        <f t="shared" si="66"/>
        <v>0</v>
      </c>
      <c r="Q813">
        <f t="shared" si="66"/>
        <v>0</v>
      </c>
      <c r="R813">
        <f t="shared" si="66"/>
        <v>1</v>
      </c>
      <c r="S813">
        <f t="shared" si="66"/>
        <v>0</v>
      </c>
      <c r="T813">
        <v>5</v>
      </c>
      <c r="U813">
        <v>3</v>
      </c>
    </row>
    <row r="814" spans="1:21" ht="16">
      <c r="A814" s="1">
        <v>2007</v>
      </c>
      <c r="B814" t="s">
        <v>1431</v>
      </c>
      <c r="C814" t="s">
        <v>1432</v>
      </c>
      <c r="D814" t="s">
        <v>58</v>
      </c>
      <c r="E814" t="s">
        <v>58</v>
      </c>
      <c r="F814" t="s">
        <v>17</v>
      </c>
      <c r="G814">
        <v>15800078</v>
      </c>
      <c r="H814">
        <v>74180745</v>
      </c>
      <c r="I814" t="s">
        <v>1327</v>
      </c>
      <c r="J814">
        <v>22470870</v>
      </c>
      <c r="K814">
        <v>17752075</v>
      </c>
      <c r="L814">
        <v>83345293</v>
      </c>
      <c r="M814">
        <v>20000000</v>
      </c>
      <c r="N814">
        <f t="shared" si="63"/>
        <v>0</v>
      </c>
      <c r="O814">
        <f t="shared" si="64"/>
        <v>0</v>
      </c>
      <c r="P814">
        <f t="shared" si="66"/>
        <v>0</v>
      </c>
      <c r="Q814">
        <f t="shared" si="66"/>
        <v>1</v>
      </c>
      <c r="R814">
        <f t="shared" si="66"/>
        <v>0</v>
      </c>
      <c r="S814">
        <f t="shared" si="66"/>
        <v>0</v>
      </c>
      <c r="T814">
        <v>2</v>
      </c>
      <c r="U814">
        <v>2</v>
      </c>
    </row>
    <row r="815" spans="1:21" ht="16">
      <c r="A815" s="1">
        <v>2012</v>
      </c>
      <c r="B815" t="s">
        <v>225</v>
      </c>
      <c r="C815" t="s">
        <v>226</v>
      </c>
      <c r="D815" t="s">
        <v>58</v>
      </c>
      <c r="E815" t="s">
        <v>58</v>
      </c>
      <c r="F815" t="s">
        <v>17</v>
      </c>
      <c r="G815">
        <v>70012847</v>
      </c>
      <c r="H815">
        <v>82497035</v>
      </c>
      <c r="I815" t="s">
        <v>224</v>
      </c>
      <c r="J815">
        <v>12175663</v>
      </c>
      <c r="K815">
        <v>71037735</v>
      </c>
      <c r="L815">
        <v>83704673</v>
      </c>
      <c r="M815">
        <v>12000000</v>
      </c>
      <c r="N815">
        <f t="shared" si="63"/>
        <v>0</v>
      </c>
      <c r="O815">
        <f t="shared" si="64"/>
        <v>0</v>
      </c>
      <c r="P815">
        <f t="shared" si="66"/>
        <v>1</v>
      </c>
      <c r="Q815">
        <f t="shared" si="66"/>
        <v>0</v>
      </c>
      <c r="R815">
        <f t="shared" si="66"/>
        <v>0</v>
      </c>
      <c r="S815">
        <f t="shared" si="66"/>
        <v>0</v>
      </c>
      <c r="T815">
        <v>1</v>
      </c>
      <c r="U815">
        <v>1</v>
      </c>
    </row>
    <row r="816" spans="1:21" ht="16">
      <c r="A816" s="1">
        <v>2000</v>
      </c>
      <c r="B816" t="s">
        <v>2407</v>
      </c>
      <c r="C816" t="s">
        <v>2408</v>
      </c>
      <c r="D816" t="s">
        <v>22</v>
      </c>
      <c r="E816" t="s">
        <v>22</v>
      </c>
      <c r="F816" t="s">
        <v>23</v>
      </c>
      <c r="G816">
        <v>37035515</v>
      </c>
      <c r="H816">
        <v>62063972</v>
      </c>
      <c r="I816" t="s">
        <v>2409</v>
      </c>
      <c r="J816">
        <v>58175060</v>
      </c>
      <c r="K816">
        <v>50105659</v>
      </c>
      <c r="L816">
        <v>83966868</v>
      </c>
      <c r="M816">
        <v>43000000</v>
      </c>
      <c r="N816">
        <f t="shared" si="63"/>
        <v>1</v>
      </c>
      <c r="O816">
        <f t="shared" si="64"/>
        <v>0</v>
      </c>
      <c r="P816">
        <f t="shared" si="66"/>
        <v>0</v>
      </c>
      <c r="Q816">
        <f t="shared" si="66"/>
        <v>1</v>
      </c>
      <c r="R816">
        <f t="shared" si="66"/>
        <v>0</v>
      </c>
      <c r="S816">
        <f t="shared" si="66"/>
        <v>0</v>
      </c>
      <c r="T816">
        <v>3</v>
      </c>
      <c r="U816">
        <v>2</v>
      </c>
    </row>
    <row r="817" spans="1:21" ht="16">
      <c r="A817" s="1">
        <v>1998</v>
      </c>
      <c r="B817" t="s">
        <v>2718</v>
      </c>
      <c r="C817" t="s">
        <v>2719</v>
      </c>
      <c r="D817" t="s">
        <v>22</v>
      </c>
      <c r="E817" t="s">
        <v>22</v>
      </c>
      <c r="F817" t="s">
        <v>23</v>
      </c>
      <c r="G817">
        <v>11911200</v>
      </c>
      <c r="H817">
        <v>58809149</v>
      </c>
      <c r="I817" t="s">
        <v>2644</v>
      </c>
      <c r="J817">
        <v>8574794</v>
      </c>
      <c r="K817">
        <v>17022681</v>
      </c>
      <c r="L817">
        <v>84046055</v>
      </c>
      <c r="M817">
        <v>6000000</v>
      </c>
      <c r="N817">
        <f t="shared" si="63"/>
        <v>1</v>
      </c>
      <c r="O817">
        <f t="shared" si="64"/>
        <v>0</v>
      </c>
      <c r="P817">
        <f t="shared" si="66"/>
        <v>0</v>
      </c>
      <c r="Q817">
        <f t="shared" si="66"/>
        <v>0</v>
      </c>
      <c r="R817">
        <f t="shared" si="66"/>
        <v>1</v>
      </c>
      <c r="S817">
        <f t="shared" si="66"/>
        <v>0</v>
      </c>
      <c r="T817">
        <v>4</v>
      </c>
      <c r="U817">
        <v>3</v>
      </c>
    </row>
    <row r="818" spans="1:21" ht="16">
      <c r="A818" s="1">
        <v>2010</v>
      </c>
      <c r="B818" t="s">
        <v>787</v>
      </c>
      <c r="C818" t="s">
        <v>788</v>
      </c>
      <c r="D818" t="s">
        <v>64</v>
      </c>
      <c r="E818" t="s">
        <v>64</v>
      </c>
      <c r="F818" t="s">
        <v>17</v>
      </c>
      <c r="G818">
        <v>21416355</v>
      </c>
      <c r="H818">
        <v>78693371</v>
      </c>
      <c r="I818" t="s">
        <v>635</v>
      </c>
      <c r="J818">
        <v>10682318</v>
      </c>
      <c r="K818">
        <v>22877632</v>
      </c>
      <c r="L818">
        <v>84062765</v>
      </c>
      <c r="M818">
        <v>10000000</v>
      </c>
      <c r="N818">
        <f t="shared" si="63"/>
        <v>0</v>
      </c>
      <c r="O818">
        <f t="shared" si="64"/>
        <v>0</v>
      </c>
      <c r="P818">
        <f t="shared" si="66"/>
        <v>1</v>
      </c>
      <c r="Q818">
        <f t="shared" si="66"/>
        <v>0</v>
      </c>
      <c r="R818">
        <f t="shared" si="66"/>
        <v>0</v>
      </c>
      <c r="S818">
        <f t="shared" si="66"/>
        <v>0</v>
      </c>
      <c r="T818">
        <v>1</v>
      </c>
      <c r="U818">
        <v>1</v>
      </c>
    </row>
    <row r="819" spans="1:21" ht="16">
      <c r="A819" s="1">
        <v>2008</v>
      </c>
      <c r="B819" t="s">
        <v>1277</v>
      </c>
      <c r="C819" t="s">
        <v>1278</v>
      </c>
      <c r="D819" t="s">
        <v>22</v>
      </c>
      <c r="E819" t="s">
        <v>22</v>
      </c>
      <c r="F819" t="s">
        <v>23</v>
      </c>
      <c r="G819">
        <v>26814957</v>
      </c>
      <c r="H819">
        <v>77714957</v>
      </c>
      <c r="I819" t="s">
        <v>1120</v>
      </c>
      <c r="J819">
        <v>43290252</v>
      </c>
      <c r="K819">
        <v>29020656</v>
      </c>
      <c r="L819">
        <v>84107503</v>
      </c>
      <c r="M819">
        <v>40000000</v>
      </c>
      <c r="N819">
        <f t="shared" si="63"/>
        <v>1</v>
      </c>
      <c r="O819">
        <f t="shared" si="64"/>
        <v>0</v>
      </c>
      <c r="P819">
        <f t="shared" si="66"/>
        <v>0</v>
      </c>
      <c r="Q819">
        <f t="shared" si="66"/>
        <v>1</v>
      </c>
      <c r="R819">
        <f t="shared" si="66"/>
        <v>0</v>
      </c>
      <c r="S819">
        <f t="shared" si="66"/>
        <v>0</v>
      </c>
      <c r="T819">
        <v>2</v>
      </c>
      <c r="U819">
        <v>2</v>
      </c>
    </row>
    <row r="820" spans="1:21" ht="16">
      <c r="A820" s="1">
        <v>2006</v>
      </c>
      <c r="B820" t="s">
        <v>1520</v>
      </c>
      <c r="C820" t="s">
        <v>1521</v>
      </c>
      <c r="D820" t="s">
        <v>31</v>
      </c>
      <c r="E820" t="s">
        <v>31</v>
      </c>
      <c r="F820" t="s">
        <v>17</v>
      </c>
      <c r="G820">
        <v>42285169</v>
      </c>
      <c r="H820">
        <v>72785169</v>
      </c>
      <c r="I820" t="s">
        <v>1464</v>
      </c>
      <c r="J820">
        <v>86684726</v>
      </c>
      <c r="K820">
        <v>48873044</v>
      </c>
      <c r="L820">
        <v>84124832</v>
      </c>
      <c r="M820">
        <v>75000000</v>
      </c>
      <c r="N820">
        <f t="shared" si="63"/>
        <v>0</v>
      </c>
      <c r="O820">
        <f t="shared" si="64"/>
        <v>0</v>
      </c>
      <c r="P820">
        <f t="shared" si="66"/>
        <v>0</v>
      </c>
      <c r="Q820">
        <f t="shared" si="66"/>
        <v>1</v>
      </c>
      <c r="R820">
        <f t="shared" si="66"/>
        <v>0</v>
      </c>
      <c r="S820">
        <f t="shared" si="66"/>
        <v>0</v>
      </c>
      <c r="T820">
        <v>2</v>
      </c>
      <c r="U820">
        <v>2</v>
      </c>
    </row>
    <row r="821" spans="1:21" ht="16">
      <c r="A821" s="1">
        <v>1992</v>
      </c>
      <c r="B821" t="s">
        <v>3133</v>
      </c>
      <c r="C821" t="s">
        <v>3134</v>
      </c>
      <c r="D821" t="s">
        <v>16</v>
      </c>
      <c r="E821" t="s">
        <v>16</v>
      </c>
      <c r="F821" t="s">
        <v>17</v>
      </c>
      <c r="G821">
        <v>50752337</v>
      </c>
      <c r="H821">
        <v>50752337</v>
      </c>
      <c r="I821" t="s">
        <v>3101</v>
      </c>
      <c r="J821">
        <v>16603472</v>
      </c>
      <c r="K821">
        <v>84266502</v>
      </c>
      <c r="L821">
        <v>84266502</v>
      </c>
      <c r="M821">
        <v>10000000</v>
      </c>
      <c r="N821">
        <f t="shared" si="63"/>
        <v>0</v>
      </c>
      <c r="O821">
        <f t="shared" si="64"/>
        <v>0</v>
      </c>
      <c r="P821">
        <f t="shared" si="66"/>
        <v>0</v>
      </c>
      <c r="Q821">
        <f t="shared" si="66"/>
        <v>0</v>
      </c>
      <c r="R821">
        <f t="shared" si="66"/>
        <v>1</v>
      </c>
      <c r="S821">
        <f t="shared" si="66"/>
        <v>0</v>
      </c>
      <c r="T821">
        <v>5</v>
      </c>
      <c r="U821">
        <v>3</v>
      </c>
    </row>
    <row r="822" spans="1:21" ht="16">
      <c r="A822" s="1">
        <v>2011</v>
      </c>
      <c r="B822" t="s">
        <v>611</v>
      </c>
      <c r="C822" t="s">
        <v>612</v>
      </c>
      <c r="D822" t="s">
        <v>16</v>
      </c>
      <c r="E822" t="s">
        <v>16</v>
      </c>
      <c r="F822" t="s">
        <v>17</v>
      </c>
      <c r="G822">
        <v>24149393</v>
      </c>
      <c r="H822">
        <v>81452811</v>
      </c>
      <c r="I822" t="s">
        <v>391</v>
      </c>
      <c r="J822">
        <v>21749507</v>
      </c>
      <c r="K822">
        <v>25011304</v>
      </c>
      <c r="L822">
        <v>84359926</v>
      </c>
      <c r="M822">
        <v>21000000</v>
      </c>
      <c r="N822">
        <f t="shared" si="63"/>
        <v>0</v>
      </c>
      <c r="O822">
        <f t="shared" si="64"/>
        <v>0</v>
      </c>
      <c r="P822">
        <f t="shared" ref="P822:S841" si="67">IF(AND($A822&gt;=P$1,$A822&lt;P$1+10),1,0)</f>
        <v>1</v>
      </c>
      <c r="Q822">
        <f t="shared" si="67"/>
        <v>0</v>
      </c>
      <c r="R822">
        <f t="shared" si="67"/>
        <v>0</v>
      </c>
      <c r="S822">
        <f t="shared" si="67"/>
        <v>0</v>
      </c>
      <c r="T822">
        <v>1</v>
      </c>
      <c r="U822">
        <v>1</v>
      </c>
    </row>
    <row r="823" spans="1:21" ht="16">
      <c r="A823" s="1">
        <v>1999</v>
      </c>
      <c r="B823" t="s">
        <v>2530</v>
      </c>
      <c r="C823" t="s">
        <v>2531</v>
      </c>
      <c r="D823" t="s">
        <v>22</v>
      </c>
      <c r="E823" t="s">
        <v>22</v>
      </c>
      <c r="F823" t="s">
        <v>23</v>
      </c>
      <c r="G823">
        <v>38177966</v>
      </c>
      <c r="H823">
        <v>60414025</v>
      </c>
      <c r="I823" t="s">
        <v>2532</v>
      </c>
      <c r="J823">
        <v>18180006</v>
      </c>
      <c r="K823">
        <v>53390436</v>
      </c>
      <c r="L823">
        <v>84486720</v>
      </c>
      <c r="M823">
        <v>13000000</v>
      </c>
      <c r="N823">
        <f t="shared" si="63"/>
        <v>1</v>
      </c>
      <c r="O823">
        <f t="shared" si="64"/>
        <v>0</v>
      </c>
      <c r="P823">
        <f t="shared" si="67"/>
        <v>0</v>
      </c>
      <c r="Q823">
        <f t="shared" si="67"/>
        <v>0</v>
      </c>
      <c r="R823">
        <f t="shared" si="67"/>
        <v>1</v>
      </c>
      <c r="S823">
        <f t="shared" si="67"/>
        <v>0</v>
      </c>
      <c r="T823">
        <v>4</v>
      </c>
      <c r="U823">
        <v>3</v>
      </c>
    </row>
    <row r="824" spans="1:21" ht="16">
      <c r="A824" s="1">
        <v>2010</v>
      </c>
      <c r="B824" t="s">
        <v>735</v>
      </c>
      <c r="C824" t="s">
        <v>736</v>
      </c>
      <c r="D824" t="s">
        <v>63</v>
      </c>
      <c r="E824" t="s">
        <v>64</v>
      </c>
      <c r="F824" t="s">
        <v>17</v>
      </c>
      <c r="G824">
        <v>53032453</v>
      </c>
      <c r="H824">
        <v>79135982</v>
      </c>
      <c r="I824" t="s">
        <v>635</v>
      </c>
      <c r="J824">
        <v>32046955</v>
      </c>
      <c r="K824">
        <v>56650955</v>
      </c>
      <c r="L824">
        <v>84535576</v>
      </c>
      <c r="M824">
        <v>30000000</v>
      </c>
      <c r="N824">
        <f t="shared" si="63"/>
        <v>0</v>
      </c>
      <c r="O824">
        <f t="shared" si="64"/>
        <v>1</v>
      </c>
      <c r="P824">
        <f t="shared" si="67"/>
        <v>1</v>
      </c>
      <c r="Q824">
        <f t="shared" si="67"/>
        <v>0</v>
      </c>
      <c r="R824">
        <f t="shared" si="67"/>
        <v>0</v>
      </c>
      <c r="S824">
        <f t="shared" si="67"/>
        <v>0</v>
      </c>
      <c r="T824">
        <v>1</v>
      </c>
      <c r="U824">
        <v>1</v>
      </c>
    </row>
    <row r="825" spans="1:21" ht="16">
      <c r="A825" s="1">
        <v>2009</v>
      </c>
      <c r="B825" t="s">
        <v>1089</v>
      </c>
      <c r="C825" t="s">
        <v>1090</v>
      </c>
      <c r="D825" t="s">
        <v>22</v>
      </c>
      <c r="E825" t="s">
        <v>22</v>
      </c>
      <c r="F825" t="s">
        <v>23</v>
      </c>
      <c r="G825">
        <v>42670410</v>
      </c>
      <c r="H825">
        <v>78208812</v>
      </c>
      <c r="I825" t="s">
        <v>888</v>
      </c>
      <c r="J825">
        <v>17371706</v>
      </c>
      <c r="K825">
        <v>46328612</v>
      </c>
      <c r="L825">
        <v>84913778</v>
      </c>
      <c r="M825">
        <v>16000000</v>
      </c>
      <c r="N825">
        <f t="shared" si="63"/>
        <v>1</v>
      </c>
      <c r="O825">
        <f t="shared" si="64"/>
        <v>0</v>
      </c>
      <c r="P825">
        <f t="shared" si="67"/>
        <v>0</v>
      </c>
      <c r="Q825">
        <f t="shared" si="67"/>
        <v>1</v>
      </c>
      <c r="R825">
        <f t="shared" si="67"/>
        <v>0</v>
      </c>
      <c r="S825">
        <f t="shared" si="67"/>
        <v>0</v>
      </c>
      <c r="T825">
        <v>2</v>
      </c>
      <c r="U825">
        <v>2</v>
      </c>
    </row>
    <row r="826" spans="1:21" ht="16">
      <c r="A826" s="1">
        <v>2013</v>
      </c>
      <c r="B826" t="s">
        <v>53</v>
      </c>
      <c r="C826" t="s">
        <v>54</v>
      </c>
      <c r="D826" t="s">
        <v>22</v>
      </c>
      <c r="E826" t="s">
        <v>22</v>
      </c>
      <c r="F826" t="s">
        <v>23</v>
      </c>
      <c r="G826">
        <v>35266619</v>
      </c>
      <c r="H826">
        <v>85001659</v>
      </c>
      <c r="I826" t="s">
        <v>38</v>
      </c>
      <c r="J826">
        <v>30000000</v>
      </c>
      <c r="K826">
        <v>35266619</v>
      </c>
      <c r="L826">
        <v>85001659</v>
      </c>
      <c r="M826">
        <v>30000000</v>
      </c>
      <c r="N826">
        <f t="shared" si="63"/>
        <v>1</v>
      </c>
      <c r="O826">
        <f t="shared" si="64"/>
        <v>0</v>
      </c>
      <c r="P826">
        <f t="shared" si="67"/>
        <v>1</v>
      </c>
      <c r="Q826">
        <f t="shared" si="67"/>
        <v>0</v>
      </c>
      <c r="R826">
        <f t="shared" si="67"/>
        <v>0</v>
      </c>
      <c r="S826">
        <f t="shared" si="67"/>
        <v>0</v>
      </c>
      <c r="T826">
        <v>1</v>
      </c>
      <c r="U826">
        <v>1</v>
      </c>
    </row>
    <row r="827" spans="1:21" ht="16">
      <c r="A827" s="1">
        <v>1997</v>
      </c>
      <c r="B827" t="s">
        <v>2829</v>
      </c>
      <c r="C827" t="s">
        <v>2830</v>
      </c>
      <c r="D827" t="s">
        <v>31</v>
      </c>
      <c r="E827" t="s">
        <v>31</v>
      </c>
      <c r="F827" t="s">
        <v>17</v>
      </c>
      <c r="G827">
        <v>43894863</v>
      </c>
      <c r="H827">
        <v>58894863</v>
      </c>
      <c r="I827" t="s">
        <v>2765</v>
      </c>
      <c r="J827">
        <v>50793334</v>
      </c>
      <c r="K827">
        <v>63701899</v>
      </c>
      <c r="L827">
        <v>85470471</v>
      </c>
      <c r="M827">
        <v>35000000</v>
      </c>
      <c r="N827">
        <f t="shared" si="63"/>
        <v>0</v>
      </c>
      <c r="O827">
        <f t="shared" si="64"/>
        <v>0</v>
      </c>
      <c r="P827">
        <f t="shared" si="67"/>
        <v>0</v>
      </c>
      <c r="Q827">
        <f t="shared" si="67"/>
        <v>0</v>
      </c>
      <c r="R827">
        <f t="shared" si="67"/>
        <v>1</v>
      </c>
      <c r="S827">
        <f t="shared" si="67"/>
        <v>0</v>
      </c>
      <c r="T827">
        <v>4</v>
      </c>
      <c r="U827">
        <v>3</v>
      </c>
    </row>
    <row r="828" spans="1:21" ht="16">
      <c r="A828" s="1">
        <v>2012</v>
      </c>
      <c r="B828" t="s">
        <v>345</v>
      </c>
      <c r="C828" t="s">
        <v>346</v>
      </c>
      <c r="D828" t="s">
        <v>57</v>
      </c>
      <c r="E828" t="s">
        <v>58</v>
      </c>
      <c r="F828" t="s">
        <v>17</v>
      </c>
      <c r="G828">
        <v>51580136</v>
      </c>
      <c r="H828">
        <v>84339696</v>
      </c>
      <c r="I828" t="s">
        <v>224</v>
      </c>
      <c r="J828">
        <v>25365964</v>
      </c>
      <c r="K828">
        <v>52335195</v>
      </c>
      <c r="L828">
        <v>85574308</v>
      </c>
      <c r="M828">
        <v>25000000</v>
      </c>
      <c r="N828">
        <f t="shared" si="63"/>
        <v>0</v>
      </c>
      <c r="O828">
        <f t="shared" si="64"/>
        <v>1</v>
      </c>
      <c r="P828">
        <f t="shared" si="67"/>
        <v>1</v>
      </c>
      <c r="Q828">
        <f t="shared" si="67"/>
        <v>0</v>
      </c>
      <c r="R828">
        <f t="shared" si="67"/>
        <v>0</v>
      </c>
      <c r="S828">
        <f t="shared" si="67"/>
        <v>0</v>
      </c>
      <c r="T828">
        <v>1</v>
      </c>
      <c r="U828">
        <v>1</v>
      </c>
    </row>
    <row r="829" spans="1:21" ht="16">
      <c r="A829" s="1">
        <v>2008</v>
      </c>
      <c r="B829" t="s">
        <v>1231</v>
      </c>
      <c r="C829" t="s">
        <v>1232</v>
      </c>
      <c r="D829" t="s">
        <v>22</v>
      </c>
      <c r="E829" t="s">
        <v>22</v>
      </c>
      <c r="F829" t="s">
        <v>23</v>
      </c>
      <c r="G829">
        <v>22911480</v>
      </c>
      <c r="H829">
        <v>79564960</v>
      </c>
      <c r="I829" t="s">
        <v>1120</v>
      </c>
      <c r="J829">
        <v>48701534</v>
      </c>
      <c r="K829">
        <v>24796094</v>
      </c>
      <c r="L829">
        <v>86109680</v>
      </c>
      <c r="M829">
        <v>45000000</v>
      </c>
      <c r="N829">
        <f t="shared" si="63"/>
        <v>1</v>
      </c>
      <c r="O829">
        <f t="shared" si="64"/>
        <v>0</v>
      </c>
      <c r="P829">
        <f t="shared" si="67"/>
        <v>0</v>
      </c>
      <c r="Q829">
        <f t="shared" si="67"/>
        <v>1</v>
      </c>
      <c r="R829">
        <f t="shared" si="67"/>
        <v>0</v>
      </c>
      <c r="S829">
        <f t="shared" si="67"/>
        <v>0</v>
      </c>
      <c r="T829">
        <v>2</v>
      </c>
      <c r="U829">
        <v>2</v>
      </c>
    </row>
    <row r="830" spans="1:21" ht="16">
      <c r="A830" s="1">
        <v>1999</v>
      </c>
      <c r="B830" t="s">
        <v>2609</v>
      </c>
      <c r="C830" t="s">
        <v>2610</v>
      </c>
      <c r="D830" t="s">
        <v>63</v>
      </c>
      <c r="E830" t="s">
        <v>64</v>
      </c>
      <c r="F830" t="s">
        <v>17</v>
      </c>
      <c r="G830">
        <v>32698899</v>
      </c>
      <c r="H830">
        <v>61698899</v>
      </c>
      <c r="I830" t="s">
        <v>2535</v>
      </c>
      <c r="J830">
        <v>174807753</v>
      </c>
      <c r="K830">
        <v>45728169</v>
      </c>
      <c r="L830">
        <v>86283567</v>
      </c>
      <c r="M830">
        <v>125000000</v>
      </c>
      <c r="N830">
        <f t="shared" si="63"/>
        <v>0</v>
      </c>
      <c r="O830">
        <f t="shared" si="64"/>
        <v>1</v>
      </c>
      <c r="P830">
        <f t="shared" si="67"/>
        <v>0</v>
      </c>
      <c r="Q830">
        <f t="shared" si="67"/>
        <v>0</v>
      </c>
      <c r="R830">
        <f t="shared" si="67"/>
        <v>1</v>
      </c>
      <c r="S830">
        <f t="shared" si="67"/>
        <v>0</v>
      </c>
      <c r="T830">
        <v>4</v>
      </c>
      <c r="U830">
        <v>3</v>
      </c>
    </row>
    <row r="831" spans="1:21" ht="16">
      <c r="A831" s="1">
        <v>2005</v>
      </c>
      <c r="B831" t="s">
        <v>1831</v>
      </c>
      <c r="C831" t="s">
        <v>1832</v>
      </c>
      <c r="D831" t="s">
        <v>22</v>
      </c>
      <c r="E831" t="s">
        <v>22</v>
      </c>
      <c r="F831" t="s">
        <v>23</v>
      </c>
      <c r="G831">
        <v>53359917</v>
      </c>
      <c r="H831">
        <v>72359917</v>
      </c>
      <c r="I831" t="s">
        <v>1640</v>
      </c>
      <c r="J831">
        <v>53686491</v>
      </c>
      <c r="K831">
        <v>63660149</v>
      </c>
      <c r="L831">
        <v>86327778</v>
      </c>
      <c r="M831">
        <v>45000000</v>
      </c>
      <c r="N831">
        <f t="shared" si="63"/>
        <v>1</v>
      </c>
      <c r="O831">
        <f t="shared" si="64"/>
        <v>0</v>
      </c>
      <c r="P831">
        <f t="shared" si="67"/>
        <v>0</v>
      </c>
      <c r="Q831">
        <f t="shared" si="67"/>
        <v>1</v>
      </c>
      <c r="R831">
        <f t="shared" si="67"/>
        <v>0</v>
      </c>
      <c r="S831">
        <f t="shared" si="67"/>
        <v>0</v>
      </c>
      <c r="T831">
        <v>2</v>
      </c>
      <c r="U831">
        <v>2</v>
      </c>
    </row>
    <row r="832" spans="1:21" ht="16">
      <c r="A832" s="1">
        <v>2004</v>
      </c>
      <c r="B832" t="s">
        <v>1842</v>
      </c>
      <c r="C832" t="s">
        <v>1843</v>
      </c>
      <c r="D832" t="s">
        <v>22</v>
      </c>
      <c r="E832" t="s">
        <v>22</v>
      </c>
      <c r="F832" t="s">
        <v>23</v>
      </c>
      <c r="G832">
        <v>51438175</v>
      </c>
      <c r="H832">
        <v>70067909</v>
      </c>
      <c r="I832" t="s">
        <v>1837</v>
      </c>
      <c r="J832">
        <v>23430665</v>
      </c>
      <c r="K832">
        <v>63433191</v>
      </c>
      <c r="L832">
        <v>86407246</v>
      </c>
      <c r="M832">
        <v>19000000</v>
      </c>
      <c r="N832">
        <f t="shared" si="63"/>
        <v>1</v>
      </c>
      <c r="O832">
        <f t="shared" si="64"/>
        <v>0</v>
      </c>
      <c r="P832">
        <f t="shared" si="67"/>
        <v>0</v>
      </c>
      <c r="Q832">
        <f t="shared" si="67"/>
        <v>1</v>
      </c>
      <c r="R832">
        <f t="shared" si="67"/>
        <v>0</v>
      </c>
      <c r="S832">
        <f t="shared" si="67"/>
        <v>0</v>
      </c>
      <c r="T832">
        <v>3</v>
      </c>
      <c r="U832">
        <v>2</v>
      </c>
    </row>
    <row r="833" spans="1:21" ht="16">
      <c r="A833" s="1">
        <v>1995</v>
      </c>
      <c r="B833" t="s">
        <v>2958</v>
      </c>
      <c r="C833" t="s">
        <v>2959</v>
      </c>
      <c r="D833" t="s">
        <v>22</v>
      </c>
      <c r="E833" t="s">
        <v>22</v>
      </c>
      <c r="F833" t="s">
        <v>23</v>
      </c>
      <c r="G833">
        <v>56598476</v>
      </c>
      <c r="H833">
        <v>56598476</v>
      </c>
      <c r="I833" t="s">
        <v>2944</v>
      </c>
      <c r="J833">
        <v>20944279</v>
      </c>
      <c r="K833">
        <v>86526587</v>
      </c>
      <c r="L833">
        <v>86526587</v>
      </c>
      <c r="M833">
        <v>13700000</v>
      </c>
      <c r="N833">
        <f t="shared" si="63"/>
        <v>1</v>
      </c>
      <c r="O833">
        <f t="shared" si="64"/>
        <v>0</v>
      </c>
      <c r="P833">
        <f t="shared" si="67"/>
        <v>0</v>
      </c>
      <c r="Q833">
        <f t="shared" si="67"/>
        <v>0</v>
      </c>
      <c r="R833">
        <f t="shared" si="67"/>
        <v>1</v>
      </c>
      <c r="S833">
        <f t="shared" si="67"/>
        <v>0</v>
      </c>
      <c r="T833">
        <v>4</v>
      </c>
      <c r="U833">
        <v>3</v>
      </c>
    </row>
    <row r="834" spans="1:21" ht="16">
      <c r="A834" s="1">
        <v>1975</v>
      </c>
      <c r="B834" t="s">
        <v>3514</v>
      </c>
      <c r="C834" t="s">
        <v>3515</v>
      </c>
      <c r="D834" t="s">
        <v>16</v>
      </c>
      <c r="E834" t="s">
        <v>16</v>
      </c>
      <c r="F834" t="s">
        <v>17</v>
      </c>
      <c r="G834">
        <v>20000000</v>
      </c>
      <c r="H834">
        <v>20000000</v>
      </c>
      <c r="I834" t="s">
        <v>3516</v>
      </c>
      <c r="J834">
        <v>47609104</v>
      </c>
      <c r="K834">
        <v>86562007</v>
      </c>
      <c r="L834">
        <v>86562007</v>
      </c>
      <c r="M834">
        <v>11000000</v>
      </c>
      <c r="N834">
        <f t="shared" ref="N834:N897" si="68">IF(F834="PASS",1,0)</f>
        <v>0</v>
      </c>
      <c r="O834">
        <f t="shared" ref="O834:O897" si="69">IF(E834=D834,0,1)</f>
        <v>0</v>
      </c>
      <c r="P834">
        <f t="shared" si="67"/>
        <v>0</v>
      </c>
      <c r="Q834">
        <f t="shared" si="67"/>
        <v>0</v>
      </c>
      <c r="R834">
        <f t="shared" si="67"/>
        <v>0</v>
      </c>
      <c r="S834">
        <f t="shared" si="67"/>
        <v>0</v>
      </c>
    </row>
    <row r="835" spans="1:21" ht="16">
      <c r="A835" s="1">
        <v>2011</v>
      </c>
      <c r="B835" t="s">
        <v>453</v>
      </c>
      <c r="C835" t="s">
        <v>454</v>
      </c>
      <c r="D835" t="s">
        <v>31</v>
      </c>
      <c r="E835" t="s">
        <v>31</v>
      </c>
      <c r="F835" t="s">
        <v>17</v>
      </c>
      <c r="G835">
        <v>45060734</v>
      </c>
      <c r="H835">
        <v>83693266</v>
      </c>
      <c r="I835" t="s">
        <v>391</v>
      </c>
      <c r="J835">
        <v>37284868</v>
      </c>
      <c r="K835">
        <v>46668987</v>
      </c>
      <c r="L835">
        <v>86680344</v>
      </c>
      <c r="M835">
        <v>36000000</v>
      </c>
      <c r="N835">
        <f t="shared" si="68"/>
        <v>0</v>
      </c>
      <c r="O835">
        <f t="shared" si="69"/>
        <v>0</v>
      </c>
      <c r="P835">
        <f t="shared" si="67"/>
        <v>1</v>
      </c>
      <c r="Q835">
        <f t="shared" si="67"/>
        <v>0</v>
      </c>
      <c r="R835">
        <f t="shared" si="67"/>
        <v>0</v>
      </c>
      <c r="S835">
        <f t="shared" si="67"/>
        <v>0</v>
      </c>
      <c r="T835">
        <v>1</v>
      </c>
      <c r="U835">
        <v>1</v>
      </c>
    </row>
    <row r="836" spans="1:21" ht="16">
      <c r="A836" s="1">
        <v>2007</v>
      </c>
      <c r="B836" t="s">
        <v>1449</v>
      </c>
      <c r="C836" t="s">
        <v>1450</v>
      </c>
      <c r="D836" t="s">
        <v>57</v>
      </c>
      <c r="E836" t="s">
        <v>58</v>
      </c>
      <c r="F836" t="s">
        <v>17</v>
      </c>
      <c r="G836">
        <v>40222514</v>
      </c>
      <c r="H836">
        <v>77208711</v>
      </c>
      <c r="I836" t="s">
        <v>1327</v>
      </c>
      <c r="J836">
        <v>28088587</v>
      </c>
      <c r="K836">
        <v>45191743</v>
      </c>
      <c r="L836">
        <v>86747344</v>
      </c>
      <c r="M836">
        <v>25000000</v>
      </c>
      <c r="N836">
        <f t="shared" si="68"/>
        <v>0</v>
      </c>
      <c r="O836">
        <f t="shared" si="69"/>
        <v>1</v>
      </c>
      <c r="P836">
        <f t="shared" si="67"/>
        <v>0</v>
      </c>
      <c r="Q836">
        <f t="shared" si="67"/>
        <v>1</v>
      </c>
      <c r="R836">
        <f t="shared" si="67"/>
        <v>0</v>
      </c>
      <c r="S836">
        <f t="shared" si="67"/>
        <v>0</v>
      </c>
      <c r="T836">
        <v>2</v>
      </c>
      <c r="U836">
        <v>2</v>
      </c>
    </row>
    <row r="837" spans="1:21" ht="16">
      <c r="A837" s="1">
        <v>2010</v>
      </c>
      <c r="B837" t="s">
        <v>691</v>
      </c>
      <c r="C837" t="s">
        <v>692</v>
      </c>
      <c r="D837" t="s">
        <v>16</v>
      </c>
      <c r="E837" t="s">
        <v>16</v>
      </c>
      <c r="F837" t="s">
        <v>17</v>
      </c>
      <c r="G837">
        <v>43313890</v>
      </c>
      <c r="H837">
        <v>81208697</v>
      </c>
      <c r="I837" t="s">
        <v>635</v>
      </c>
      <c r="J837">
        <v>64093910</v>
      </c>
      <c r="K837">
        <v>46269276</v>
      </c>
      <c r="L837">
        <v>86749716</v>
      </c>
      <c r="M837">
        <v>60000000</v>
      </c>
      <c r="N837">
        <f t="shared" si="68"/>
        <v>0</v>
      </c>
      <c r="O837">
        <f t="shared" si="69"/>
        <v>0</v>
      </c>
      <c r="P837">
        <f t="shared" si="67"/>
        <v>1</v>
      </c>
      <c r="Q837">
        <f t="shared" si="67"/>
        <v>0</v>
      </c>
      <c r="R837">
        <f t="shared" si="67"/>
        <v>0</v>
      </c>
      <c r="S837">
        <f t="shared" si="67"/>
        <v>0</v>
      </c>
      <c r="T837">
        <v>1</v>
      </c>
      <c r="U837">
        <v>1</v>
      </c>
    </row>
    <row r="838" spans="1:21" ht="16">
      <c r="A838" s="1">
        <v>1988</v>
      </c>
      <c r="B838" t="s">
        <v>3236</v>
      </c>
      <c r="C838" t="s">
        <v>3603</v>
      </c>
      <c r="D838" t="s">
        <v>22</v>
      </c>
      <c r="E838" t="s">
        <v>22</v>
      </c>
      <c r="F838" t="s">
        <v>23</v>
      </c>
      <c r="G838">
        <v>33244684</v>
      </c>
      <c r="H838">
        <v>44196684</v>
      </c>
      <c r="I838" t="s">
        <v>3233</v>
      </c>
      <c r="J838">
        <v>17726823</v>
      </c>
      <c r="K838">
        <v>65480292</v>
      </c>
      <c r="L838">
        <v>87051866</v>
      </c>
      <c r="M838">
        <v>9000000</v>
      </c>
      <c r="N838">
        <f t="shared" si="68"/>
        <v>1</v>
      </c>
      <c r="O838">
        <f t="shared" si="69"/>
        <v>0</v>
      </c>
      <c r="P838">
        <f t="shared" si="67"/>
        <v>0</v>
      </c>
      <c r="Q838">
        <f t="shared" si="67"/>
        <v>0</v>
      </c>
      <c r="R838">
        <f t="shared" si="67"/>
        <v>0</v>
      </c>
      <c r="S838">
        <f t="shared" si="67"/>
        <v>1</v>
      </c>
    </row>
    <row r="839" spans="1:21" ht="16">
      <c r="A839" s="1">
        <v>2007</v>
      </c>
      <c r="B839" t="s">
        <v>1365</v>
      </c>
      <c r="C839" t="s">
        <v>1366</v>
      </c>
      <c r="D839" t="s">
        <v>22</v>
      </c>
      <c r="E839" t="s">
        <v>22</v>
      </c>
      <c r="F839" t="s">
        <v>23</v>
      </c>
      <c r="G839">
        <v>58269151</v>
      </c>
      <c r="H839">
        <v>77514401</v>
      </c>
      <c r="I839" t="s">
        <v>1321</v>
      </c>
      <c r="J839">
        <v>16853152</v>
      </c>
      <c r="K839">
        <v>65467925</v>
      </c>
      <c r="L839">
        <v>87090800</v>
      </c>
      <c r="M839">
        <v>15000000</v>
      </c>
      <c r="N839">
        <f t="shared" si="68"/>
        <v>1</v>
      </c>
      <c r="O839">
        <f t="shared" si="69"/>
        <v>0</v>
      </c>
      <c r="P839">
        <f t="shared" si="67"/>
        <v>0</v>
      </c>
      <c r="Q839">
        <f t="shared" si="67"/>
        <v>1</v>
      </c>
      <c r="R839">
        <f t="shared" si="67"/>
        <v>0</v>
      </c>
      <c r="S839">
        <f t="shared" si="67"/>
        <v>0</v>
      </c>
      <c r="T839">
        <v>2</v>
      </c>
      <c r="U839">
        <v>2</v>
      </c>
    </row>
    <row r="840" spans="1:21" ht="16">
      <c r="A840" s="1">
        <v>2011</v>
      </c>
      <c r="B840" t="s">
        <v>531</v>
      </c>
      <c r="C840" t="s">
        <v>532</v>
      </c>
      <c r="D840" t="s">
        <v>27</v>
      </c>
      <c r="E840" t="s">
        <v>16</v>
      </c>
      <c r="F840" t="s">
        <v>17</v>
      </c>
      <c r="G840">
        <v>29136626</v>
      </c>
      <c r="H840">
        <v>84154026</v>
      </c>
      <c r="I840" t="s">
        <v>391</v>
      </c>
      <c r="J840">
        <v>62141447</v>
      </c>
      <c r="K840">
        <v>30176535</v>
      </c>
      <c r="L840">
        <v>87157549</v>
      </c>
      <c r="M840">
        <v>60000000</v>
      </c>
      <c r="N840">
        <f t="shared" si="68"/>
        <v>0</v>
      </c>
      <c r="O840">
        <f t="shared" si="69"/>
        <v>1</v>
      </c>
      <c r="P840">
        <f t="shared" si="67"/>
        <v>1</v>
      </c>
      <c r="Q840">
        <f t="shared" si="67"/>
        <v>0</v>
      </c>
      <c r="R840">
        <f t="shared" si="67"/>
        <v>0</v>
      </c>
      <c r="S840">
        <f t="shared" si="67"/>
        <v>0</v>
      </c>
      <c r="T840">
        <v>1</v>
      </c>
      <c r="U840">
        <v>1</v>
      </c>
    </row>
    <row r="841" spans="1:21" ht="16">
      <c r="A841" s="1">
        <v>2007</v>
      </c>
      <c r="B841" t="s">
        <v>1439</v>
      </c>
      <c r="C841" t="s">
        <v>1440</v>
      </c>
      <c r="D841" t="s">
        <v>16</v>
      </c>
      <c r="E841" t="s">
        <v>16</v>
      </c>
      <c r="F841" t="s">
        <v>17</v>
      </c>
      <c r="G841">
        <v>35193167</v>
      </c>
      <c r="H841">
        <v>77593167</v>
      </c>
      <c r="I841" t="s">
        <v>1327</v>
      </c>
      <c r="J841">
        <v>35953391</v>
      </c>
      <c r="K841">
        <v>39541053</v>
      </c>
      <c r="L841">
        <v>87179297</v>
      </c>
      <c r="M841">
        <v>32000000</v>
      </c>
      <c r="N841">
        <f t="shared" si="68"/>
        <v>0</v>
      </c>
      <c r="O841">
        <f t="shared" si="69"/>
        <v>0</v>
      </c>
      <c r="P841">
        <f t="shared" si="67"/>
        <v>0</v>
      </c>
      <c r="Q841">
        <f t="shared" si="67"/>
        <v>1</v>
      </c>
      <c r="R841">
        <f t="shared" si="67"/>
        <v>0</v>
      </c>
      <c r="S841">
        <f t="shared" si="67"/>
        <v>0</v>
      </c>
      <c r="T841">
        <v>2</v>
      </c>
      <c r="U841">
        <v>2</v>
      </c>
    </row>
    <row r="842" spans="1:21" ht="16">
      <c r="A842" s="1">
        <v>2002</v>
      </c>
      <c r="B842" t="s">
        <v>2234</v>
      </c>
      <c r="C842" t="s">
        <v>2235</v>
      </c>
      <c r="D842" t="s">
        <v>16</v>
      </c>
      <c r="E842" t="s">
        <v>16</v>
      </c>
      <c r="F842" t="s">
        <v>17</v>
      </c>
      <c r="G842">
        <v>43254409</v>
      </c>
      <c r="H842">
        <v>67312826</v>
      </c>
      <c r="I842" t="s">
        <v>2125</v>
      </c>
      <c r="J842">
        <v>77710753</v>
      </c>
      <c r="K842">
        <v>56022212</v>
      </c>
      <c r="L842">
        <v>87182173</v>
      </c>
      <c r="M842">
        <v>60000000</v>
      </c>
      <c r="N842">
        <f t="shared" si="68"/>
        <v>0</v>
      </c>
      <c r="O842">
        <f t="shared" si="69"/>
        <v>0</v>
      </c>
      <c r="P842">
        <f t="shared" ref="P842:S861" si="70">IF(AND($A842&gt;=P$1,$A842&lt;P$1+10),1,0)</f>
        <v>0</v>
      </c>
      <c r="Q842">
        <f t="shared" si="70"/>
        <v>1</v>
      </c>
      <c r="R842">
        <f t="shared" si="70"/>
        <v>0</v>
      </c>
      <c r="S842">
        <f t="shared" si="70"/>
        <v>0</v>
      </c>
      <c r="T842">
        <v>3</v>
      </c>
      <c r="U842">
        <v>2</v>
      </c>
    </row>
    <row r="843" spans="1:21" ht="16">
      <c r="A843" s="1">
        <v>2013</v>
      </c>
      <c r="B843" t="s">
        <v>36</v>
      </c>
      <c r="C843" t="s">
        <v>37</v>
      </c>
      <c r="D843" t="s">
        <v>21</v>
      </c>
      <c r="E843" t="s">
        <v>22</v>
      </c>
      <c r="F843" t="s">
        <v>23</v>
      </c>
      <c r="G843">
        <v>15323921</v>
      </c>
      <c r="H843">
        <v>87324746</v>
      </c>
      <c r="I843" t="s">
        <v>38</v>
      </c>
      <c r="J843">
        <v>12000000</v>
      </c>
      <c r="K843">
        <v>15323921</v>
      </c>
      <c r="L843">
        <v>87324746</v>
      </c>
      <c r="M843">
        <v>12000000</v>
      </c>
      <c r="N843">
        <f t="shared" si="68"/>
        <v>1</v>
      </c>
      <c r="O843">
        <f t="shared" si="69"/>
        <v>1</v>
      </c>
      <c r="P843">
        <f t="shared" si="70"/>
        <v>1</v>
      </c>
      <c r="Q843">
        <f t="shared" si="70"/>
        <v>0</v>
      </c>
      <c r="R843">
        <f t="shared" si="70"/>
        <v>0</v>
      </c>
      <c r="S843">
        <f t="shared" si="70"/>
        <v>0</v>
      </c>
      <c r="T843">
        <v>1</v>
      </c>
      <c r="U843">
        <v>1</v>
      </c>
    </row>
    <row r="844" spans="1:21" ht="16">
      <c r="A844" s="1">
        <v>1997</v>
      </c>
      <c r="B844" t="s">
        <v>2817</v>
      </c>
      <c r="C844" t="s">
        <v>2818</v>
      </c>
      <c r="D844" t="s">
        <v>31</v>
      </c>
      <c r="E844" t="s">
        <v>31</v>
      </c>
      <c r="F844" t="s">
        <v>17</v>
      </c>
      <c r="G844">
        <v>60527873</v>
      </c>
      <c r="H844">
        <v>60527873</v>
      </c>
      <c r="I844" t="s">
        <v>2765</v>
      </c>
      <c r="J844">
        <v>39183429</v>
      </c>
      <c r="K844">
        <v>87840357</v>
      </c>
      <c r="L844">
        <v>87840357</v>
      </c>
      <c r="M844">
        <v>27000000</v>
      </c>
      <c r="N844">
        <f t="shared" si="68"/>
        <v>0</v>
      </c>
      <c r="O844">
        <f t="shared" si="69"/>
        <v>0</v>
      </c>
      <c r="P844">
        <f t="shared" si="70"/>
        <v>0</v>
      </c>
      <c r="Q844">
        <f t="shared" si="70"/>
        <v>0</v>
      </c>
      <c r="R844">
        <f t="shared" si="70"/>
        <v>1</v>
      </c>
      <c r="S844">
        <f t="shared" si="70"/>
        <v>0</v>
      </c>
      <c r="T844">
        <v>4</v>
      </c>
      <c r="U844">
        <v>3</v>
      </c>
    </row>
    <row r="845" spans="1:21" ht="16">
      <c r="A845" s="1">
        <v>1992</v>
      </c>
      <c r="B845" t="s">
        <v>3127</v>
      </c>
      <c r="C845" t="s">
        <v>3128</v>
      </c>
      <c r="D845" t="s">
        <v>16</v>
      </c>
      <c r="E845" t="s">
        <v>16</v>
      </c>
      <c r="F845" t="s">
        <v>17</v>
      </c>
      <c r="G845">
        <v>52929168</v>
      </c>
      <c r="H845">
        <v>52929168</v>
      </c>
      <c r="I845" t="s">
        <v>3101</v>
      </c>
      <c r="J845">
        <v>18263820</v>
      </c>
      <c r="K845">
        <v>87880798</v>
      </c>
      <c r="L845">
        <v>87880798</v>
      </c>
      <c r="M845">
        <v>11000000</v>
      </c>
      <c r="N845">
        <f t="shared" si="68"/>
        <v>0</v>
      </c>
      <c r="O845">
        <f t="shared" si="69"/>
        <v>0</v>
      </c>
      <c r="P845">
        <f t="shared" si="70"/>
        <v>0</v>
      </c>
      <c r="Q845">
        <f t="shared" si="70"/>
        <v>0</v>
      </c>
      <c r="R845">
        <f t="shared" si="70"/>
        <v>1</v>
      </c>
      <c r="S845">
        <f t="shared" si="70"/>
        <v>0</v>
      </c>
      <c r="T845">
        <v>5</v>
      </c>
      <c r="U845">
        <v>3</v>
      </c>
    </row>
    <row r="846" spans="1:21" ht="16">
      <c r="A846" s="1">
        <v>1986</v>
      </c>
      <c r="B846" t="s">
        <v>3307</v>
      </c>
      <c r="C846" t="s">
        <v>3308</v>
      </c>
      <c r="D846" t="s">
        <v>22</v>
      </c>
      <c r="E846" t="s">
        <v>22</v>
      </c>
      <c r="F846" t="s">
        <v>23</v>
      </c>
      <c r="G846">
        <v>41382841</v>
      </c>
      <c r="H846">
        <v>41382841</v>
      </c>
      <c r="I846" t="s">
        <v>3297</v>
      </c>
      <c r="J846">
        <v>38227765</v>
      </c>
      <c r="K846">
        <v>87887418</v>
      </c>
      <c r="L846">
        <v>87887418</v>
      </c>
      <c r="M846">
        <v>18000000</v>
      </c>
      <c r="N846">
        <f t="shared" si="68"/>
        <v>1</v>
      </c>
      <c r="O846">
        <f t="shared" si="69"/>
        <v>0</v>
      </c>
      <c r="P846">
        <f t="shared" si="70"/>
        <v>0</v>
      </c>
      <c r="Q846">
        <f t="shared" si="70"/>
        <v>0</v>
      </c>
      <c r="R846">
        <f t="shared" si="70"/>
        <v>0</v>
      </c>
      <c r="S846">
        <f t="shared" si="70"/>
        <v>1</v>
      </c>
    </row>
    <row r="847" spans="1:21" ht="16">
      <c r="A847" s="1">
        <v>1988</v>
      </c>
      <c r="B847" t="s">
        <v>3263</v>
      </c>
      <c r="C847" t="s">
        <v>3264</v>
      </c>
      <c r="D847" t="s">
        <v>16</v>
      </c>
      <c r="E847" t="s">
        <v>16</v>
      </c>
      <c r="F847" t="s">
        <v>17</v>
      </c>
      <c r="G847">
        <v>44726644</v>
      </c>
      <c r="H847">
        <v>44726644</v>
      </c>
      <c r="I847" t="s">
        <v>3228</v>
      </c>
      <c r="J847">
        <v>25605411</v>
      </c>
      <c r="K847">
        <v>88095701</v>
      </c>
      <c r="L847">
        <v>88095701</v>
      </c>
      <c r="M847">
        <v>13000000</v>
      </c>
      <c r="N847">
        <f t="shared" si="68"/>
        <v>0</v>
      </c>
      <c r="O847">
        <f t="shared" si="69"/>
        <v>0</v>
      </c>
      <c r="P847">
        <f t="shared" si="70"/>
        <v>0</v>
      </c>
      <c r="Q847">
        <f t="shared" si="70"/>
        <v>0</v>
      </c>
      <c r="R847">
        <f t="shared" si="70"/>
        <v>0</v>
      </c>
      <c r="S847">
        <f t="shared" si="70"/>
        <v>1</v>
      </c>
    </row>
    <row r="848" spans="1:21" ht="16">
      <c r="A848" s="1">
        <v>1982</v>
      </c>
      <c r="B848" t="s">
        <v>3397</v>
      </c>
      <c r="C848" t="s">
        <v>3398</v>
      </c>
      <c r="D848" t="s">
        <v>64</v>
      </c>
      <c r="E848" t="s">
        <v>64</v>
      </c>
      <c r="F848" t="s">
        <v>17</v>
      </c>
      <c r="G848">
        <v>36690067</v>
      </c>
      <c r="H848">
        <v>36690067</v>
      </c>
      <c r="I848" t="s">
        <v>3384</v>
      </c>
      <c r="J848">
        <v>5429853</v>
      </c>
      <c r="K848">
        <v>88542965</v>
      </c>
      <c r="L848">
        <v>88542965</v>
      </c>
      <c r="M848">
        <v>2250000</v>
      </c>
      <c r="N848">
        <f t="shared" si="68"/>
        <v>0</v>
      </c>
      <c r="O848">
        <f t="shared" si="69"/>
        <v>0</v>
      </c>
      <c r="P848">
        <f t="shared" si="70"/>
        <v>0</v>
      </c>
      <c r="Q848">
        <f t="shared" si="70"/>
        <v>0</v>
      </c>
      <c r="R848">
        <f t="shared" si="70"/>
        <v>0</v>
      </c>
      <c r="S848">
        <f t="shared" si="70"/>
        <v>1</v>
      </c>
    </row>
    <row r="849" spans="1:21" ht="16">
      <c r="A849" s="1">
        <v>2004</v>
      </c>
      <c r="B849" t="s">
        <v>1850</v>
      </c>
      <c r="C849" t="s">
        <v>1851</v>
      </c>
      <c r="D849" t="s">
        <v>16</v>
      </c>
      <c r="E849" t="s">
        <v>16</v>
      </c>
      <c r="F849" t="s">
        <v>17</v>
      </c>
      <c r="G849">
        <v>24004159</v>
      </c>
      <c r="H849">
        <v>72004159</v>
      </c>
      <c r="I849" t="s">
        <v>1841</v>
      </c>
      <c r="J849">
        <v>135651216</v>
      </c>
      <c r="K849">
        <v>29601758</v>
      </c>
      <c r="L849">
        <v>88795016</v>
      </c>
      <c r="M849">
        <v>110000000</v>
      </c>
      <c r="N849">
        <f t="shared" si="68"/>
        <v>0</v>
      </c>
      <c r="O849">
        <f t="shared" si="69"/>
        <v>0</v>
      </c>
      <c r="P849">
        <f t="shared" si="70"/>
        <v>0</v>
      </c>
      <c r="Q849">
        <f t="shared" si="70"/>
        <v>1</v>
      </c>
      <c r="R849">
        <f t="shared" si="70"/>
        <v>0</v>
      </c>
      <c r="S849">
        <f t="shared" si="70"/>
        <v>0</v>
      </c>
      <c r="T849">
        <v>3</v>
      </c>
      <c r="U849">
        <v>2</v>
      </c>
    </row>
    <row r="850" spans="1:21" ht="16">
      <c r="A850" s="1">
        <v>2000</v>
      </c>
      <c r="B850" t="s">
        <v>2504</v>
      </c>
      <c r="C850" t="s">
        <v>2505</v>
      </c>
      <c r="D850" t="s">
        <v>58</v>
      </c>
      <c r="E850" t="s">
        <v>58</v>
      </c>
      <c r="F850" t="s">
        <v>17</v>
      </c>
      <c r="G850">
        <v>50802661</v>
      </c>
      <c r="H850">
        <v>65700000</v>
      </c>
      <c r="I850" t="s">
        <v>2414</v>
      </c>
      <c r="J850">
        <v>128526296</v>
      </c>
      <c r="K850">
        <v>68731346</v>
      </c>
      <c r="L850">
        <v>88886081</v>
      </c>
      <c r="M850">
        <v>95000000</v>
      </c>
      <c r="N850">
        <f t="shared" si="68"/>
        <v>0</v>
      </c>
      <c r="O850">
        <f t="shared" si="69"/>
        <v>0</v>
      </c>
      <c r="P850">
        <f t="shared" si="70"/>
        <v>0</v>
      </c>
      <c r="Q850">
        <f t="shared" si="70"/>
        <v>1</v>
      </c>
      <c r="R850">
        <f t="shared" si="70"/>
        <v>0</v>
      </c>
      <c r="S850">
        <f t="shared" si="70"/>
        <v>0</v>
      </c>
      <c r="T850">
        <v>3</v>
      </c>
      <c r="U850">
        <v>2</v>
      </c>
    </row>
    <row r="851" spans="1:21" ht="16">
      <c r="A851" s="1">
        <v>2012</v>
      </c>
      <c r="B851" t="s">
        <v>316</v>
      </c>
      <c r="C851" t="s">
        <v>317</v>
      </c>
      <c r="D851" t="s">
        <v>31</v>
      </c>
      <c r="E851" t="s">
        <v>31</v>
      </c>
      <c r="F851" t="s">
        <v>17</v>
      </c>
      <c r="G851">
        <v>48086903</v>
      </c>
      <c r="H851">
        <v>87727807</v>
      </c>
      <c r="I851" t="s">
        <v>224</v>
      </c>
      <c r="J851">
        <v>3043916</v>
      </c>
      <c r="K851">
        <v>48790826</v>
      </c>
      <c r="L851">
        <v>89012016</v>
      </c>
      <c r="M851">
        <v>3000000</v>
      </c>
      <c r="N851">
        <f t="shared" si="68"/>
        <v>0</v>
      </c>
      <c r="O851">
        <f t="shared" si="69"/>
        <v>0</v>
      </c>
      <c r="P851">
        <f t="shared" si="70"/>
        <v>1</v>
      </c>
      <c r="Q851">
        <f t="shared" si="70"/>
        <v>0</v>
      </c>
      <c r="R851">
        <f t="shared" si="70"/>
        <v>0</v>
      </c>
      <c r="S851">
        <f t="shared" si="70"/>
        <v>0</v>
      </c>
      <c r="T851">
        <v>1</v>
      </c>
      <c r="U851">
        <v>1</v>
      </c>
    </row>
    <row r="852" spans="1:21" ht="16">
      <c r="A852" s="1">
        <v>1996</v>
      </c>
      <c r="B852" t="s">
        <v>2866</v>
      </c>
      <c r="C852" t="s">
        <v>2867</v>
      </c>
      <c r="D852" t="s">
        <v>16</v>
      </c>
      <c r="E852" t="s">
        <v>16</v>
      </c>
      <c r="F852" t="s">
        <v>17</v>
      </c>
      <c r="G852">
        <v>21226204</v>
      </c>
      <c r="H852">
        <v>60209334</v>
      </c>
      <c r="I852" t="s">
        <v>2860</v>
      </c>
      <c r="J852">
        <v>81684071</v>
      </c>
      <c r="K852">
        <v>31524414</v>
      </c>
      <c r="L852">
        <v>89420791</v>
      </c>
      <c r="M852">
        <v>55000000</v>
      </c>
      <c r="N852">
        <f t="shared" si="68"/>
        <v>0</v>
      </c>
      <c r="O852">
        <f t="shared" si="69"/>
        <v>0</v>
      </c>
      <c r="P852">
        <f t="shared" si="70"/>
        <v>0</v>
      </c>
      <c r="Q852">
        <f t="shared" si="70"/>
        <v>0</v>
      </c>
      <c r="R852">
        <f t="shared" si="70"/>
        <v>1</v>
      </c>
      <c r="S852">
        <f t="shared" si="70"/>
        <v>0</v>
      </c>
      <c r="T852">
        <v>4</v>
      </c>
      <c r="U852">
        <v>3</v>
      </c>
    </row>
    <row r="853" spans="1:21" ht="16">
      <c r="A853" s="1">
        <v>2010</v>
      </c>
      <c r="B853" t="s">
        <v>817</v>
      </c>
      <c r="C853" t="s">
        <v>818</v>
      </c>
      <c r="D853" t="s">
        <v>58</v>
      </c>
      <c r="E853" t="s">
        <v>58</v>
      </c>
      <c r="F853" t="s">
        <v>17</v>
      </c>
      <c r="G853">
        <v>39868642</v>
      </c>
      <c r="H853">
        <v>83792062</v>
      </c>
      <c r="I853" t="s">
        <v>635</v>
      </c>
      <c r="J853">
        <v>17625825</v>
      </c>
      <c r="K853">
        <v>42588953</v>
      </c>
      <c r="L853">
        <v>89509349</v>
      </c>
      <c r="M853">
        <v>16500000</v>
      </c>
      <c r="N853">
        <f t="shared" si="68"/>
        <v>0</v>
      </c>
      <c r="O853">
        <f t="shared" si="69"/>
        <v>0</v>
      </c>
      <c r="P853">
        <f t="shared" si="70"/>
        <v>1</v>
      </c>
      <c r="Q853">
        <f t="shared" si="70"/>
        <v>0</v>
      </c>
      <c r="R853">
        <f t="shared" si="70"/>
        <v>0</v>
      </c>
      <c r="S853">
        <f t="shared" si="70"/>
        <v>0</v>
      </c>
      <c r="T853">
        <v>1</v>
      </c>
      <c r="U853">
        <v>1</v>
      </c>
    </row>
    <row r="854" spans="1:21" ht="16">
      <c r="A854" s="1">
        <v>2013</v>
      </c>
      <c r="B854" t="s">
        <v>67</v>
      </c>
      <c r="C854" t="s">
        <v>3604</v>
      </c>
      <c r="D854" t="s">
        <v>31</v>
      </c>
      <c r="E854" t="s">
        <v>31</v>
      </c>
      <c r="F854" t="s">
        <v>17</v>
      </c>
      <c r="G854">
        <v>61737191</v>
      </c>
      <c r="H854">
        <v>89737191</v>
      </c>
      <c r="I854" t="s">
        <v>18</v>
      </c>
      <c r="J854">
        <v>110000000</v>
      </c>
      <c r="K854">
        <v>61737191</v>
      </c>
      <c r="L854">
        <v>89737191</v>
      </c>
      <c r="M854">
        <v>110000000</v>
      </c>
      <c r="N854">
        <f t="shared" si="68"/>
        <v>0</v>
      </c>
      <c r="O854">
        <f t="shared" si="69"/>
        <v>0</v>
      </c>
      <c r="P854">
        <f t="shared" si="70"/>
        <v>1</v>
      </c>
      <c r="Q854">
        <f t="shared" si="70"/>
        <v>0</v>
      </c>
      <c r="R854">
        <f t="shared" si="70"/>
        <v>0</v>
      </c>
      <c r="S854">
        <f t="shared" si="70"/>
        <v>0</v>
      </c>
      <c r="T854">
        <v>1</v>
      </c>
      <c r="U854">
        <v>1</v>
      </c>
    </row>
    <row r="855" spans="1:21" ht="16">
      <c r="A855" s="1">
        <v>2008</v>
      </c>
      <c r="B855" t="s">
        <v>1285</v>
      </c>
      <c r="C855" t="s">
        <v>1286</v>
      </c>
      <c r="D855" t="s">
        <v>63</v>
      </c>
      <c r="E855" t="s">
        <v>64</v>
      </c>
      <c r="F855" t="s">
        <v>17</v>
      </c>
      <c r="G855">
        <v>52597610</v>
      </c>
      <c r="H855">
        <v>83051676</v>
      </c>
      <c r="I855" t="s">
        <v>1123</v>
      </c>
      <c r="J855">
        <v>9740307</v>
      </c>
      <c r="K855">
        <v>56924095</v>
      </c>
      <c r="L855">
        <v>89883201</v>
      </c>
      <c r="M855">
        <v>9000000</v>
      </c>
      <c r="N855">
        <f t="shared" si="68"/>
        <v>0</v>
      </c>
      <c r="O855">
        <f t="shared" si="69"/>
        <v>1</v>
      </c>
      <c r="P855">
        <f t="shared" si="70"/>
        <v>0</v>
      </c>
      <c r="Q855">
        <f t="shared" si="70"/>
        <v>1</v>
      </c>
      <c r="R855">
        <f t="shared" si="70"/>
        <v>0</v>
      </c>
      <c r="S855">
        <f t="shared" si="70"/>
        <v>0</v>
      </c>
      <c r="T855">
        <v>2</v>
      </c>
      <c r="U855">
        <v>2</v>
      </c>
    </row>
    <row r="856" spans="1:21" ht="16">
      <c r="A856" s="1">
        <v>2004</v>
      </c>
      <c r="B856" t="s">
        <v>1880</v>
      </c>
      <c r="C856" t="s">
        <v>1881</v>
      </c>
      <c r="D856" t="s">
        <v>31</v>
      </c>
      <c r="E856" t="s">
        <v>31</v>
      </c>
      <c r="F856" t="s">
        <v>17</v>
      </c>
      <c r="G856">
        <v>34366518</v>
      </c>
      <c r="H856">
        <v>72993444</v>
      </c>
      <c r="I856" t="s">
        <v>1841</v>
      </c>
      <c r="J856">
        <v>24663858</v>
      </c>
      <c r="K856">
        <v>42380545</v>
      </c>
      <c r="L856">
        <v>90014995</v>
      </c>
      <c r="M856">
        <v>20000000</v>
      </c>
      <c r="N856">
        <f t="shared" si="68"/>
        <v>0</v>
      </c>
      <c r="O856">
        <f t="shared" si="69"/>
        <v>0</v>
      </c>
      <c r="P856">
        <f t="shared" si="70"/>
        <v>0</v>
      </c>
      <c r="Q856">
        <f t="shared" si="70"/>
        <v>1</v>
      </c>
      <c r="R856">
        <f t="shared" si="70"/>
        <v>0</v>
      </c>
      <c r="S856">
        <f t="shared" si="70"/>
        <v>0</v>
      </c>
      <c r="T856">
        <v>3</v>
      </c>
      <c r="U856">
        <v>2</v>
      </c>
    </row>
    <row r="857" spans="1:21" ht="16">
      <c r="A857" s="1">
        <v>2000</v>
      </c>
      <c r="B857" t="s">
        <v>2510</v>
      </c>
      <c r="C857" t="s">
        <v>2511</v>
      </c>
      <c r="D857" t="s">
        <v>16</v>
      </c>
      <c r="E857" t="s">
        <v>16</v>
      </c>
      <c r="F857" t="s">
        <v>17</v>
      </c>
      <c r="G857">
        <v>34566746</v>
      </c>
      <c r="H857">
        <v>66554547</v>
      </c>
      <c r="I857" t="s">
        <v>2414</v>
      </c>
      <c r="J857">
        <v>108232671</v>
      </c>
      <c r="K857">
        <v>46765640</v>
      </c>
      <c r="L857">
        <v>90042204</v>
      </c>
      <c r="M857">
        <v>80000000</v>
      </c>
      <c r="N857">
        <f t="shared" si="68"/>
        <v>0</v>
      </c>
      <c r="O857">
        <f t="shared" si="69"/>
        <v>0</v>
      </c>
      <c r="P857">
        <f t="shared" si="70"/>
        <v>0</v>
      </c>
      <c r="Q857">
        <f t="shared" si="70"/>
        <v>1</v>
      </c>
      <c r="R857">
        <f t="shared" si="70"/>
        <v>0</v>
      </c>
      <c r="S857">
        <f t="shared" si="70"/>
        <v>0</v>
      </c>
      <c r="T857">
        <v>3</v>
      </c>
      <c r="U857">
        <v>2</v>
      </c>
    </row>
    <row r="858" spans="1:21" ht="16">
      <c r="A858" s="1">
        <v>2001</v>
      </c>
      <c r="B858" t="s">
        <v>2397</v>
      </c>
      <c r="C858" t="s">
        <v>2398</v>
      </c>
      <c r="D858" t="s">
        <v>16</v>
      </c>
      <c r="E858" t="s">
        <v>16</v>
      </c>
      <c r="F858" t="s">
        <v>17</v>
      </c>
      <c r="G858">
        <v>41867960</v>
      </c>
      <c r="H858">
        <v>68467960</v>
      </c>
      <c r="I858" t="s">
        <v>2286</v>
      </c>
      <c r="J858">
        <v>25001073</v>
      </c>
      <c r="K858">
        <v>55091786</v>
      </c>
      <c r="L858">
        <v>90093288</v>
      </c>
      <c r="M858">
        <v>19000000</v>
      </c>
      <c r="N858">
        <f t="shared" si="68"/>
        <v>0</v>
      </c>
      <c r="O858">
        <f t="shared" si="69"/>
        <v>0</v>
      </c>
      <c r="P858">
        <f t="shared" si="70"/>
        <v>0</v>
      </c>
      <c r="Q858">
        <f t="shared" si="70"/>
        <v>1</v>
      </c>
      <c r="R858">
        <f t="shared" si="70"/>
        <v>0</v>
      </c>
      <c r="S858">
        <f t="shared" si="70"/>
        <v>0</v>
      </c>
      <c r="T858">
        <v>3</v>
      </c>
      <c r="U858">
        <v>2</v>
      </c>
    </row>
    <row r="859" spans="1:21" ht="16">
      <c r="A859" s="1">
        <v>1994</v>
      </c>
      <c r="B859" t="s">
        <v>3060</v>
      </c>
      <c r="C859" t="s">
        <v>3061</v>
      </c>
      <c r="D859" t="s">
        <v>16</v>
      </c>
      <c r="E859" t="s">
        <v>16</v>
      </c>
      <c r="F859" t="s">
        <v>17</v>
      </c>
      <c r="G859">
        <v>57362581</v>
      </c>
      <c r="H859">
        <v>57362581</v>
      </c>
      <c r="I859" t="s">
        <v>3016</v>
      </c>
      <c r="J859">
        <v>70724911</v>
      </c>
      <c r="K859">
        <v>90154744</v>
      </c>
      <c r="L859">
        <v>90154744</v>
      </c>
      <c r="M859">
        <v>45000000</v>
      </c>
      <c r="N859">
        <f t="shared" si="68"/>
        <v>0</v>
      </c>
      <c r="O859">
        <f t="shared" si="69"/>
        <v>0</v>
      </c>
      <c r="P859">
        <f t="shared" si="70"/>
        <v>0</v>
      </c>
      <c r="Q859">
        <f t="shared" si="70"/>
        <v>0</v>
      </c>
      <c r="R859">
        <f t="shared" si="70"/>
        <v>1</v>
      </c>
      <c r="S859">
        <f t="shared" si="70"/>
        <v>0</v>
      </c>
      <c r="T859">
        <v>5</v>
      </c>
      <c r="U859">
        <v>3</v>
      </c>
    </row>
    <row r="860" spans="1:21" ht="16">
      <c r="A860" s="1">
        <v>1987</v>
      </c>
      <c r="B860" t="s">
        <v>3289</v>
      </c>
      <c r="C860" t="s">
        <v>3290</v>
      </c>
      <c r="D860" t="s">
        <v>64</v>
      </c>
      <c r="E860" t="s">
        <v>64</v>
      </c>
      <c r="F860" t="s">
        <v>17</v>
      </c>
      <c r="G860">
        <v>43984000</v>
      </c>
      <c r="H860">
        <v>43984000</v>
      </c>
      <c r="I860" t="s">
        <v>3267</v>
      </c>
      <c r="J860">
        <v>51259935</v>
      </c>
      <c r="K860">
        <v>90184679</v>
      </c>
      <c r="L860">
        <v>90184679</v>
      </c>
      <c r="M860">
        <v>25000000</v>
      </c>
      <c r="N860">
        <f t="shared" si="68"/>
        <v>0</v>
      </c>
      <c r="O860">
        <f t="shared" si="69"/>
        <v>0</v>
      </c>
      <c r="P860">
        <f t="shared" si="70"/>
        <v>0</v>
      </c>
      <c r="Q860">
        <f t="shared" si="70"/>
        <v>0</v>
      </c>
      <c r="R860">
        <f t="shared" si="70"/>
        <v>0</v>
      </c>
      <c r="S860">
        <f t="shared" si="70"/>
        <v>1</v>
      </c>
    </row>
    <row r="861" spans="1:21" ht="16">
      <c r="A861" s="1">
        <v>2007</v>
      </c>
      <c r="B861" t="s">
        <v>1328</v>
      </c>
      <c r="C861" t="s">
        <v>1329</v>
      </c>
      <c r="D861" t="s">
        <v>31</v>
      </c>
      <c r="E861" t="s">
        <v>31</v>
      </c>
      <c r="F861" t="s">
        <v>17</v>
      </c>
      <c r="G861">
        <v>39568996</v>
      </c>
      <c r="H861">
        <v>80276156</v>
      </c>
      <c r="I861" t="s">
        <v>1327</v>
      </c>
      <c r="J861">
        <v>33706305</v>
      </c>
      <c r="K861">
        <v>44457488</v>
      </c>
      <c r="L861">
        <v>90193752</v>
      </c>
      <c r="M861">
        <v>30000000</v>
      </c>
      <c r="N861">
        <f t="shared" si="68"/>
        <v>0</v>
      </c>
      <c r="O861">
        <f t="shared" si="69"/>
        <v>0</v>
      </c>
      <c r="P861">
        <f t="shared" si="70"/>
        <v>0</v>
      </c>
      <c r="Q861">
        <f t="shared" si="70"/>
        <v>1</v>
      </c>
      <c r="R861">
        <f t="shared" si="70"/>
        <v>0</v>
      </c>
      <c r="S861">
        <f t="shared" si="70"/>
        <v>0</v>
      </c>
      <c r="T861">
        <v>2</v>
      </c>
      <c r="U861">
        <v>2</v>
      </c>
    </row>
    <row r="862" spans="1:21" ht="16">
      <c r="A862" s="1">
        <v>2011</v>
      </c>
      <c r="B862" t="s">
        <v>591</v>
      </c>
      <c r="C862" t="s">
        <v>592</v>
      </c>
      <c r="D862" t="s">
        <v>16</v>
      </c>
      <c r="E862" t="s">
        <v>16</v>
      </c>
      <c r="F862" t="s">
        <v>17</v>
      </c>
      <c r="G862">
        <v>58009200</v>
      </c>
      <c r="H862">
        <v>87145086</v>
      </c>
      <c r="I862" t="s">
        <v>391</v>
      </c>
      <c r="J862">
        <v>41427631</v>
      </c>
      <c r="K862">
        <v>60079594</v>
      </c>
      <c r="L862">
        <v>90255363</v>
      </c>
      <c r="M862">
        <v>40000000</v>
      </c>
      <c r="N862">
        <f t="shared" si="68"/>
        <v>0</v>
      </c>
      <c r="O862">
        <f t="shared" si="69"/>
        <v>0</v>
      </c>
      <c r="P862">
        <f t="shared" ref="P862:S881" si="71">IF(AND($A862&gt;=P$1,$A862&lt;P$1+10),1,0)</f>
        <v>1</v>
      </c>
      <c r="Q862">
        <f t="shared" si="71"/>
        <v>0</v>
      </c>
      <c r="R862">
        <f t="shared" si="71"/>
        <v>0</v>
      </c>
      <c r="S862">
        <f t="shared" si="71"/>
        <v>0</v>
      </c>
      <c r="T862">
        <v>1</v>
      </c>
      <c r="U862">
        <v>1</v>
      </c>
    </row>
    <row r="863" spans="1:21" ht="16">
      <c r="A863" s="1">
        <v>2001</v>
      </c>
      <c r="B863" t="s">
        <v>2311</v>
      </c>
      <c r="C863" t="s">
        <v>2312</v>
      </c>
      <c r="D863" t="s">
        <v>64</v>
      </c>
      <c r="E863" t="s">
        <v>64</v>
      </c>
      <c r="F863" t="s">
        <v>17</v>
      </c>
      <c r="G863">
        <v>31598308</v>
      </c>
      <c r="H863">
        <v>68712365</v>
      </c>
      <c r="I863" t="s">
        <v>2286</v>
      </c>
      <c r="J863">
        <v>46054609</v>
      </c>
      <c r="K863">
        <v>41578506</v>
      </c>
      <c r="L863">
        <v>90414888</v>
      </c>
      <c r="M863">
        <v>35000000</v>
      </c>
      <c r="N863">
        <f t="shared" si="68"/>
        <v>0</v>
      </c>
      <c r="O863">
        <f t="shared" si="69"/>
        <v>0</v>
      </c>
      <c r="P863">
        <f t="shared" si="71"/>
        <v>0</v>
      </c>
      <c r="Q863">
        <f t="shared" si="71"/>
        <v>1</v>
      </c>
      <c r="R863">
        <f t="shared" si="71"/>
        <v>0</v>
      </c>
      <c r="S863">
        <f t="shared" si="71"/>
        <v>0</v>
      </c>
      <c r="T863">
        <v>3</v>
      </c>
      <c r="U863">
        <v>2</v>
      </c>
    </row>
    <row r="864" spans="1:21" ht="16">
      <c r="A864" s="1">
        <v>2007</v>
      </c>
      <c r="B864" t="s">
        <v>1367</v>
      </c>
      <c r="C864" t="s">
        <v>1368</v>
      </c>
      <c r="D864" t="s">
        <v>16</v>
      </c>
      <c r="E864" t="s">
        <v>16</v>
      </c>
      <c r="F864" t="s">
        <v>17</v>
      </c>
      <c r="G864">
        <v>27669725</v>
      </c>
      <c r="H864">
        <v>80583311</v>
      </c>
      <c r="I864" t="s">
        <v>1327</v>
      </c>
      <c r="J864">
        <v>56177174</v>
      </c>
      <c r="K864">
        <v>31088139</v>
      </c>
      <c r="L864">
        <v>90538854</v>
      </c>
      <c r="M864">
        <v>50000000</v>
      </c>
      <c r="N864">
        <f t="shared" si="68"/>
        <v>0</v>
      </c>
      <c r="O864">
        <f t="shared" si="69"/>
        <v>0</v>
      </c>
      <c r="P864">
        <f t="shared" si="71"/>
        <v>0</v>
      </c>
      <c r="Q864">
        <f t="shared" si="71"/>
        <v>1</v>
      </c>
      <c r="R864">
        <f t="shared" si="71"/>
        <v>0</v>
      </c>
      <c r="S864">
        <f t="shared" si="71"/>
        <v>0</v>
      </c>
      <c r="T864">
        <v>2</v>
      </c>
      <c r="U864">
        <v>2</v>
      </c>
    </row>
    <row r="865" spans="1:21" ht="16">
      <c r="A865" s="1">
        <v>2013</v>
      </c>
      <c r="B865" t="s">
        <v>194</v>
      </c>
      <c r="C865" t="s">
        <v>195</v>
      </c>
      <c r="D865" t="s">
        <v>64</v>
      </c>
      <c r="E865" t="s">
        <v>64</v>
      </c>
      <c r="F865" t="s">
        <v>17</v>
      </c>
      <c r="G865">
        <v>64473115</v>
      </c>
      <c r="H865">
        <v>91100541</v>
      </c>
      <c r="I865" t="s">
        <v>18</v>
      </c>
      <c r="J865">
        <v>3000000</v>
      </c>
      <c r="K865">
        <v>64473115</v>
      </c>
      <c r="L865">
        <v>91100541</v>
      </c>
      <c r="M865">
        <v>3000000</v>
      </c>
      <c r="N865">
        <f t="shared" si="68"/>
        <v>0</v>
      </c>
      <c r="O865">
        <f t="shared" si="69"/>
        <v>0</v>
      </c>
      <c r="P865">
        <f t="shared" si="71"/>
        <v>1</v>
      </c>
      <c r="Q865">
        <f t="shared" si="71"/>
        <v>0</v>
      </c>
      <c r="R865">
        <f t="shared" si="71"/>
        <v>0</v>
      </c>
      <c r="S865">
        <f t="shared" si="71"/>
        <v>0</v>
      </c>
      <c r="T865">
        <v>1</v>
      </c>
      <c r="U865">
        <v>1</v>
      </c>
    </row>
    <row r="866" spans="1:21" ht="16">
      <c r="A866" s="1">
        <v>1993</v>
      </c>
      <c r="B866" t="s">
        <v>3097</v>
      </c>
      <c r="C866" t="s">
        <v>3098</v>
      </c>
      <c r="D866" t="s">
        <v>22</v>
      </c>
      <c r="E866" t="s">
        <v>22</v>
      </c>
      <c r="F866" t="s">
        <v>23</v>
      </c>
      <c r="G866">
        <v>56505065</v>
      </c>
      <c r="H866">
        <v>56505065</v>
      </c>
      <c r="I866" t="s">
        <v>3073</v>
      </c>
      <c r="J866">
        <v>40311473</v>
      </c>
      <c r="K866">
        <v>91112095</v>
      </c>
      <c r="L866">
        <v>91112095</v>
      </c>
      <c r="M866">
        <v>25000000</v>
      </c>
      <c r="N866">
        <f t="shared" si="68"/>
        <v>1</v>
      </c>
      <c r="O866">
        <f t="shared" si="69"/>
        <v>0</v>
      </c>
      <c r="P866">
        <f t="shared" si="71"/>
        <v>0</v>
      </c>
      <c r="Q866">
        <f t="shared" si="71"/>
        <v>0</v>
      </c>
      <c r="R866">
        <f t="shared" si="71"/>
        <v>1</v>
      </c>
      <c r="S866">
        <f t="shared" si="71"/>
        <v>0</v>
      </c>
      <c r="T866">
        <v>5</v>
      </c>
      <c r="U866">
        <v>3</v>
      </c>
    </row>
    <row r="867" spans="1:21" ht="16">
      <c r="A867" s="1">
        <v>2005</v>
      </c>
      <c r="B867" t="s">
        <v>1773</v>
      </c>
      <c r="C867" t="s">
        <v>1774</v>
      </c>
      <c r="D867" t="s">
        <v>16</v>
      </c>
      <c r="E867" t="s">
        <v>16</v>
      </c>
      <c r="F867" t="s">
        <v>17</v>
      </c>
      <c r="G867">
        <v>32116746</v>
      </c>
      <c r="H867">
        <v>76416746</v>
      </c>
      <c r="I867" t="s">
        <v>1645</v>
      </c>
      <c r="J867">
        <v>164638572</v>
      </c>
      <c r="K867">
        <v>38316342</v>
      </c>
      <c r="L867">
        <v>91167710</v>
      </c>
      <c r="M867">
        <v>138000000</v>
      </c>
      <c r="N867">
        <f t="shared" si="68"/>
        <v>0</v>
      </c>
      <c r="O867">
        <f t="shared" si="69"/>
        <v>0</v>
      </c>
      <c r="P867">
        <f t="shared" si="71"/>
        <v>0</v>
      </c>
      <c r="Q867">
        <f t="shared" si="71"/>
        <v>1</v>
      </c>
      <c r="R867">
        <f t="shared" si="71"/>
        <v>0</v>
      </c>
      <c r="S867">
        <f t="shared" si="71"/>
        <v>0</v>
      </c>
      <c r="T867">
        <v>2</v>
      </c>
      <c r="U867">
        <v>2</v>
      </c>
    </row>
    <row r="868" spans="1:21" ht="16">
      <c r="A868" s="1">
        <v>1997</v>
      </c>
      <c r="B868" t="s">
        <v>2850</v>
      </c>
      <c r="C868" t="s">
        <v>2851</v>
      </c>
      <c r="D868" t="s">
        <v>64</v>
      </c>
      <c r="E868" t="s">
        <v>64</v>
      </c>
      <c r="F868" t="s">
        <v>17</v>
      </c>
      <c r="G868">
        <v>41263140</v>
      </c>
      <c r="H868">
        <v>62967368</v>
      </c>
      <c r="I868" t="s">
        <v>2765</v>
      </c>
      <c r="J868">
        <v>72561906</v>
      </c>
      <c r="K868">
        <v>59882642</v>
      </c>
      <c r="L868">
        <v>91380645</v>
      </c>
      <c r="M868">
        <v>50000000</v>
      </c>
      <c r="N868">
        <f t="shared" si="68"/>
        <v>0</v>
      </c>
      <c r="O868">
        <f t="shared" si="69"/>
        <v>0</v>
      </c>
      <c r="P868">
        <f t="shared" si="71"/>
        <v>0</v>
      </c>
      <c r="Q868">
        <f t="shared" si="71"/>
        <v>0</v>
      </c>
      <c r="R868">
        <f t="shared" si="71"/>
        <v>1</v>
      </c>
      <c r="S868">
        <f t="shared" si="71"/>
        <v>0</v>
      </c>
      <c r="T868">
        <v>4</v>
      </c>
      <c r="U868">
        <v>3</v>
      </c>
    </row>
    <row r="869" spans="1:21" ht="16">
      <c r="A869" s="1">
        <v>2005</v>
      </c>
      <c r="B869" t="s">
        <v>1668</v>
      </c>
      <c r="C869" t="s">
        <v>1669</v>
      </c>
      <c r="D869" t="s">
        <v>22</v>
      </c>
      <c r="E869" t="s">
        <v>22</v>
      </c>
      <c r="F869" t="s">
        <v>23</v>
      </c>
      <c r="G869">
        <v>67264877</v>
      </c>
      <c r="H869">
        <v>76669806</v>
      </c>
      <c r="I869" t="s">
        <v>1640</v>
      </c>
      <c r="J869">
        <v>53686491</v>
      </c>
      <c r="K869">
        <v>80249227</v>
      </c>
      <c r="L869">
        <v>91469619</v>
      </c>
      <c r="M869">
        <v>45000000</v>
      </c>
      <c r="N869">
        <f t="shared" si="68"/>
        <v>1</v>
      </c>
      <c r="O869">
        <f t="shared" si="69"/>
        <v>0</v>
      </c>
      <c r="P869">
        <f t="shared" si="71"/>
        <v>0</v>
      </c>
      <c r="Q869">
        <f t="shared" si="71"/>
        <v>1</v>
      </c>
      <c r="R869">
        <f t="shared" si="71"/>
        <v>0</v>
      </c>
      <c r="S869">
        <f t="shared" si="71"/>
        <v>0</v>
      </c>
      <c r="T869">
        <v>2</v>
      </c>
      <c r="U869">
        <v>2</v>
      </c>
    </row>
    <row r="870" spans="1:21" ht="16">
      <c r="A870" s="1">
        <v>2007</v>
      </c>
      <c r="B870" t="s">
        <v>1404</v>
      </c>
      <c r="C870" t="s">
        <v>1405</v>
      </c>
      <c r="D870" t="s">
        <v>22</v>
      </c>
      <c r="E870" t="s">
        <v>22</v>
      </c>
      <c r="F870" t="s">
        <v>23</v>
      </c>
      <c r="G870">
        <v>47852604</v>
      </c>
      <c r="H870">
        <v>81461343</v>
      </c>
      <c r="I870" t="s">
        <v>1321</v>
      </c>
      <c r="J870">
        <v>22470870</v>
      </c>
      <c r="K870">
        <v>53764481</v>
      </c>
      <c r="L870">
        <v>91525361</v>
      </c>
      <c r="M870">
        <v>20000000</v>
      </c>
      <c r="N870">
        <f t="shared" si="68"/>
        <v>1</v>
      </c>
      <c r="O870">
        <f t="shared" si="69"/>
        <v>0</v>
      </c>
      <c r="P870">
        <f t="shared" si="71"/>
        <v>0</v>
      </c>
      <c r="Q870">
        <f t="shared" si="71"/>
        <v>1</v>
      </c>
      <c r="R870">
        <f t="shared" si="71"/>
        <v>0</v>
      </c>
      <c r="S870">
        <f t="shared" si="71"/>
        <v>0</v>
      </c>
      <c r="T870">
        <v>2</v>
      </c>
      <c r="U870">
        <v>2</v>
      </c>
    </row>
    <row r="871" spans="1:21" ht="16">
      <c r="A871" s="1">
        <v>2003</v>
      </c>
      <c r="B871" t="s">
        <v>2032</v>
      </c>
      <c r="C871" t="s">
        <v>2033</v>
      </c>
      <c r="D871" t="s">
        <v>90</v>
      </c>
      <c r="E871" t="s">
        <v>31</v>
      </c>
      <c r="F871" t="s">
        <v>17</v>
      </c>
      <c r="G871">
        <v>67383924</v>
      </c>
      <c r="H871">
        <v>72383924</v>
      </c>
      <c r="I871" t="s">
        <v>1999</v>
      </c>
      <c r="J871">
        <v>25321739</v>
      </c>
      <c r="K871">
        <v>85313907</v>
      </c>
      <c r="L871">
        <v>91644342</v>
      </c>
      <c r="M871">
        <v>20000000</v>
      </c>
      <c r="N871">
        <f t="shared" si="68"/>
        <v>0</v>
      </c>
      <c r="O871">
        <f t="shared" si="69"/>
        <v>1</v>
      </c>
      <c r="P871">
        <f t="shared" si="71"/>
        <v>0</v>
      </c>
      <c r="Q871">
        <f t="shared" si="71"/>
        <v>1</v>
      </c>
      <c r="R871">
        <f t="shared" si="71"/>
        <v>0</v>
      </c>
      <c r="S871">
        <f t="shared" si="71"/>
        <v>0</v>
      </c>
      <c r="T871">
        <v>3</v>
      </c>
      <c r="U871">
        <v>2</v>
      </c>
    </row>
    <row r="872" spans="1:21" ht="16">
      <c r="A872" s="1">
        <v>2007</v>
      </c>
      <c r="B872" t="s">
        <v>1375</v>
      </c>
      <c r="C872" t="s">
        <v>1376</v>
      </c>
      <c r="D872" t="s">
        <v>27</v>
      </c>
      <c r="E872" t="s">
        <v>16</v>
      </c>
      <c r="F872" t="s">
        <v>17</v>
      </c>
      <c r="G872">
        <v>23618786</v>
      </c>
      <c r="H872">
        <v>81742618</v>
      </c>
      <c r="I872" t="s">
        <v>1327</v>
      </c>
      <c r="J872">
        <v>17976696</v>
      </c>
      <c r="K872">
        <v>26536733</v>
      </c>
      <c r="L872">
        <v>91841386</v>
      </c>
      <c r="M872">
        <v>16000000</v>
      </c>
      <c r="N872">
        <f t="shared" si="68"/>
        <v>0</v>
      </c>
      <c r="O872">
        <f t="shared" si="69"/>
        <v>1</v>
      </c>
      <c r="P872">
        <f t="shared" si="71"/>
        <v>0</v>
      </c>
      <c r="Q872">
        <f t="shared" si="71"/>
        <v>1</v>
      </c>
      <c r="R872">
        <f t="shared" si="71"/>
        <v>0</v>
      </c>
      <c r="S872">
        <f t="shared" si="71"/>
        <v>0</v>
      </c>
      <c r="T872">
        <v>2</v>
      </c>
      <c r="U872">
        <v>2</v>
      </c>
    </row>
    <row r="873" spans="1:21" ht="16">
      <c r="A873" s="1">
        <v>2013</v>
      </c>
      <c r="B873" t="s">
        <v>138</v>
      </c>
      <c r="C873" t="s">
        <v>139</v>
      </c>
      <c r="D873" t="s">
        <v>27</v>
      </c>
      <c r="E873" t="s">
        <v>16</v>
      </c>
      <c r="F873" t="s">
        <v>17</v>
      </c>
      <c r="G873">
        <v>42025135</v>
      </c>
      <c r="H873">
        <v>92425135</v>
      </c>
      <c r="I873" t="s">
        <v>18</v>
      </c>
      <c r="J873">
        <v>38000000</v>
      </c>
      <c r="K873">
        <v>42025135</v>
      </c>
      <c r="L873">
        <v>92425135</v>
      </c>
      <c r="M873">
        <v>38000000</v>
      </c>
      <c r="N873">
        <f t="shared" si="68"/>
        <v>0</v>
      </c>
      <c r="O873">
        <f t="shared" si="69"/>
        <v>1</v>
      </c>
      <c r="P873">
        <f t="shared" si="71"/>
        <v>1</v>
      </c>
      <c r="Q873">
        <f t="shared" si="71"/>
        <v>0</v>
      </c>
      <c r="R873">
        <f t="shared" si="71"/>
        <v>0</v>
      </c>
      <c r="S873">
        <f t="shared" si="71"/>
        <v>0</v>
      </c>
      <c r="T873">
        <v>1</v>
      </c>
      <c r="U873">
        <v>1</v>
      </c>
    </row>
    <row r="874" spans="1:21" ht="16">
      <c r="A874" s="1">
        <v>2010</v>
      </c>
      <c r="B874" t="s">
        <v>680</v>
      </c>
      <c r="C874" t="s">
        <v>681</v>
      </c>
      <c r="D874" t="s">
        <v>16</v>
      </c>
      <c r="E874" t="s">
        <v>16</v>
      </c>
      <c r="F874" t="s">
        <v>17</v>
      </c>
      <c r="G874">
        <v>73026337</v>
      </c>
      <c r="H874">
        <v>86796502</v>
      </c>
      <c r="I874" t="s">
        <v>635</v>
      </c>
      <c r="J874">
        <v>73707997</v>
      </c>
      <c r="K874">
        <v>78009058</v>
      </c>
      <c r="L874">
        <v>92718787</v>
      </c>
      <c r="M874">
        <v>69000000</v>
      </c>
      <c r="N874">
        <f t="shared" si="68"/>
        <v>0</v>
      </c>
      <c r="O874">
        <f t="shared" si="69"/>
        <v>0</v>
      </c>
      <c r="P874">
        <f t="shared" si="71"/>
        <v>1</v>
      </c>
      <c r="Q874">
        <f t="shared" si="71"/>
        <v>0</v>
      </c>
      <c r="R874">
        <f t="shared" si="71"/>
        <v>0</v>
      </c>
      <c r="S874">
        <f t="shared" si="71"/>
        <v>0</v>
      </c>
      <c r="T874">
        <v>1</v>
      </c>
      <c r="U874">
        <v>1</v>
      </c>
    </row>
    <row r="875" spans="1:21" ht="16">
      <c r="A875" s="1">
        <v>2008</v>
      </c>
      <c r="B875" t="s">
        <v>1207</v>
      </c>
      <c r="C875" t="s">
        <v>1208</v>
      </c>
      <c r="D875" t="s">
        <v>22</v>
      </c>
      <c r="E875" t="s">
        <v>22</v>
      </c>
      <c r="F875" t="s">
        <v>23</v>
      </c>
      <c r="G875">
        <v>40687294</v>
      </c>
      <c r="H875">
        <v>85761789</v>
      </c>
      <c r="I875" t="s">
        <v>1120</v>
      </c>
      <c r="J875">
        <v>37878971</v>
      </c>
      <c r="K875">
        <v>44034081</v>
      </c>
      <c r="L875">
        <v>92816237</v>
      </c>
      <c r="M875">
        <v>35000000</v>
      </c>
      <c r="N875">
        <f t="shared" si="68"/>
        <v>1</v>
      </c>
      <c r="O875">
        <f t="shared" si="69"/>
        <v>0</v>
      </c>
      <c r="P875">
        <f t="shared" si="71"/>
        <v>0</v>
      </c>
      <c r="Q875">
        <f t="shared" si="71"/>
        <v>1</v>
      </c>
      <c r="R875">
        <f t="shared" si="71"/>
        <v>0</v>
      </c>
      <c r="S875">
        <f t="shared" si="71"/>
        <v>0</v>
      </c>
      <c r="T875">
        <v>2</v>
      </c>
      <c r="U875">
        <v>2</v>
      </c>
    </row>
    <row r="876" spans="1:21" ht="16">
      <c r="A876" s="1">
        <v>2011</v>
      </c>
      <c r="B876" t="s">
        <v>559</v>
      </c>
      <c r="C876" t="s">
        <v>560</v>
      </c>
      <c r="D876" t="s">
        <v>21</v>
      </c>
      <c r="E876" t="s">
        <v>22</v>
      </c>
      <c r="F876" t="s">
        <v>23</v>
      </c>
      <c r="G876">
        <v>36392502</v>
      </c>
      <c r="H876">
        <v>89758389</v>
      </c>
      <c r="I876" t="s">
        <v>398</v>
      </c>
      <c r="J876">
        <v>77676809</v>
      </c>
      <c r="K876">
        <v>37691379</v>
      </c>
      <c r="L876">
        <v>92961937</v>
      </c>
      <c r="M876">
        <v>75000000</v>
      </c>
      <c r="N876">
        <f t="shared" si="68"/>
        <v>1</v>
      </c>
      <c r="O876">
        <f t="shared" si="69"/>
        <v>1</v>
      </c>
      <c r="P876">
        <f t="shared" si="71"/>
        <v>1</v>
      </c>
      <c r="Q876">
        <f t="shared" si="71"/>
        <v>0</v>
      </c>
      <c r="R876">
        <f t="shared" si="71"/>
        <v>0</v>
      </c>
      <c r="S876">
        <f t="shared" si="71"/>
        <v>0</v>
      </c>
      <c r="T876">
        <v>1</v>
      </c>
      <c r="U876">
        <v>1</v>
      </c>
    </row>
    <row r="877" spans="1:21" ht="16">
      <c r="A877" s="1">
        <v>2001</v>
      </c>
      <c r="B877" t="s">
        <v>2365</v>
      </c>
      <c r="C877" t="s">
        <v>2366</v>
      </c>
      <c r="D877" t="s">
        <v>22</v>
      </c>
      <c r="E877" t="s">
        <v>22</v>
      </c>
      <c r="F877" t="s">
        <v>23</v>
      </c>
      <c r="G877">
        <v>70836296</v>
      </c>
      <c r="H877">
        <v>70836296</v>
      </c>
      <c r="I877" t="s">
        <v>2290</v>
      </c>
      <c r="J877">
        <v>52633838</v>
      </c>
      <c r="K877">
        <v>93209654</v>
      </c>
      <c r="L877">
        <v>93209654</v>
      </c>
      <c r="M877">
        <v>40000000</v>
      </c>
      <c r="N877">
        <f t="shared" si="68"/>
        <v>1</v>
      </c>
      <c r="O877">
        <f t="shared" si="69"/>
        <v>0</v>
      </c>
      <c r="P877">
        <f t="shared" si="71"/>
        <v>0</v>
      </c>
      <c r="Q877">
        <f t="shared" si="71"/>
        <v>1</v>
      </c>
      <c r="R877">
        <f t="shared" si="71"/>
        <v>0</v>
      </c>
      <c r="S877">
        <f t="shared" si="71"/>
        <v>0</v>
      </c>
      <c r="T877">
        <v>3</v>
      </c>
      <c r="U877">
        <v>2</v>
      </c>
    </row>
    <row r="878" spans="1:21" ht="16">
      <c r="A878" s="1">
        <v>2001</v>
      </c>
      <c r="B878" t="s">
        <v>2333</v>
      </c>
      <c r="C878" t="s">
        <v>3654</v>
      </c>
      <c r="D878" t="s">
        <v>90</v>
      </c>
      <c r="E878" t="s">
        <v>31</v>
      </c>
      <c r="F878" t="s">
        <v>17</v>
      </c>
      <c r="G878">
        <v>47095453</v>
      </c>
      <c r="H878">
        <v>70937778</v>
      </c>
      <c r="I878" t="s">
        <v>2286</v>
      </c>
      <c r="J878">
        <v>63160606</v>
      </c>
      <c r="K878">
        <v>61970361</v>
      </c>
      <c r="L878">
        <v>93343188</v>
      </c>
      <c r="M878">
        <v>48000000</v>
      </c>
      <c r="N878">
        <f t="shared" si="68"/>
        <v>0</v>
      </c>
      <c r="O878">
        <f t="shared" si="69"/>
        <v>1</v>
      </c>
      <c r="P878">
        <f t="shared" si="71"/>
        <v>0</v>
      </c>
      <c r="Q878">
        <f t="shared" si="71"/>
        <v>1</v>
      </c>
      <c r="R878">
        <f t="shared" si="71"/>
        <v>0</v>
      </c>
      <c r="S878">
        <f t="shared" si="71"/>
        <v>0</v>
      </c>
      <c r="T878">
        <v>3</v>
      </c>
      <c r="U878">
        <v>2</v>
      </c>
    </row>
    <row r="879" spans="1:21" ht="16">
      <c r="A879" s="1">
        <v>2011</v>
      </c>
      <c r="B879" t="s">
        <v>539</v>
      </c>
      <c r="C879" t="s">
        <v>540</v>
      </c>
      <c r="D879" t="s">
        <v>22</v>
      </c>
      <c r="E879" t="s">
        <v>22</v>
      </c>
      <c r="F879" t="s">
        <v>23</v>
      </c>
      <c r="G879">
        <v>37662162</v>
      </c>
      <c r="H879">
        <v>90300442</v>
      </c>
      <c r="I879" t="s">
        <v>398</v>
      </c>
      <c r="J879">
        <v>43499013</v>
      </c>
      <c r="K879">
        <v>39006354</v>
      </c>
      <c r="L879">
        <v>93523336</v>
      </c>
      <c r="M879">
        <v>42000000</v>
      </c>
      <c r="N879">
        <f t="shared" si="68"/>
        <v>1</v>
      </c>
      <c r="O879">
        <f t="shared" si="69"/>
        <v>0</v>
      </c>
      <c r="P879">
        <f t="shared" si="71"/>
        <v>1</v>
      </c>
      <c r="Q879">
        <f t="shared" si="71"/>
        <v>0</v>
      </c>
      <c r="R879">
        <f t="shared" si="71"/>
        <v>0</v>
      </c>
      <c r="S879">
        <f t="shared" si="71"/>
        <v>0</v>
      </c>
      <c r="T879">
        <v>1</v>
      </c>
      <c r="U879">
        <v>1</v>
      </c>
    </row>
    <row r="880" spans="1:21" ht="16">
      <c r="A880" s="1">
        <v>1989</v>
      </c>
      <c r="B880" t="s">
        <v>3212</v>
      </c>
      <c r="C880" t="s">
        <v>3213</v>
      </c>
      <c r="D880" t="s">
        <v>16</v>
      </c>
      <c r="E880" t="s">
        <v>16</v>
      </c>
      <c r="F880" t="s">
        <v>17</v>
      </c>
      <c r="G880">
        <v>49793054</v>
      </c>
      <c r="H880">
        <v>49793054</v>
      </c>
      <c r="I880" t="s">
        <v>3202</v>
      </c>
      <c r="J880">
        <v>20675477</v>
      </c>
      <c r="K880">
        <v>93590469</v>
      </c>
      <c r="L880">
        <v>93590469</v>
      </c>
      <c r="M880">
        <v>11000000</v>
      </c>
      <c r="N880">
        <f t="shared" si="68"/>
        <v>0</v>
      </c>
      <c r="O880">
        <f t="shared" si="69"/>
        <v>0</v>
      </c>
      <c r="P880">
        <f t="shared" si="71"/>
        <v>0</v>
      </c>
      <c r="Q880">
        <f t="shared" si="71"/>
        <v>0</v>
      </c>
      <c r="R880">
        <f t="shared" si="71"/>
        <v>0</v>
      </c>
      <c r="S880">
        <f t="shared" si="71"/>
        <v>1</v>
      </c>
    </row>
    <row r="881" spans="1:21" ht="16">
      <c r="A881" s="1">
        <v>2013</v>
      </c>
      <c r="B881" t="s">
        <v>186</v>
      </c>
      <c r="C881" t="s">
        <v>187</v>
      </c>
      <c r="D881" t="s">
        <v>16</v>
      </c>
      <c r="E881" t="s">
        <v>16</v>
      </c>
      <c r="F881" t="s">
        <v>17</v>
      </c>
      <c r="G881">
        <v>44672764</v>
      </c>
      <c r="H881">
        <v>93672764</v>
      </c>
      <c r="I881" t="s">
        <v>18</v>
      </c>
      <c r="J881">
        <v>58000000</v>
      </c>
      <c r="K881">
        <v>44672764</v>
      </c>
      <c r="L881">
        <v>93672764</v>
      </c>
      <c r="M881">
        <v>58000000</v>
      </c>
      <c r="N881">
        <f t="shared" si="68"/>
        <v>0</v>
      </c>
      <c r="O881">
        <f t="shared" si="69"/>
        <v>0</v>
      </c>
      <c r="P881">
        <f t="shared" si="71"/>
        <v>1</v>
      </c>
      <c r="Q881">
        <f t="shared" si="71"/>
        <v>0</v>
      </c>
      <c r="R881">
        <f t="shared" si="71"/>
        <v>0</v>
      </c>
      <c r="S881">
        <f t="shared" si="71"/>
        <v>0</v>
      </c>
      <c r="T881">
        <v>1</v>
      </c>
      <c r="U881">
        <v>1</v>
      </c>
    </row>
    <row r="882" spans="1:21" ht="16">
      <c r="A882" s="1">
        <v>2006</v>
      </c>
      <c r="B882" t="s">
        <v>1494</v>
      </c>
      <c r="C882" t="s">
        <v>1495</v>
      </c>
      <c r="D882" t="s">
        <v>57</v>
      </c>
      <c r="E882" t="s">
        <v>58</v>
      </c>
      <c r="F882" t="s">
        <v>17</v>
      </c>
      <c r="G882">
        <v>11284657</v>
      </c>
      <c r="H882">
        <v>81197047</v>
      </c>
      <c r="I882" t="s">
        <v>1464</v>
      </c>
      <c r="J882">
        <v>2311593</v>
      </c>
      <c r="K882">
        <v>13042765</v>
      </c>
      <c r="L882">
        <v>93847250</v>
      </c>
      <c r="M882">
        <v>2000000</v>
      </c>
      <c r="N882">
        <f t="shared" si="68"/>
        <v>0</v>
      </c>
      <c r="O882">
        <f t="shared" si="69"/>
        <v>1</v>
      </c>
      <c r="P882">
        <f t="shared" ref="P882:S901" si="72">IF(AND($A882&gt;=P$1,$A882&lt;P$1+10),1,0)</f>
        <v>0</v>
      </c>
      <c r="Q882">
        <f t="shared" si="72"/>
        <v>1</v>
      </c>
      <c r="R882">
        <f t="shared" si="72"/>
        <v>0</v>
      </c>
      <c r="S882">
        <f t="shared" si="72"/>
        <v>0</v>
      </c>
      <c r="T882">
        <v>2</v>
      </c>
      <c r="U882">
        <v>2</v>
      </c>
    </row>
    <row r="883" spans="1:21" ht="16">
      <c r="A883" s="1">
        <v>2003</v>
      </c>
      <c r="B883" t="s">
        <v>2091</v>
      </c>
      <c r="C883" t="s">
        <v>2092</v>
      </c>
      <c r="D883" t="s">
        <v>22</v>
      </c>
      <c r="E883" t="s">
        <v>22</v>
      </c>
      <c r="F883" t="s">
        <v>23</v>
      </c>
      <c r="G883">
        <v>31111260</v>
      </c>
      <c r="H883">
        <v>74132631</v>
      </c>
      <c r="I883" t="s">
        <v>2006</v>
      </c>
      <c r="J883">
        <v>107617391</v>
      </c>
      <c r="K883">
        <v>39389560</v>
      </c>
      <c r="L883">
        <v>93858357</v>
      </c>
      <c r="M883">
        <v>85000000</v>
      </c>
      <c r="N883">
        <f t="shared" si="68"/>
        <v>1</v>
      </c>
      <c r="O883">
        <f t="shared" si="69"/>
        <v>0</v>
      </c>
      <c r="P883">
        <f t="shared" si="72"/>
        <v>0</v>
      </c>
      <c r="Q883">
        <f t="shared" si="72"/>
        <v>1</v>
      </c>
      <c r="R883">
        <f t="shared" si="72"/>
        <v>0</v>
      </c>
      <c r="S883">
        <f t="shared" si="72"/>
        <v>0</v>
      </c>
      <c r="T883">
        <v>3</v>
      </c>
      <c r="U883">
        <v>2</v>
      </c>
    </row>
    <row r="884" spans="1:21" ht="16">
      <c r="A884" s="1">
        <v>1998</v>
      </c>
      <c r="B884" t="s">
        <v>2666</v>
      </c>
      <c r="C884" t="s">
        <v>2667</v>
      </c>
      <c r="D884" t="s">
        <v>22</v>
      </c>
      <c r="E884" t="s">
        <v>22</v>
      </c>
      <c r="F884" t="s">
        <v>23</v>
      </c>
      <c r="G884">
        <v>65705772</v>
      </c>
      <c r="H884">
        <v>65705772</v>
      </c>
      <c r="I884" t="s">
        <v>2644</v>
      </c>
      <c r="J884">
        <v>37157440</v>
      </c>
      <c r="K884">
        <v>93902242</v>
      </c>
      <c r="L884">
        <v>93902242</v>
      </c>
      <c r="M884">
        <v>26000000</v>
      </c>
      <c r="N884">
        <f t="shared" si="68"/>
        <v>1</v>
      </c>
      <c r="O884">
        <f t="shared" si="69"/>
        <v>0</v>
      </c>
      <c r="P884">
        <f t="shared" si="72"/>
        <v>0</v>
      </c>
      <c r="Q884">
        <f t="shared" si="72"/>
        <v>0</v>
      </c>
      <c r="R884">
        <f t="shared" si="72"/>
        <v>1</v>
      </c>
      <c r="S884">
        <f t="shared" si="72"/>
        <v>0</v>
      </c>
      <c r="T884">
        <v>4</v>
      </c>
      <c r="U884">
        <v>3</v>
      </c>
    </row>
    <row r="885" spans="1:21" ht="16">
      <c r="A885" s="1">
        <v>2013</v>
      </c>
      <c r="B885" t="s">
        <v>144</v>
      </c>
      <c r="C885" t="s">
        <v>145</v>
      </c>
      <c r="D885" t="s">
        <v>22</v>
      </c>
      <c r="E885" t="s">
        <v>22</v>
      </c>
      <c r="F885" t="s">
        <v>23</v>
      </c>
      <c r="G885">
        <v>71399120</v>
      </c>
      <c r="H885">
        <v>93943623</v>
      </c>
      <c r="I885" t="s">
        <v>38</v>
      </c>
      <c r="J885">
        <v>28000000</v>
      </c>
      <c r="K885">
        <v>71399120</v>
      </c>
      <c r="L885">
        <v>93943623</v>
      </c>
      <c r="M885">
        <v>28000000</v>
      </c>
      <c r="N885">
        <f t="shared" si="68"/>
        <v>1</v>
      </c>
      <c r="O885">
        <f t="shared" si="69"/>
        <v>0</v>
      </c>
      <c r="P885">
        <f t="shared" si="72"/>
        <v>1</v>
      </c>
      <c r="Q885">
        <f t="shared" si="72"/>
        <v>0</v>
      </c>
      <c r="R885">
        <f t="shared" si="72"/>
        <v>0</v>
      </c>
      <c r="S885">
        <f t="shared" si="72"/>
        <v>0</v>
      </c>
      <c r="T885">
        <v>1</v>
      </c>
      <c r="U885">
        <v>1</v>
      </c>
    </row>
    <row r="886" spans="1:21" ht="16">
      <c r="A886" s="1">
        <v>2001</v>
      </c>
      <c r="B886" t="s">
        <v>2393</v>
      </c>
      <c r="C886" t="s">
        <v>2394</v>
      </c>
      <c r="D886" t="s">
        <v>22</v>
      </c>
      <c r="E886" t="s">
        <v>22</v>
      </c>
      <c r="F886" t="s">
        <v>23</v>
      </c>
      <c r="G886">
        <v>52353636</v>
      </c>
      <c r="H886">
        <v>71430876</v>
      </c>
      <c r="I886" t="s">
        <v>2290</v>
      </c>
      <c r="J886">
        <v>36843687</v>
      </c>
      <c r="K886">
        <v>68889320</v>
      </c>
      <c r="L886">
        <v>93992029</v>
      </c>
      <c r="M886">
        <v>28000000</v>
      </c>
      <c r="N886">
        <f t="shared" si="68"/>
        <v>1</v>
      </c>
      <c r="O886">
        <f t="shared" si="69"/>
        <v>0</v>
      </c>
      <c r="P886">
        <f t="shared" si="72"/>
        <v>0</v>
      </c>
      <c r="Q886">
        <f t="shared" si="72"/>
        <v>1</v>
      </c>
      <c r="R886">
        <f t="shared" si="72"/>
        <v>0</v>
      </c>
      <c r="S886">
        <f t="shared" si="72"/>
        <v>0</v>
      </c>
      <c r="T886">
        <v>3</v>
      </c>
      <c r="U886">
        <v>2</v>
      </c>
    </row>
    <row r="887" spans="1:21" ht="16">
      <c r="A887" s="1">
        <v>2004</v>
      </c>
      <c r="B887" t="s">
        <v>1896</v>
      </c>
      <c r="C887" t="s">
        <v>1897</v>
      </c>
      <c r="D887" t="s">
        <v>22</v>
      </c>
      <c r="E887" t="s">
        <v>22</v>
      </c>
      <c r="F887" t="s">
        <v>23</v>
      </c>
      <c r="G887">
        <v>50026353</v>
      </c>
      <c r="H887">
        <v>76482461</v>
      </c>
      <c r="I887" t="s">
        <v>1837</v>
      </c>
      <c r="J887">
        <v>135651216</v>
      </c>
      <c r="K887">
        <v>61692142</v>
      </c>
      <c r="L887">
        <v>94317626</v>
      </c>
      <c r="M887">
        <v>110000000</v>
      </c>
      <c r="N887">
        <f t="shared" si="68"/>
        <v>1</v>
      </c>
      <c r="O887">
        <f t="shared" si="69"/>
        <v>0</v>
      </c>
      <c r="P887">
        <f t="shared" si="72"/>
        <v>0</v>
      </c>
      <c r="Q887">
        <f t="shared" si="72"/>
        <v>1</v>
      </c>
      <c r="R887">
        <f t="shared" si="72"/>
        <v>0</v>
      </c>
      <c r="S887">
        <f t="shared" si="72"/>
        <v>0</v>
      </c>
      <c r="T887">
        <v>3</v>
      </c>
      <c r="U887">
        <v>2</v>
      </c>
    </row>
    <row r="888" spans="1:21" ht="16">
      <c r="A888" s="1">
        <v>2013</v>
      </c>
      <c r="B888" t="s">
        <v>30</v>
      </c>
      <c r="C888">
        <v>42</v>
      </c>
      <c r="D888" t="s">
        <v>31</v>
      </c>
      <c r="E888" t="s">
        <v>31</v>
      </c>
      <c r="F888" t="s">
        <v>17</v>
      </c>
      <c r="G888">
        <v>95020213</v>
      </c>
      <c r="H888">
        <v>95020213</v>
      </c>
      <c r="I888" t="s">
        <v>18</v>
      </c>
      <c r="J888">
        <v>40000000</v>
      </c>
      <c r="K888">
        <v>95020213</v>
      </c>
      <c r="L888">
        <v>95020213</v>
      </c>
      <c r="M888">
        <v>40000000</v>
      </c>
      <c r="N888">
        <f t="shared" si="68"/>
        <v>0</v>
      </c>
      <c r="O888">
        <f t="shared" si="69"/>
        <v>0</v>
      </c>
      <c r="P888">
        <f t="shared" si="72"/>
        <v>1</v>
      </c>
      <c r="Q888">
        <f t="shared" si="72"/>
        <v>0</v>
      </c>
      <c r="R888">
        <f t="shared" si="72"/>
        <v>0</v>
      </c>
      <c r="S888">
        <f t="shared" si="72"/>
        <v>0</v>
      </c>
      <c r="T888">
        <v>1</v>
      </c>
      <c r="U888">
        <v>1</v>
      </c>
    </row>
    <row r="889" spans="1:21" ht="16">
      <c r="A889" s="1">
        <v>2010</v>
      </c>
      <c r="B889" t="s">
        <v>652</v>
      </c>
      <c r="C889" t="s">
        <v>653</v>
      </c>
      <c r="D889" t="s">
        <v>22</v>
      </c>
      <c r="E889" t="s">
        <v>22</v>
      </c>
      <c r="F889" t="s">
        <v>23</v>
      </c>
      <c r="G889">
        <v>39440655</v>
      </c>
      <c r="H889">
        <v>89657398</v>
      </c>
      <c r="I889" t="s">
        <v>638</v>
      </c>
      <c r="J889">
        <v>58752751</v>
      </c>
      <c r="K889">
        <v>42131764</v>
      </c>
      <c r="L889">
        <v>95774887</v>
      </c>
      <c r="M889">
        <v>55000000</v>
      </c>
      <c r="N889">
        <f t="shared" si="68"/>
        <v>1</v>
      </c>
      <c r="O889">
        <f t="shared" si="69"/>
        <v>0</v>
      </c>
      <c r="P889">
        <f t="shared" si="72"/>
        <v>1</v>
      </c>
      <c r="Q889">
        <f t="shared" si="72"/>
        <v>0</v>
      </c>
      <c r="R889">
        <f t="shared" si="72"/>
        <v>0</v>
      </c>
      <c r="S889">
        <f t="shared" si="72"/>
        <v>0</v>
      </c>
      <c r="T889">
        <v>1</v>
      </c>
      <c r="U889">
        <v>1</v>
      </c>
    </row>
    <row r="890" spans="1:21" ht="16">
      <c r="A890" s="1">
        <v>1981</v>
      </c>
      <c r="B890" t="s">
        <v>3428</v>
      </c>
      <c r="C890" t="s">
        <v>3429</v>
      </c>
      <c r="D890" t="s">
        <v>16</v>
      </c>
      <c r="E890" t="s">
        <v>16</v>
      </c>
      <c r="F890" t="s">
        <v>17</v>
      </c>
      <c r="G890">
        <v>37400000</v>
      </c>
      <c r="H890">
        <v>37400000</v>
      </c>
      <c r="I890" t="s">
        <v>3412</v>
      </c>
      <c r="J890">
        <v>30742635</v>
      </c>
      <c r="K890">
        <v>95814545</v>
      </c>
      <c r="L890">
        <v>95814545</v>
      </c>
      <c r="M890">
        <v>12000000</v>
      </c>
      <c r="N890">
        <f t="shared" si="68"/>
        <v>0</v>
      </c>
      <c r="O890">
        <f t="shared" si="69"/>
        <v>0</v>
      </c>
      <c r="P890">
        <f t="shared" si="72"/>
        <v>0</v>
      </c>
      <c r="Q890">
        <f t="shared" si="72"/>
        <v>0</v>
      </c>
      <c r="R890">
        <f t="shared" si="72"/>
        <v>0</v>
      </c>
      <c r="S890">
        <f t="shared" si="72"/>
        <v>1</v>
      </c>
    </row>
    <row r="891" spans="1:21" ht="16">
      <c r="A891" s="1">
        <v>2003</v>
      </c>
      <c r="B891" t="s">
        <v>2020</v>
      </c>
      <c r="C891" t="s">
        <v>2021</v>
      </c>
      <c r="D891" t="s">
        <v>58</v>
      </c>
      <c r="E891" t="s">
        <v>58</v>
      </c>
      <c r="F891" t="s">
        <v>17</v>
      </c>
      <c r="G891">
        <v>33685268</v>
      </c>
      <c r="H891">
        <v>75685268</v>
      </c>
      <c r="I891" t="s">
        <v>1999</v>
      </c>
      <c r="J891">
        <v>86093913</v>
      </c>
      <c r="K891">
        <v>42648478</v>
      </c>
      <c r="L891">
        <v>95824131</v>
      </c>
      <c r="M891">
        <v>68000000</v>
      </c>
      <c r="N891">
        <f t="shared" si="68"/>
        <v>0</v>
      </c>
      <c r="O891">
        <f t="shared" si="69"/>
        <v>0</v>
      </c>
      <c r="P891">
        <f t="shared" si="72"/>
        <v>0</v>
      </c>
      <c r="Q891">
        <f t="shared" si="72"/>
        <v>1</v>
      </c>
      <c r="R891">
        <f t="shared" si="72"/>
        <v>0</v>
      </c>
      <c r="S891">
        <f t="shared" si="72"/>
        <v>0</v>
      </c>
      <c r="T891">
        <v>3</v>
      </c>
      <c r="U891">
        <v>2</v>
      </c>
    </row>
    <row r="892" spans="1:21" ht="16">
      <c r="A892" s="1">
        <v>1973</v>
      </c>
      <c r="B892" t="s">
        <v>3544</v>
      </c>
      <c r="C892" t="s">
        <v>3545</v>
      </c>
      <c r="D892" t="s">
        <v>16</v>
      </c>
      <c r="E892" t="s">
        <v>16</v>
      </c>
      <c r="F892" t="s">
        <v>17</v>
      </c>
      <c r="G892">
        <v>18344729</v>
      </c>
      <c r="H892">
        <v>18344729</v>
      </c>
      <c r="I892" t="s">
        <v>3541</v>
      </c>
      <c r="J892">
        <v>10487788</v>
      </c>
      <c r="K892">
        <v>96197818</v>
      </c>
      <c r="L892">
        <v>96197818</v>
      </c>
      <c r="M892">
        <v>2000000</v>
      </c>
      <c r="N892">
        <f t="shared" si="68"/>
        <v>0</v>
      </c>
      <c r="O892">
        <f t="shared" si="69"/>
        <v>0</v>
      </c>
      <c r="P892">
        <f t="shared" si="72"/>
        <v>0</v>
      </c>
      <c r="Q892">
        <f t="shared" si="72"/>
        <v>0</v>
      </c>
      <c r="R892">
        <f t="shared" si="72"/>
        <v>0</v>
      </c>
      <c r="S892">
        <f t="shared" si="72"/>
        <v>0</v>
      </c>
    </row>
    <row r="893" spans="1:21" ht="16">
      <c r="A893" s="1">
        <v>1990</v>
      </c>
      <c r="B893" t="s">
        <v>3176</v>
      </c>
      <c r="C893" t="s">
        <v>3177</v>
      </c>
      <c r="D893" t="s">
        <v>22</v>
      </c>
      <c r="E893" t="s">
        <v>22</v>
      </c>
      <c r="F893" t="s">
        <v>23</v>
      </c>
      <c r="G893">
        <v>53976987</v>
      </c>
      <c r="H893">
        <v>53976987</v>
      </c>
      <c r="I893" t="s">
        <v>3171</v>
      </c>
      <c r="J893">
        <v>35659508</v>
      </c>
      <c r="K893">
        <v>96239640</v>
      </c>
      <c r="L893">
        <v>96239640</v>
      </c>
      <c r="M893">
        <v>20000000</v>
      </c>
      <c r="N893">
        <f t="shared" si="68"/>
        <v>1</v>
      </c>
      <c r="O893">
        <f t="shared" si="69"/>
        <v>0</v>
      </c>
      <c r="P893">
        <f t="shared" si="72"/>
        <v>0</v>
      </c>
      <c r="Q893">
        <f t="shared" si="72"/>
        <v>0</v>
      </c>
      <c r="R893">
        <f t="shared" si="72"/>
        <v>1</v>
      </c>
      <c r="S893">
        <f t="shared" si="72"/>
        <v>0</v>
      </c>
      <c r="T893">
        <v>5</v>
      </c>
      <c r="U893">
        <v>3</v>
      </c>
    </row>
    <row r="894" spans="1:21" ht="16">
      <c r="A894" s="1">
        <v>2000</v>
      </c>
      <c r="B894" t="s">
        <v>2489</v>
      </c>
      <c r="C894" t="s">
        <v>2490</v>
      </c>
      <c r="D894" t="s">
        <v>27</v>
      </c>
      <c r="E894" t="s">
        <v>16</v>
      </c>
      <c r="F894" t="s">
        <v>17</v>
      </c>
      <c r="G894">
        <v>56932305</v>
      </c>
      <c r="H894">
        <v>71189835</v>
      </c>
      <c r="I894" t="s">
        <v>2414</v>
      </c>
      <c r="J894">
        <v>74409961</v>
      </c>
      <c r="K894">
        <v>77024193</v>
      </c>
      <c r="L894">
        <v>96313324</v>
      </c>
      <c r="M894">
        <v>55000000</v>
      </c>
      <c r="N894">
        <f t="shared" si="68"/>
        <v>0</v>
      </c>
      <c r="O894">
        <f t="shared" si="69"/>
        <v>1</v>
      </c>
      <c r="P894">
        <f t="shared" si="72"/>
        <v>0</v>
      </c>
      <c r="Q894">
        <f t="shared" si="72"/>
        <v>1</v>
      </c>
      <c r="R894">
        <f t="shared" si="72"/>
        <v>0</v>
      </c>
      <c r="S894">
        <f t="shared" si="72"/>
        <v>0</v>
      </c>
      <c r="T894">
        <v>3</v>
      </c>
      <c r="U894">
        <v>2</v>
      </c>
    </row>
    <row r="895" spans="1:21" ht="16">
      <c r="A895" s="1">
        <v>2005</v>
      </c>
      <c r="B895" t="s">
        <v>1789</v>
      </c>
      <c r="C895" t="s">
        <v>1790</v>
      </c>
      <c r="D895" t="s">
        <v>22</v>
      </c>
      <c r="E895" t="s">
        <v>22</v>
      </c>
      <c r="F895" t="s">
        <v>23</v>
      </c>
      <c r="G895">
        <v>33579798</v>
      </c>
      <c r="H895">
        <v>81079798</v>
      </c>
      <c r="I895" t="s">
        <v>1640</v>
      </c>
      <c r="J895">
        <v>30422345</v>
      </c>
      <c r="K895">
        <v>40061811</v>
      </c>
      <c r="L895">
        <v>96730885</v>
      </c>
      <c r="M895">
        <v>25500000</v>
      </c>
      <c r="N895">
        <f t="shared" si="68"/>
        <v>1</v>
      </c>
      <c r="O895">
        <f t="shared" si="69"/>
        <v>0</v>
      </c>
      <c r="P895">
        <f t="shared" si="72"/>
        <v>0</v>
      </c>
      <c r="Q895">
        <f t="shared" si="72"/>
        <v>1</v>
      </c>
      <c r="R895">
        <f t="shared" si="72"/>
        <v>0</v>
      </c>
      <c r="S895">
        <f t="shared" si="72"/>
        <v>0</v>
      </c>
      <c r="T895">
        <v>2</v>
      </c>
      <c r="U895">
        <v>2</v>
      </c>
    </row>
    <row r="896" spans="1:21" ht="16">
      <c r="A896" s="1">
        <v>2006</v>
      </c>
      <c r="B896" t="s">
        <v>1607</v>
      </c>
      <c r="C896" t="s">
        <v>818</v>
      </c>
      <c r="D896" t="s">
        <v>58</v>
      </c>
      <c r="E896" t="s">
        <v>58</v>
      </c>
      <c r="F896" t="s">
        <v>17</v>
      </c>
      <c r="G896">
        <v>39868642</v>
      </c>
      <c r="H896">
        <v>83792062</v>
      </c>
      <c r="I896" t="s">
        <v>1464</v>
      </c>
      <c r="J896">
        <v>19070640</v>
      </c>
      <c r="K896">
        <v>46080031</v>
      </c>
      <c r="L896">
        <v>96846559</v>
      </c>
      <c r="M896">
        <v>16500000</v>
      </c>
      <c r="N896">
        <f t="shared" si="68"/>
        <v>0</v>
      </c>
      <c r="O896">
        <f t="shared" si="69"/>
        <v>0</v>
      </c>
      <c r="P896">
        <f t="shared" si="72"/>
        <v>0</v>
      </c>
      <c r="Q896">
        <f t="shared" si="72"/>
        <v>1</v>
      </c>
      <c r="R896">
        <f t="shared" si="72"/>
        <v>0</v>
      </c>
      <c r="S896">
        <f t="shared" si="72"/>
        <v>0</v>
      </c>
      <c r="T896">
        <v>2</v>
      </c>
      <c r="U896">
        <v>2</v>
      </c>
    </row>
    <row r="897" spans="1:21" ht="16">
      <c r="A897" s="1">
        <v>1976</v>
      </c>
      <c r="B897" t="s">
        <v>3505</v>
      </c>
      <c r="C897" t="s">
        <v>3506</v>
      </c>
      <c r="D897" t="s">
        <v>22</v>
      </c>
      <c r="E897" t="s">
        <v>22</v>
      </c>
      <c r="F897" t="s">
        <v>23</v>
      </c>
      <c r="G897">
        <v>23689877</v>
      </c>
      <c r="H897">
        <v>23689877</v>
      </c>
      <c r="I897" t="s">
        <v>3503</v>
      </c>
      <c r="J897">
        <v>15548943</v>
      </c>
      <c r="K897">
        <v>96934884</v>
      </c>
      <c r="L897">
        <v>96934884</v>
      </c>
      <c r="M897">
        <v>3800000</v>
      </c>
      <c r="N897">
        <f t="shared" si="68"/>
        <v>1</v>
      </c>
      <c r="O897">
        <f t="shared" si="69"/>
        <v>0</v>
      </c>
      <c r="P897">
        <f t="shared" si="72"/>
        <v>0</v>
      </c>
      <c r="Q897">
        <f t="shared" si="72"/>
        <v>0</v>
      </c>
      <c r="R897">
        <f t="shared" si="72"/>
        <v>0</v>
      </c>
      <c r="S897">
        <f t="shared" si="72"/>
        <v>0</v>
      </c>
    </row>
    <row r="898" spans="1:21" ht="16">
      <c r="A898" s="1">
        <v>2011</v>
      </c>
      <c r="B898" t="s">
        <v>481</v>
      </c>
      <c r="C898" t="s">
        <v>482</v>
      </c>
      <c r="D898" t="s">
        <v>22</v>
      </c>
      <c r="E898" t="s">
        <v>22</v>
      </c>
      <c r="F898" t="s">
        <v>23</v>
      </c>
      <c r="G898">
        <v>311434</v>
      </c>
      <c r="H898">
        <v>93721434</v>
      </c>
      <c r="I898" t="s">
        <v>398</v>
      </c>
      <c r="J898">
        <v>103569079</v>
      </c>
      <c r="K898">
        <v>322549</v>
      </c>
      <c r="L898">
        <v>97066426</v>
      </c>
      <c r="M898">
        <v>100000000</v>
      </c>
      <c r="N898">
        <f t="shared" ref="N898:N961" si="73">IF(F898="PASS",1,0)</f>
        <v>1</v>
      </c>
      <c r="O898">
        <f t="shared" ref="O898:O961" si="74">IF(E898=D898,0,1)</f>
        <v>0</v>
      </c>
      <c r="P898">
        <f t="shared" si="72"/>
        <v>1</v>
      </c>
      <c r="Q898">
        <f t="shared" si="72"/>
        <v>0</v>
      </c>
      <c r="R898">
        <f t="shared" si="72"/>
        <v>0</v>
      </c>
      <c r="S898">
        <f t="shared" si="72"/>
        <v>0</v>
      </c>
      <c r="T898">
        <v>1</v>
      </c>
      <c r="U898">
        <v>1</v>
      </c>
    </row>
    <row r="899" spans="1:21" ht="16">
      <c r="A899" s="1">
        <v>2005</v>
      </c>
      <c r="B899" t="s">
        <v>1767</v>
      </c>
      <c r="C899" t="s">
        <v>1768</v>
      </c>
      <c r="D899" t="s">
        <v>22</v>
      </c>
      <c r="E899" t="s">
        <v>22</v>
      </c>
      <c r="F899" t="s">
        <v>23</v>
      </c>
      <c r="G899">
        <v>63939454</v>
      </c>
      <c r="H899">
        <v>81627454</v>
      </c>
      <c r="I899" t="s">
        <v>1640</v>
      </c>
      <c r="J899">
        <v>71581988</v>
      </c>
      <c r="K899">
        <v>76281887</v>
      </c>
      <c r="L899">
        <v>97384257</v>
      </c>
      <c r="M899">
        <v>60000000</v>
      </c>
      <c r="N899">
        <f t="shared" si="73"/>
        <v>1</v>
      </c>
      <c r="O899">
        <f t="shared" si="74"/>
        <v>0</v>
      </c>
      <c r="P899">
        <f t="shared" si="72"/>
        <v>0</v>
      </c>
      <c r="Q899">
        <f t="shared" si="72"/>
        <v>1</v>
      </c>
      <c r="R899">
        <f t="shared" si="72"/>
        <v>0</v>
      </c>
      <c r="S899">
        <f t="shared" si="72"/>
        <v>0</v>
      </c>
      <c r="T899">
        <v>2</v>
      </c>
      <c r="U899">
        <v>2</v>
      </c>
    </row>
    <row r="900" spans="1:21" ht="16">
      <c r="A900" s="1">
        <v>2013</v>
      </c>
      <c r="B900" t="s">
        <v>74</v>
      </c>
      <c r="C900" t="s">
        <v>75</v>
      </c>
      <c r="D900" t="s">
        <v>21</v>
      </c>
      <c r="E900" t="s">
        <v>22</v>
      </c>
      <c r="F900" t="s">
        <v>23</v>
      </c>
      <c r="G900">
        <v>54239856</v>
      </c>
      <c r="H900">
        <v>97402049</v>
      </c>
      <c r="I900" t="s">
        <v>38</v>
      </c>
      <c r="J900">
        <v>17000000</v>
      </c>
      <c r="K900">
        <v>54239856</v>
      </c>
      <c r="L900">
        <v>97402049</v>
      </c>
      <c r="M900">
        <v>17000000</v>
      </c>
      <c r="N900">
        <f t="shared" si="73"/>
        <v>1</v>
      </c>
      <c r="O900">
        <f t="shared" si="74"/>
        <v>1</v>
      </c>
      <c r="P900">
        <f t="shared" si="72"/>
        <v>1</v>
      </c>
      <c r="Q900">
        <f t="shared" si="72"/>
        <v>0</v>
      </c>
      <c r="R900">
        <f t="shared" si="72"/>
        <v>0</v>
      </c>
      <c r="S900">
        <f t="shared" si="72"/>
        <v>0</v>
      </c>
      <c r="T900">
        <v>1</v>
      </c>
      <c r="U900">
        <v>1</v>
      </c>
    </row>
    <row r="901" spans="1:21" ht="16">
      <c r="A901" s="1">
        <v>2012</v>
      </c>
      <c r="B901" t="s">
        <v>371</v>
      </c>
      <c r="C901" t="s">
        <v>372</v>
      </c>
      <c r="D901" t="s">
        <v>22</v>
      </c>
      <c r="E901" t="s">
        <v>22</v>
      </c>
      <c r="F901" t="s">
        <v>23</v>
      </c>
      <c r="G901">
        <v>91547205</v>
      </c>
      <c r="H901">
        <v>96155124</v>
      </c>
      <c r="I901" t="s">
        <v>24</v>
      </c>
      <c r="J901">
        <v>12175663</v>
      </c>
      <c r="K901">
        <v>92887325</v>
      </c>
      <c r="L901">
        <v>97562697</v>
      </c>
      <c r="M901">
        <v>12000000</v>
      </c>
      <c r="N901">
        <f t="shared" si="73"/>
        <v>1</v>
      </c>
      <c r="O901">
        <f t="shared" si="74"/>
        <v>0</v>
      </c>
      <c r="P901">
        <f t="shared" si="72"/>
        <v>1</v>
      </c>
      <c r="Q901">
        <f t="shared" si="72"/>
        <v>0</v>
      </c>
      <c r="R901">
        <f t="shared" si="72"/>
        <v>0</v>
      </c>
      <c r="S901">
        <f t="shared" si="72"/>
        <v>0</v>
      </c>
      <c r="T901">
        <v>1</v>
      </c>
      <c r="U901">
        <v>1</v>
      </c>
    </row>
    <row r="902" spans="1:21" ht="16">
      <c r="A902" s="1">
        <v>1990</v>
      </c>
      <c r="B902" t="s">
        <v>3188</v>
      </c>
      <c r="C902" t="s">
        <v>3189</v>
      </c>
      <c r="D902" t="s">
        <v>31</v>
      </c>
      <c r="E902" t="s">
        <v>31</v>
      </c>
      <c r="F902" t="s">
        <v>17</v>
      </c>
      <c r="G902">
        <v>28317513</v>
      </c>
      <c r="H902">
        <v>54768418</v>
      </c>
      <c r="I902" t="s">
        <v>3169</v>
      </c>
      <c r="J902">
        <v>62404139</v>
      </c>
      <c r="K902">
        <v>50489429</v>
      </c>
      <c r="L902">
        <v>97650742</v>
      </c>
      <c r="M902">
        <v>35000000</v>
      </c>
      <c r="N902">
        <f t="shared" si="73"/>
        <v>0</v>
      </c>
      <c r="O902">
        <f t="shared" si="74"/>
        <v>0</v>
      </c>
      <c r="P902">
        <f t="shared" ref="P902:S921" si="75">IF(AND($A902&gt;=P$1,$A902&lt;P$1+10),1,0)</f>
        <v>0</v>
      </c>
      <c r="Q902">
        <f t="shared" si="75"/>
        <v>0</v>
      </c>
      <c r="R902">
        <f t="shared" si="75"/>
        <v>1</v>
      </c>
      <c r="S902">
        <f t="shared" si="75"/>
        <v>0</v>
      </c>
      <c r="T902">
        <v>5</v>
      </c>
      <c r="U902">
        <v>3</v>
      </c>
    </row>
    <row r="903" spans="1:21" ht="16">
      <c r="A903" s="1">
        <v>1998</v>
      </c>
      <c r="B903" t="s">
        <v>2696</v>
      </c>
      <c r="C903" t="s">
        <v>2697</v>
      </c>
      <c r="D903" t="s">
        <v>22</v>
      </c>
      <c r="E903" t="s">
        <v>22</v>
      </c>
      <c r="F903" t="s">
        <v>23</v>
      </c>
      <c r="G903">
        <v>46850558</v>
      </c>
      <c r="H903">
        <v>68336997</v>
      </c>
      <c r="I903" t="s">
        <v>2644</v>
      </c>
      <c r="J903">
        <v>85747939</v>
      </c>
      <c r="K903">
        <v>66955646</v>
      </c>
      <c r="L903">
        <v>97662611</v>
      </c>
      <c r="M903">
        <v>60000000</v>
      </c>
      <c r="N903">
        <f t="shared" si="73"/>
        <v>1</v>
      </c>
      <c r="O903">
        <f t="shared" si="74"/>
        <v>0</v>
      </c>
      <c r="P903">
        <f t="shared" si="75"/>
        <v>0</v>
      </c>
      <c r="Q903">
        <f t="shared" si="75"/>
        <v>0</v>
      </c>
      <c r="R903">
        <f t="shared" si="75"/>
        <v>1</v>
      </c>
      <c r="S903">
        <f t="shared" si="75"/>
        <v>0</v>
      </c>
      <c r="T903">
        <v>4</v>
      </c>
      <c r="U903">
        <v>3</v>
      </c>
    </row>
    <row r="904" spans="1:21" ht="16">
      <c r="A904" s="1">
        <v>2010</v>
      </c>
      <c r="B904" t="s">
        <v>702</v>
      </c>
      <c r="C904" t="s">
        <v>703</v>
      </c>
      <c r="D904" t="s">
        <v>16</v>
      </c>
      <c r="E904" t="s">
        <v>16</v>
      </c>
      <c r="F904" t="s">
        <v>17</v>
      </c>
      <c r="G904">
        <v>61153526</v>
      </c>
      <c r="H904">
        <v>91455875</v>
      </c>
      <c r="I904" t="s">
        <v>635</v>
      </c>
      <c r="J904">
        <v>42729274</v>
      </c>
      <c r="K904">
        <v>65326144</v>
      </c>
      <c r="L904">
        <v>97696078</v>
      </c>
      <c r="M904">
        <v>40000000</v>
      </c>
      <c r="N904">
        <f t="shared" si="73"/>
        <v>0</v>
      </c>
      <c r="O904">
        <f t="shared" si="74"/>
        <v>0</v>
      </c>
      <c r="P904">
        <f t="shared" si="75"/>
        <v>1</v>
      </c>
      <c r="Q904">
        <f t="shared" si="75"/>
        <v>0</v>
      </c>
      <c r="R904">
        <f t="shared" si="75"/>
        <v>0</v>
      </c>
      <c r="S904">
        <f t="shared" si="75"/>
        <v>0</v>
      </c>
      <c r="T904">
        <v>1</v>
      </c>
      <c r="U904">
        <v>1</v>
      </c>
    </row>
    <row r="905" spans="1:21" ht="16">
      <c r="A905" s="1">
        <v>2008</v>
      </c>
      <c r="B905" t="s">
        <v>1287</v>
      </c>
      <c r="C905" t="s">
        <v>1288</v>
      </c>
      <c r="D905" t="s">
        <v>22</v>
      </c>
      <c r="E905" t="s">
        <v>22</v>
      </c>
      <c r="F905" t="s">
        <v>23</v>
      </c>
      <c r="G905">
        <v>50877145</v>
      </c>
      <c r="H905">
        <v>90482317</v>
      </c>
      <c r="I905" t="s">
        <v>1120</v>
      </c>
      <c r="J905">
        <v>64935379</v>
      </c>
      <c r="K905">
        <v>55062111</v>
      </c>
      <c r="L905">
        <v>97925059</v>
      </c>
      <c r="M905">
        <v>60000000</v>
      </c>
      <c r="N905">
        <f t="shared" si="73"/>
        <v>1</v>
      </c>
      <c r="O905">
        <f t="shared" si="74"/>
        <v>0</v>
      </c>
      <c r="P905">
        <f t="shared" si="75"/>
        <v>0</v>
      </c>
      <c r="Q905">
        <f t="shared" si="75"/>
        <v>1</v>
      </c>
      <c r="R905">
        <f t="shared" si="75"/>
        <v>0</v>
      </c>
      <c r="S905">
        <f t="shared" si="75"/>
        <v>0</v>
      </c>
      <c r="T905">
        <v>2</v>
      </c>
      <c r="U905">
        <v>2</v>
      </c>
    </row>
    <row r="906" spans="1:21" ht="16">
      <c r="A906" s="1">
        <v>2005</v>
      </c>
      <c r="B906" t="s">
        <v>1708</v>
      </c>
      <c r="C906" t="s">
        <v>1709</v>
      </c>
      <c r="D906" t="s">
        <v>16</v>
      </c>
      <c r="E906" t="s">
        <v>16</v>
      </c>
      <c r="F906" t="s">
        <v>17</v>
      </c>
      <c r="G906">
        <v>47326473</v>
      </c>
      <c r="H906">
        <v>82241110</v>
      </c>
      <c r="I906" t="s">
        <v>1645</v>
      </c>
      <c r="J906">
        <v>5726559</v>
      </c>
      <c r="K906">
        <v>56462050</v>
      </c>
      <c r="L906">
        <v>98116369</v>
      </c>
      <c r="M906">
        <v>4800000</v>
      </c>
      <c r="N906">
        <f t="shared" si="73"/>
        <v>0</v>
      </c>
      <c r="O906">
        <f t="shared" si="74"/>
        <v>0</v>
      </c>
      <c r="P906">
        <f t="shared" si="75"/>
        <v>0</v>
      </c>
      <c r="Q906">
        <f t="shared" si="75"/>
        <v>1</v>
      </c>
      <c r="R906">
        <f t="shared" si="75"/>
        <v>0</v>
      </c>
      <c r="S906">
        <f t="shared" si="75"/>
        <v>0</v>
      </c>
      <c r="T906">
        <v>2</v>
      </c>
      <c r="U906">
        <v>2</v>
      </c>
    </row>
    <row r="907" spans="1:21" ht="16">
      <c r="A907" s="1">
        <v>1997</v>
      </c>
      <c r="B907" t="s">
        <v>2774</v>
      </c>
      <c r="C907" t="s">
        <v>2775</v>
      </c>
      <c r="D907" t="s">
        <v>31</v>
      </c>
      <c r="E907" t="s">
        <v>31</v>
      </c>
      <c r="F907" t="s">
        <v>17</v>
      </c>
      <c r="G907">
        <v>53883989</v>
      </c>
      <c r="H907">
        <v>67683989</v>
      </c>
      <c r="I907" t="s">
        <v>2765</v>
      </c>
      <c r="J907">
        <v>26122286</v>
      </c>
      <c r="K907">
        <v>78198499</v>
      </c>
      <c r="L907">
        <v>98225585</v>
      </c>
      <c r="M907">
        <v>18000000</v>
      </c>
      <c r="N907">
        <f t="shared" si="73"/>
        <v>0</v>
      </c>
      <c r="O907">
        <f t="shared" si="74"/>
        <v>0</v>
      </c>
      <c r="P907">
        <f t="shared" si="75"/>
        <v>0</v>
      </c>
      <c r="Q907">
        <f t="shared" si="75"/>
        <v>0</v>
      </c>
      <c r="R907">
        <f t="shared" si="75"/>
        <v>1</v>
      </c>
      <c r="S907">
        <f t="shared" si="75"/>
        <v>0</v>
      </c>
      <c r="T907">
        <v>4</v>
      </c>
      <c r="U907">
        <v>3</v>
      </c>
    </row>
    <row r="908" spans="1:21" ht="16">
      <c r="A908" s="1">
        <v>2006</v>
      </c>
      <c r="B908" t="s">
        <v>1518</v>
      </c>
      <c r="C908" t="s">
        <v>1519</v>
      </c>
      <c r="D908" t="s">
        <v>16</v>
      </c>
      <c r="E908" t="s">
        <v>16</v>
      </c>
      <c r="F908" t="s">
        <v>17</v>
      </c>
      <c r="G908">
        <v>72778712</v>
      </c>
      <c r="H908">
        <v>85278712</v>
      </c>
      <c r="I908" t="s">
        <v>1464</v>
      </c>
      <c r="J908">
        <v>12713760</v>
      </c>
      <c r="K908">
        <v>84117369</v>
      </c>
      <c r="L908">
        <v>98564824</v>
      </c>
      <c r="M908">
        <v>11000000</v>
      </c>
      <c r="N908">
        <f t="shared" si="73"/>
        <v>0</v>
      </c>
      <c r="O908">
        <f t="shared" si="74"/>
        <v>0</v>
      </c>
      <c r="P908">
        <f t="shared" si="75"/>
        <v>0</v>
      </c>
      <c r="Q908">
        <f t="shared" si="75"/>
        <v>1</v>
      </c>
      <c r="R908">
        <f t="shared" si="75"/>
        <v>0</v>
      </c>
      <c r="S908">
        <f t="shared" si="75"/>
        <v>0</v>
      </c>
      <c r="T908">
        <v>2</v>
      </c>
      <c r="U908">
        <v>2</v>
      </c>
    </row>
    <row r="909" spans="1:21" ht="16">
      <c r="A909" s="1">
        <v>2006</v>
      </c>
      <c r="B909" t="s">
        <v>1622</v>
      </c>
      <c r="C909" t="s">
        <v>1623</v>
      </c>
      <c r="D909" t="s">
        <v>22</v>
      </c>
      <c r="E909" t="s">
        <v>22</v>
      </c>
      <c r="F909" t="s">
        <v>23</v>
      </c>
      <c r="G909">
        <v>12899867</v>
      </c>
      <c r="H909">
        <v>85599867</v>
      </c>
      <c r="I909" t="s">
        <v>1469</v>
      </c>
      <c r="J909">
        <v>10864486</v>
      </c>
      <c r="K909">
        <v>14909619</v>
      </c>
      <c r="L909">
        <v>98936014</v>
      </c>
      <c r="M909">
        <v>9400000</v>
      </c>
      <c r="N909">
        <f t="shared" si="73"/>
        <v>1</v>
      </c>
      <c r="O909">
        <f t="shared" si="74"/>
        <v>0</v>
      </c>
      <c r="P909">
        <f t="shared" si="75"/>
        <v>0</v>
      </c>
      <c r="Q909">
        <f t="shared" si="75"/>
        <v>1</v>
      </c>
      <c r="R909">
        <f t="shared" si="75"/>
        <v>0</v>
      </c>
      <c r="S909">
        <f t="shared" si="75"/>
        <v>0</v>
      </c>
      <c r="T909">
        <v>2</v>
      </c>
      <c r="U909">
        <v>2</v>
      </c>
    </row>
    <row r="910" spans="1:21" ht="16">
      <c r="A910" s="1">
        <v>2000</v>
      </c>
      <c r="B910" t="s">
        <v>2439</v>
      </c>
      <c r="C910" t="s">
        <v>3605</v>
      </c>
      <c r="D910" t="s">
        <v>31</v>
      </c>
      <c r="E910" t="s">
        <v>31</v>
      </c>
      <c r="F910" t="s">
        <v>17</v>
      </c>
      <c r="G910">
        <v>46729374</v>
      </c>
      <c r="H910">
        <v>73180297</v>
      </c>
      <c r="I910" t="s">
        <v>2414</v>
      </c>
      <c r="J910">
        <v>18940717</v>
      </c>
      <c r="K910">
        <v>63220562</v>
      </c>
      <c r="L910">
        <v>99006237</v>
      </c>
      <c r="M910">
        <v>14000000</v>
      </c>
      <c r="N910">
        <f t="shared" si="73"/>
        <v>0</v>
      </c>
      <c r="O910">
        <f t="shared" si="74"/>
        <v>0</v>
      </c>
      <c r="P910">
        <f t="shared" si="75"/>
        <v>0</v>
      </c>
      <c r="Q910">
        <f t="shared" si="75"/>
        <v>1</v>
      </c>
      <c r="R910">
        <f t="shared" si="75"/>
        <v>0</v>
      </c>
      <c r="S910">
        <f t="shared" si="75"/>
        <v>0</v>
      </c>
      <c r="T910">
        <v>3</v>
      </c>
      <c r="U910">
        <v>2</v>
      </c>
    </row>
    <row r="911" spans="1:21" ht="16">
      <c r="A911" s="1">
        <v>2009</v>
      </c>
      <c r="B911" t="s">
        <v>945</v>
      </c>
      <c r="C911" t="s">
        <v>946</v>
      </c>
      <c r="D911" t="s">
        <v>22</v>
      </c>
      <c r="E911" t="s">
        <v>22</v>
      </c>
      <c r="F911" t="s">
        <v>23</v>
      </c>
      <c r="G911">
        <v>42100625</v>
      </c>
      <c r="H911">
        <v>91388487</v>
      </c>
      <c r="I911" t="s">
        <v>888</v>
      </c>
      <c r="J911">
        <v>32571948</v>
      </c>
      <c r="K911">
        <v>45709979</v>
      </c>
      <c r="L911">
        <v>99223368</v>
      </c>
      <c r="M911">
        <v>30000000</v>
      </c>
      <c r="N911">
        <f t="shared" si="73"/>
        <v>1</v>
      </c>
      <c r="O911">
        <f t="shared" si="74"/>
        <v>0</v>
      </c>
      <c r="P911">
        <f t="shared" si="75"/>
        <v>0</v>
      </c>
      <c r="Q911">
        <f t="shared" si="75"/>
        <v>1</v>
      </c>
      <c r="R911">
        <f t="shared" si="75"/>
        <v>0</v>
      </c>
      <c r="S911">
        <f t="shared" si="75"/>
        <v>0</v>
      </c>
      <c r="T911">
        <v>2</v>
      </c>
      <c r="U911">
        <v>2</v>
      </c>
    </row>
    <row r="912" spans="1:21" ht="16">
      <c r="A912" s="1">
        <v>2009</v>
      </c>
      <c r="B912" t="s">
        <v>1033</v>
      </c>
      <c r="C912" t="s">
        <v>1034</v>
      </c>
      <c r="D912" t="s">
        <v>22</v>
      </c>
      <c r="E912" t="s">
        <v>22</v>
      </c>
      <c r="F912" t="s">
        <v>23</v>
      </c>
      <c r="G912">
        <v>37017955</v>
      </c>
      <c r="H912">
        <v>91445389</v>
      </c>
      <c r="I912" t="s">
        <v>888</v>
      </c>
      <c r="J912">
        <v>65143896</v>
      </c>
      <c r="K912">
        <v>40191563</v>
      </c>
      <c r="L912">
        <v>99285148</v>
      </c>
      <c r="M912">
        <v>60000000</v>
      </c>
      <c r="N912">
        <f t="shared" si="73"/>
        <v>1</v>
      </c>
      <c r="O912">
        <f t="shared" si="74"/>
        <v>0</v>
      </c>
      <c r="P912">
        <f t="shared" si="75"/>
        <v>0</v>
      </c>
      <c r="Q912">
        <f t="shared" si="75"/>
        <v>1</v>
      </c>
      <c r="R912">
        <f t="shared" si="75"/>
        <v>0</v>
      </c>
      <c r="S912">
        <f t="shared" si="75"/>
        <v>0</v>
      </c>
      <c r="T912">
        <v>2</v>
      </c>
      <c r="U912">
        <v>2</v>
      </c>
    </row>
    <row r="913" spans="1:21" ht="16">
      <c r="A913" s="1">
        <v>2002</v>
      </c>
      <c r="B913" t="s">
        <v>2143</v>
      </c>
      <c r="C913" t="s">
        <v>2144</v>
      </c>
      <c r="D913" t="s">
        <v>22</v>
      </c>
      <c r="E913" t="s">
        <v>22</v>
      </c>
      <c r="F913" t="s">
        <v>23</v>
      </c>
      <c r="G913">
        <v>32543449</v>
      </c>
      <c r="H913">
        <v>76730377</v>
      </c>
      <c r="I913" t="s">
        <v>2128</v>
      </c>
      <c r="J913">
        <v>7253004</v>
      </c>
      <c r="K913">
        <v>42149599</v>
      </c>
      <c r="L913">
        <v>99379590</v>
      </c>
      <c r="M913">
        <v>5600000</v>
      </c>
      <c r="N913">
        <f t="shared" si="73"/>
        <v>1</v>
      </c>
      <c r="O913">
        <f t="shared" si="74"/>
        <v>0</v>
      </c>
      <c r="P913">
        <f t="shared" si="75"/>
        <v>0</v>
      </c>
      <c r="Q913">
        <f t="shared" si="75"/>
        <v>1</v>
      </c>
      <c r="R913">
        <f t="shared" si="75"/>
        <v>0</v>
      </c>
      <c r="S913">
        <f t="shared" si="75"/>
        <v>0</v>
      </c>
      <c r="T913">
        <v>3</v>
      </c>
      <c r="U913">
        <v>2</v>
      </c>
    </row>
    <row r="914" spans="1:21" ht="16">
      <c r="A914" s="1">
        <v>2011</v>
      </c>
      <c r="B914" t="s">
        <v>597</v>
      </c>
      <c r="C914" t="s">
        <v>598</v>
      </c>
      <c r="D914" t="s">
        <v>63</v>
      </c>
      <c r="E914" t="s">
        <v>64</v>
      </c>
      <c r="F914" t="s">
        <v>17</v>
      </c>
      <c r="G914">
        <v>33047633</v>
      </c>
      <c r="H914">
        <v>96047633</v>
      </c>
      <c r="I914" t="s">
        <v>391</v>
      </c>
      <c r="J914">
        <v>38320559</v>
      </c>
      <c r="K914">
        <v>34227129</v>
      </c>
      <c r="L914">
        <v>99475649</v>
      </c>
      <c r="M914">
        <v>37000000</v>
      </c>
      <c r="N914">
        <f t="shared" si="73"/>
        <v>0</v>
      </c>
      <c r="O914">
        <f t="shared" si="74"/>
        <v>1</v>
      </c>
      <c r="P914">
        <f t="shared" si="75"/>
        <v>1</v>
      </c>
      <c r="Q914">
        <f t="shared" si="75"/>
        <v>0</v>
      </c>
      <c r="R914">
        <f t="shared" si="75"/>
        <v>0</v>
      </c>
      <c r="S914">
        <f t="shared" si="75"/>
        <v>0</v>
      </c>
      <c r="T914">
        <v>1</v>
      </c>
      <c r="U914">
        <v>1</v>
      </c>
    </row>
    <row r="915" spans="1:21" ht="16">
      <c r="A915" s="1">
        <v>2011</v>
      </c>
      <c r="B915" t="s">
        <v>437</v>
      </c>
      <c r="C915" t="s">
        <v>438</v>
      </c>
      <c r="D915" t="s">
        <v>31</v>
      </c>
      <c r="E915" t="s">
        <v>31</v>
      </c>
      <c r="F915" t="s">
        <v>17</v>
      </c>
      <c r="G915">
        <v>72286779</v>
      </c>
      <c r="H915">
        <v>96068724</v>
      </c>
      <c r="I915" t="s">
        <v>391</v>
      </c>
      <c r="J915">
        <v>38320559</v>
      </c>
      <c r="K915">
        <v>74866751</v>
      </c>
      <c r="L915">
        <v>99497492</v>
      </c>
      <c r="M915">
        <v>37000000</v>
      </c>
      <c r="N915">
        <f t="shared" si="73"/>
        <v>0</v>
      </c>
      <c r="O915">
        <f t="shared" si="74"/>
        <v>0</v>
      </c>
      <c r="P915">
        <f t="shared" si="75"/>
        <v>1</v>
      </c>
      <c r="Q915">
        <f t="shared" si="75"/>
        <v>0</v>
      </c>
      <c r="R915">
        <f t="shared" si="75"/>
        <v>0</v>
      </c>
      <c r="S915">
        <f t="shared" si="75"/>
        <v>0</v>
      </c>
      <c r="T915">
        <v>1</v>
      </c>
      <c r="U915">
        <v>1</v>
      </c>
    </row>
    <row r="916" spans="1:21" ht="16">
      <c r="A916" s="1">
        <v>2009</v>
      </c>
      <c r="B916" t="s">
        <v>957</v>
      </c>
      <c r="C916" t="s">
        <v>958</v>
      </c>
      <c r="D916" t="s">
        <v>31</v>
      </c>
      <c r="E916" t="s">
        <v>31</v>
      </c>
      <c r="F916" t="s">
        <v>17</v>
      </c>
      <c r="G916">
        <v>65002019</v>
      </c>
      <c r="H916">
        <v>91700771</v>
      </c>
      <c r="I916" t="s">
        <v>885</v>
      </c>
      <c r="J916">
        <v>18457437</v>
      </c>
      <c r="K916">
        <v>70574746</v>
      </c>
      <c r="L916">
        <v>99562425</v>
      </c>
      <c r="M916">
        <v>17000000</v>
      </c>
      <c r="N916">
        <f t="shared" si="73"/>
        <v>0</v>
      </c>
      <c r="O916">
        <f t="shared" si="74"/>
        <v>0</v>
      </c>
      <c r="P916">
        <f t="shared" si="75"/>
        <v>0</v>
      </c>
      <c r="Q916">
        <f t="shared" si="75"/>
        <v>1</v>
      </c>
      <c r="R916">
        <f t="shared" si="75"/>
        <v>0</v>
      </c>
      <c r="S916">
        <f t="shared" si="75"/>
        <v>0</v>
      </c>
      <c r="T916">
        <v>2</v>
      </c>
      <c r="U916">
        <v>2</v>
      </c>
    </row>
    <row r="917" spans="1:21" ht="16">
      <c r="A917" s="1">
        <v>2009</v>
      </c>
      <c r="B917" t="s">
        <v>978</v>
      </c>
      <c r="C917" t="s">
        <v>979</v>
      </c>
      <c r="D917" t="s">
        <v>90</v>
      </c>
      <c r="E917" t="s">
        <v>31</v>
      </c>
      <c r="F917" t="s">
        <v>17</v>
      </c>
      <c r="G917">
        <v>71440011</v>
      </c>
      <c r="H917">
        <v>91729503</v>
      </c>
      <c r="I917" t="s">
        <v>885</v>
      </c>
      <c r="J917">
        <v>43429264</v>
      </c>
      <c r="K917">
        <v>77564677</v>
      </c>
      <c r="L917">
        <v>99593620</v>
      </c>
      <c r="M917">
        <v>40000000</v>
      </c>
      <c r="N917">
        <f t="shared" si="73"/>
        <v>0</v>
      </c>
      <c r="O917">
        <f t="shared" si="74"/>
        <v>1</v>
      </c>
      <c r="P917">
        <f t="shared" si="75"/>
        <v>0</v>
      </c>
      <c r="Q917">
        <f t="shared" si="75"/>
        <v>1</v>
      </c>
      <c r="R917">
        <f t="shared" si="75"/>
        <v>0</v>
      </c>
      <c r="S917">
        <f t="shared" si="75"/>
        <v>0</v>
      </c>
      <c r="T917">
        <v>2</v>
      </c>
      <c r="U917">
        <v>2</v>
      </c>
    </row>
    <row r="918" spans="1:21" ht="16">
      <c r="A918" s="1">
        <v>2012</v>
      </c>
      <c r="B918" t="s">
        <v>249</v>
      </c>
      <c r="C918" t="s">
        <v>250</v>
      </c>
      <c r="D918" t="s">
        <v>22</v>
      </c>
      <c r="E918" t="s">
        <v>22</v>
      </c>
      <c r="F918" t="s">
        <v>23</v>
      </c>
      <c r="G918">
        <v>66528000</v>
      </c>
      <c r="H918">
        <v>98406855</v>
      </c>
      <c r="I918" t="s">
        <v>24</v>
      </c>
      <c r="J918">
        <v>25365964</v>
      </c>
      <c r="K918">
        <v>67501874</v>
      </c>
      <c r="L918">
        <v>99847390</v>
      </c>
      <c r="M918">
        <v>25000000</v>
      </c>
      <c r="N918">
        <f t="shared" si="73"/>
        <v>1</v>
      </c>
      <c r="O918">
        <f t="shared" si="74"/>
        <v>0</v>
      </c>
      <c r="P918">
        <f t="shared" si="75"/>
        <v>1</v>
      </c>
      <c r="Q918">
        <f t="shared" si="75"/>
        <v>0</v>
      </c>
      <c r="R918">
        <f t="shared" si="75"/>
        <v>0</v>
      </c>
      <c r="S918">
        <f t="shared" si="75"/>
        <v>0</v>
      </c>
      <c r="T918">
        <v>1</v>
      </c>
      <c r="U918">
        <v>1</v>
      </c>
    </row>
    <row r="919" spans="1:21" ht="16">
      <c r="A919" s="1">
        <v>2003</v>
      </c>
      <c r="B919" t="s">
        <v>2030</v>
      </c>
      <c r="C919" t="s">
        <v>2031</v>
      </c>
      <c r="D919" t="s">
        <v>21</v>
      </c>
      <c r="E919" t="s">
        <v>22</v>
      </c>
      <c r="F919" t="s">
        <v>23</v>
      </c>
      <c r="G919">
        <v>4063859</v>
      </c>
      <c r="H919">
        <v>79384539</v>
      </c>
      <c r="I919" t="s">
        <v>2006</v>
      </c>
      <c r="J919">
        <v>8102957</v>
      </c>
      <c r="K919">
        <v>5145199</v>
      </c>
      <c r="L919">
        <v>100507729</v>
      </c>
      <c r="M919">
        <v>6400000</v>
      </c>
      <c r="N919">
        <f t="shared" si="73"/>
        <v>1</v>
      </c>
      <c r="O919">
        <f t="shared" si="74"/>
        <v>1</v>
      </c>
      <c r="P919">
        <f t="shared" si="75"/>
        <v>0</v>
      </c>
      <c r="Q919">
        <f t="shared" si="75"/>
        <v>1</v>
      </c>
      <c r="R919">
        <f t="shared" si="75"/>
        <v>0</v>
      </c>
      <c r="S919">
        <f t="shared" si="75"/>
        <v>0</v>
      </c>
      <c r="T919">
        <v>3</v>
      </c>
      <c r="U919">
        <v>2</v>
      </c>
    </row>
    <row r="920" spans="1:21" ht="16">
      <c r="A920" s="1">
        <v>2006</v>
      </c>
      <c r="B920" t="s">
        <v>1498</v>
      </c>
      <c r="C920" t="s">
        <v>1499</v>
      </c>
      <c r="D920" t="s">
        <v>21</v>
      </c>
      <c r="E920" t="s">
        <v>22</v>
      </c>
      <c r="F920" t="s">
        <v>23</v>
      </c>
      <c r="G920">
        <v>37634615</v>
      </c>
      <c r="H920">
        <v>87041569</v>
      </c>
      <c r="I920" t="s">
        <v>1469</v>
      </c>
      <c r="J920">
        <v>18492742</v>
      </c>
      <c r="K920">
        <v>43497951</v>
      </c>
      <c r="L920">
        <v>100602327</v>
      </c>
      <c r="M920">
        <v>16000000</v>
      </c>
      <c r="N920">
        <f t="shared" si="73"/>
        <v>1</v>
      </c>
      <c r="O920">
        <f t="shared" si="74"/>
        <v>1</v>
      </c>
      <c r="P920">
        <f t="shared" si="75"/>
        <v>0</v>
      </c>
      <c r="Q920">
        <f t="shared" si="75"/>
        <v>1</v>
      </c>
      <c r="R920">
        <f t="shared" si="75"/>
        <v>0</v>
      </c>
      <c r="S920">
        <f t="shared" si="75"/>
        <v>0</v>
      </c>
      <c r="T920">
        <v>2</v>
      </c>
      <c r="U920">
        <v>2</v>
      </c>
    </row>
    <row r="921" spans="1:21" ht="16">
      <c r="A921" s="1">
        <v>2013</v>
      </c>
      <c r="B921" t="s">
        <v>146</v>
      </c>
      <c r="C921" t="s">
        <v>147</v>
      </c>
      <c r="D921" t="s">
        <v>22</v>
      </c>
      <c r="E921" t="s">
        <v>22</v>
      </c>
      <c r="F921" t="s">
        <v>23</v>
      </c>
      <c r="G921">
        <v>82834332</v>
      </c>
      <c r="H921">
        <v>100734332</v>
      </c>
      <c r="I921" t="s">
        <v>38</v>
      </c>
      <c r="J921">
        <v>35000000</v>
      </c>
      <c r="K921">
        <v>82834332</v>
      </c>
      <c r="L921">
        <v>100734332</v>
      </c>
      <c r="M921">
        <v>35000000</v>
      </c>
      <c r="N921">
        <f t="shared" si="73"/>
        <v>1</v>
      </c>
      <c r="O921">
        <f t="shared" si="74"/>
        <v>0</v>
      </c>
      <c r="P921">
        <f t="shared" si="75"/>
        <v>1</v>
      </c>
      <c r="Q921">
        <f t="shared" si="75"/>
        <v>0</v>
      </c>
      <c r="R921">
        <f t="shared" si="75"/>
        <v>0</v>
      </c>
      <c r="S921">
        <f t="shared" si="75"/>
        <v>0</v>
      </c>
      <c r="T921">
        <v>1</v>
      </c>
      <c r="U921">
        <v>1</v>
      </c>
    </row>
    <row r="922" spans="1:21" ht="16">
      <c r="A922" s="1">
        <v>1976</v>
      </c>
      <c r="B922" t="s">
        <v>3511</v>
      </c>
      <c r="C922" t="s">
        <v>323</v>
      </c>
      <c r="D922" t="s">
        <v>22</v>
      </c>
      <c r="E922" t="s">
        <v>22</v>
      </c>
      <c r="F922" t="s">
        <v>23</v>
      </c>
      <c r="G922">
        <v>24397469</v>
      </c>
      <c r="H922">
        <v>24660323</v>
      </c>
      <c r="I922" t="s">
        <v>3503</v>
      </c>
      <c r="J922">
        <v>40918272</v>
      </c>
      <c r="K922">
        <v>99830228</v>
      </c>
      <c r="L922">
        <v>100905781</v>
      </c>
      <c r="M922">
        <v>10000000</v>
      </c>
      <c r="N922">
        <f t="shared" si="73"/>
        <v>1</v>
      </c>
      <c r="O922">
        <f t="shared" si="74"/>
        <v>0</v>
      </c>
      <c r="P922">
        <f t="shared" ref="P922:S941" si="76">IF(AND($A922&gt;=P$1,$A922&lt;P$1+10),1,0)</f>
        <v>0</v>
      </c>
      <c r="Q922">
        <f t="shared" si="76"/>
        <v>0</v>
      </c>
      <c r="R922">
        <f t="shared" si="76"/>
        <v>0</v>
      </c>
      <c r="S922">
        <f t="shared" si="76"/>
        <v>0</v>
      </c>
    </row>
    <row r="923" spans="1:21" ht="16">
      <c r="A923" s="1">
        <v>2008</v>
      </c>
      <c r="B923" t="s">
        <v>1241</v>
      </c>
      <c r="C923" t="s">
        <v>1242</v>
      </c>
      <c r="D923" t="s">
        <v>22</v>
      </c>
      <c r="E923" t="s">
        <v>22</v>
      </c>
      <c r="F923" t="s">
        <v>23</v>
      </c>
      <c r="G923">
        <v>43945766</v>
      </c>
      <c r="H923">
        <v>93394462</v>
      </c>
      <c r="I923" t="s">
        <v>1120</v>
      </c>
      <c r="J923">
        <v>129870757</v>
      </c>
      <c r="K923">
        <v>47560583</v>
      </c>
      <c r="L923">
        <v>101076746</v>
      </c>
      <c r="M923">
        <v>120000000</v>
      </c>
      <c r="N923">
        <f t="shared" si="73"/>
        <v>1</v>
      </c>
      <c r="O923">
        <f t="shared" si="74"/>
        <v>0</v>
      </c>
      <c r="P923">
        <f t="shared" si="76"/>
        <v>0</v>
      </c>
      <c r="Q923">
        <f t="shared" si="76"/>
        <v>1</v>
      </c>
      <c r="R923">
        <f t="shared" si="76"/>
        <v>0</v>
      </c>
      <c r="S923">
        <f t="shared" si="76"/>
        <v>0</v>
      </c>
      <c r="T923">
        <v>2</v>
      </c>
      <c r="U923">
        <v>2</v>
      </c>
    </row>
    <row r="924" spans="1:21" ht="16">
      <c r="A924" s="1">
        <v>2004</v>
      </c>
      <c r="B924" t="s">
        <v>1860</v>
      </c>
      <c r="C924" t="s">
        <v>1861</v>
      </c>
      <c r="D924" t="s">
        <v>22</v>
      </c>
      <c r="E924" t="s">
        <v>22</v>
      </c>
      <c r="F924" t="s">
        <v>23</v>
      </c>
      <c r="G924">
        <v>40202379</v>
      </c>
      <c r="H924">
        <v>82145379</v>
      </c>
      <c r="I924" t="s">
        <v>1837</v>
      </c>
      <c r="J924">
        <v>123319288</v>
      </c>
      <c r="K924">
        <v>49577287</v>
      </c>
      <c r="L924">
        <v>101301096</v>
      </c>
      <c r="M924">
        <v>100000000</v>
      </c>
      <c r="N924">
        <f t="shared" si="73"/>
        <v>1</v>
      </c>
      <c r="O924">
        <f t="shared" si="74"/>
        <v>0</v>
      </c>
      <c r="P924">
        <f t="shared" si="76"/>
        <v>0</v>
      </c>
      <c r="Q924">
        <f t="shared" si="76"/>
        <v>1</v>
      </c>
      <c r="R924">
        <f t="shared" si="76"/>
        <v>0</v>
      </c>
      <c r="S924">
        <f t="shared" si="76"/>
        <v>0</v>
      </c>
      <c r="T924">
        <v>3</v>
      </c>
      <c r="U924">
        <v>2</v>
      </c>
    </row>
    <row r="925" spans="1:21" ht="16">
      <c r="A925" s="1">
        <v>2008</v>
      </c>
      <c r="B925" t="s">
        <v>1216</v>
      </c>
      <c r="C925" t="s">
        <v>3606</v>
      </c>
      <c r="D925" t="s">
        <v>22</v>
      </c>
      <c r="E925" t="s">
        <v>22</v>
      </c>
      <c r="F925" t="s">
        <v>23</v>
      </c>
      <c r="G925">
        <v>48006762</v>
      </c>
      <c r="H925">
        <v>94081683</v>
      </c>
      <c r="I925" t="s">
        <v>1120</v>
      </c>
      <c r="J925">
        <v>40043484</v>
      </c>
      <c r="K925">
        <v>51955621</v>
      </c>
      <c r="L925">
        <v>101820495</v>
      </c>
      <c r="M925">
        <v>37000000</v>
      </c>
      <c r="N925">
        <f t="shared" si="73"/>
        <v>1</v>
      </c>
      <c r="O925">
        <f t="shared" si="74"/>
        <v>0</v>
      </c>
      <c r="P925">
        <f t="shared" si="76"/>
        <v>0</v>
      </c>
      <c r="Q925">
        <f t="shared" si="76"/>
        <v>1</v>
      </c>
      <c r="R925">
        <f t="shared" si="76"/>
        <v>0</v>
      </c>
      <c r="S925">
        <f t="shared" si="76"/>
        <v>0</v>
      </c>
      <c r="T925">
        <v>2</v>
      </c>
      <c r="U925">
        <v>2</v>
      </c>
    </row>
    <row r="926" spans="1:21" ht="16">
      <c r="A926" s="1">
        <v>1989</v>
      </c>
      <c r="B926" t="s">
        <v>3220</v>
      </c>
      <c r="C926" t="s">
        <v>3221</v>
      </c>
      <c r="D926" t="s">
        <v>21</v>
      </c>
      <c r="E926" t="s">
        <v>22</v>
      </c>
      <c r="F926" t="s">
        <v>23</v>
      </c>
      <c r="G926">
        <v>54243125</v>
      </c>
      <c r="H926">
        <v>54243125</v>
      </c>
      <c r="I926" t="s">
        <v>3199</v>
      </c>
      <c r="J926">
        <v>131571219</v>
      </c>
      <c r="K926">
        <v>101954772</v>
      </c>
      <c r="L926">
        <v>101954772</v>
      </c>
      <c r="M926">
        <v>70000000</v>
      </c>
      <c r="N926">
        <f t="shared" si="73"/>
        <v>1</v>
      </c>
      <c r="O926">
        <f t="shared" si="74"/>
        <v>1</v>
      </c>
      <c r="P926">
        <f t="shared" si="76"/>
        <v>0</v>
      </c>
      <c r="Q926">
        <f t="shared" si="76"/>
        <v>0</v>
      </c>
      <c r="R926">
        <f t="shared" si="76"/>
        <v>0</v>
      </c>
      <c r="S926">
        <f t="shared" si="76"/>
        <v>1</v>
      </c>
    </row>
    <row r="927" spans="1:21" ht="16">
      <c r="A927" s="1">
        <v>2003</v>
      </c>
      <c r="B927" t="s">
        <v>2082</v>
      </c>
      <c r="C927" t="s">
        <v>2083</v>
      </c>
      <c r="D927" t="s">
        <v>31</v>
      </c>
      <c r="E927" t="s">
        <v>31</v>
      </c>
      <c r="F927" t="s">
        <v>17</v>
      </c>
      <c r="G927">
        <v>26483452</v>
      </c>
      <c r="H927">
        <v>80767884</v>
      </c>
      <c r="I927" t="s">
        <v>1999</v>
      </c>
      <c r="J927">
        <v>75965217</v>
      </c>
      <c r="K927">
        <v>33530353</v>
      </c>
      <c r="L927">
        <v>102259164</v>
      </c>
      <c r="M927">
        <v>60000000</v>
      </c>
      <c r="N927">
        <f t="shared" si="73"/>
        <v>0</v>
      </c>
      <c r="O927">
        <f t="shared" si="74"/>
        <v>0</v>
      </c>
      <c r="P927">
        <f t="shared" si="76"/>
        <v>0</v>
      </c>
      <c r="Q927">
        <f t="shared" si="76"/>
        <v>1</v>
      </c>
      <c r="R927">
        <f t="shared" si="76"/>
        <v>0</v>
      </c>
      <c r="S927">
        <f t="shared" si="76"/>
        <v>0</v>
      </c>
      <c r="T927">
        <v>3</v>
      </c>
      <c r="U927">
        <v>2</v>
      </c>
    </row>
    <row r="928" spans="1:21" ht="16">
      <c r="A928" s="1">
        <v>1976</v>
      </c>
      <c r="B928" t="s">
        <v>3504</v>
      </c>
      <c r="C928" t="s">
        <v>3607</v>
      </c>
      <c r="D928" t="s">
        <v>31</v>
      </c>
      <c r="E928" t="s">
        <v>31</v>
      </c>
      <c r="F928" t="s">
        <v>17</v>
      </c>
      <c r="G928">
        <v>25000000</v>
      </c>
      <c r="H928">
        <v>25000000</v>
      </c>
      <c r="I928" t="s">
        <v>3500</v>
      </c>
      <c r="J928">
        <v>28642791</v>
      </c>
      <c r="K928">
        <v>102295681</v>
      </c>
      <c r="L928">
        <v>102295681</v>
      </c>
      <c r="M928">
        <v>7000000</v>
      </c>
      <c r="N928">
        <f t="shared" si="73"/>
        <v>0</v>
      </c>
      <c r="O928">
        <f t="shared" si="74"/>
        <v>0</v>
      </c>
      <c r="P928">
        <f t="shared" si="76"/>
        <v>0</v>
      </c>
      <c r="Q928">
        <f t="shared" si="76"/>
        <v>0</v>
      </c>
      <c r="R928">
        <f t="shared" si="76"/>
        <v>0</v>
      </c>
      <c r="S928">
        <f t="shared" si="76"/>
        <v>0</v>
      </c>
    </row>
    <row r="929" spans="1:21" ht="16">
      <c r="A929" s="1">
        <v>2000</v>
      </c>
      <c r="B929" t="s">
        <v>2465</v>
      </c>
      <c r="C929" t="s">
        <v>2466</v>
      </c>
      <c r="D929" t="s">
        <v>57</v>
      </c>
      <c r="E929" t="s">
        <v>58</v>
      </c>
      <c r="F929" t="s">
        <v>17</v>
      </c>
      <c r="G929">
        <v>45506619</v>
      </c>
      <c r="H929">
        <v>75763814</v>
      </c>
      <c r="I929" t="s">
        <v>2414</v>
      </c>
      <c r="J929">
        <v>35175618</v>
      </c>
      <c r="K929">
        <v>61566286</v>
      </c>
      <c r="L929">
        <v>102501499</v>
      </c>
      <c r="M929">
        <v>26000000</v>
      </c>
      <c r="N929">
        <f t="shared" si="73"/>
        <v>0</v>
      </c>
      <c r="O929">
        <f t="shared" si="74"/>
        <v>1</v>
      </c>
      <c r="P929">
        <f t="shared" si="76"/>
        <v>0</v>
      </c>
      <c r="Q929">
        <f t="shared" si="76"/>
        <v>1</v>
      </c>
      <c r="R929">
        <f t="shared" si="76"/>
        <v>0</v>
      </c>
      <c r="S929">
        <f t="shared" si="76"/>
        <v>0</v>
      </c>
      <c r="T929">
        <v>3</v>
      </c>
      <c r="U929">
        <v>2</v>
      </c>
    </row>
    <row r="930" spans="1:21" ht="16">
      <c r="A930" s="1">
        <v>1998</v>
      </c>
      <c r="B930" t="s">
        <v>2722</v>
      </c>
      <c r="C930" t="s">
        <v>2723</v>
      </c>
      <c r="D930" t="s">
        <v>16</v>
      </c>
      <c r="E930" t="s">
        <v>16</v>
      </c>
      <c r="F930" t="s">
        <v>17</v>
      </c>
      <c r="G930">
        <v>55143823</v>
      </c>
      <c r="H930">
        <v>71743823</v>
      </c>
      <c r="I930" t="s">
        <v>2642</v>
      </c>
      <c r="J930">
        <v>57165293</v>
      </c>
      <c r="K930">
        <v>78807819</v>
      </c>
      <c r="L930">
        <v>102531416</v>
      </c>
      <c r="M930">
        <v>40000000</v>
      </c>
      <c r="N930">
        <f t="shared" si="73"/>
        <v>0</v>
      </c>
      <c r="O930">
        <f t="shared" si="74"/>
        <v>0</v>
      </c>
      <c r="P930">
        <f t="shared" si="76"/>
        <v>0</v>
      </c>
      <c r="Q930">
        <f t="shared" si="76"/>
        <v>0</v>
      </c>
      <c r="R930">
        <f t="shared" si="76"/>
        <v>1</v>
      </c>
      <c r="S930">
        <f t="shared" si="76"/>
        <v>0</v>
      </c>
      <c r="T930">
        <v>4</v>
      </c>
      <c r="U930">
        <v>3</v>
      </c>
    </row>
    <row r="931" spans="1:21" ht="16">
      <c r="A931" s="1">
        <v>2007</v>
      </c>
      <c r="B931" t="s">
        <v>1397</v>
      </c>
      <c r="C931" t="s">
        <v>1398</v>
      </c>
      <c r="D931" t="s">
        <v>22</v>
      </c>
      <c r="E931" t="s">
        <v>22</v>
      </c>
      <c r="F931" t="s">
        <v>23</v>
      </c>
      <c r="G931">
        <v>43107979</v>
      </c>
      <c r="H931">
        <v>91665799</v>
      </c>
      <c r="I931" t="s">
        <v>1321</v>
      </c>
      <c r="J931">
        <v>31459218</v>
      </c>
      <c r="K931">
        <v>48433689</v>
      </c>
      <c r="L931">
        <v>102990511</v>
      </c>
      <c r="M931">
        <v>28000000</v>
      </c>
      <c r="N931">
        <f t="shared" si="73"/>
        <v>1</v>
      </c>
      <c r="O931">
        <f t="shared" si="74"/>
        <v>0</v>
      </c>
      <c r="P931">
        <f t="shared" si="76"/>
        <v>0</v>
      </c>
      <c r="Q931">
        <f t="shared" si="76"/>
        <v>1</v>
      </c>
      <c r="R931">
        <f t="shared" si="76"/>
        <v>0</v>
      </c>
      <c r="S931">
        <f t="shared" si="76"/>
        <v>0</v>
      </c>
      <c r="T931">
        <v>2</v>
      </c>
      <c r="U931">
        <v>2</v>
      </c>
    </row>
    <row r="932" spans="1:21" ht="16">
      <c r="A932" s="1">
        <v>2009</v>
      </c>
      <c r="B932" t="s">
        <v>1068</v>
      </c>
      <c r="C932" t="s">
        <v>1069</v>
      </c>
      <c r="D932" t="s">
        <v>22</v>
      </c>
      <c r="E932" t="s">
        <v>22</v>
      </c>
      <c r="F932" t="s">
        <v>23</v>
      </c>
      <c r="G932">
        <v>44114232</v>
      </c>
      <c r="H932">
        <v>94894448</v>
      </c>
      <c r="I932" t="s">
        <v>888</v>
      </c>
      <c r="J932">
        <v>103144502</v>
      </c>
      <c r="K932">
        <v>47896216</v>
      </c>
      <c r="L932">
        <v>103029901</v>
      </c>
      <c r="M932">
        <v>95000000</v>
      </c>
      <c r="N932">
        <f t="shared" si="73"/>
        <v>1</v>
      </c>
      <c r="O932">
        <f t="shared" si="74"/>
        <v>0</v>
      </c>
      <c r="P932">
        <f t="shared" si="76"/>
        <v>0</v>
      </c>
      <c r="Q932">
        <f t="shared" si="76"/>
        <v>1</v>
      </c>
      <c r="R932">
        <f t="shared" si="76"/>
        <v>0</v>
      </c>
      <c r="S932">
        <f t="shared" si="76"/>
        <v>0</v>
      </c>
      <c r="T932">
        <v>2</v>
      </c>
      <c r="U932">
        <v>2</v>
      </c>
    </row>
    <row r="933" spans="1:21" ht="16">
      <c r="A933" s="1">
        <v>1993</v>
      </c>
      <c r="B933" t="s">
        <v>3095</v>
      </c>
      <c r="C933" t="s">
        <v>3096</v>
      </c>
      <c r="D933" t="s">
        <v>57</v>
      </c>
      <c r="E933" t="s">
        <v>58</v>
      </c>
      <c r="F933" t="s">
        <v>17</v>
      </c>
      <c r="G933">
        <v>22954968</v>
      </c>
      <c r="H933">
        <v>63954968</v>
      </c>
      <c r="I933" t="s">
        <v>3068</v>
      </c>
      <c r="J933">
        <v>24186884</v>
      </c>
      <c r="K933">
        <v>37013943</v>
      </c>
      <c r="L933">
        <v>103124758</v>
      </c>
      <c r="M933">
        <v>15000000</v>
      </c>
      <c r="N933">
        <f t="shared" si="73"/>
        <v>0</v>
      </c>
      <c r="O933">
        <f t="shared" si="74"/>
        <v>1</v>
      </c>
      <c r="P933">
        <f t="shared" si="76"/>
        <v>0</v>
      </c>
      <c r="Q933">
        <f t="shared" si="76"/>
        <v>0</v>
      </c>
      <c r="R933">
        <f t="shared" si="76"/>
        <v>1</v>
      </c>
      <c r="S933">
        <f t="shared" si="76"/>
        <v>0</v>
      </c>
      <c r="T933">
        <v>5</v>
      </c>
      <c r="U933">
        <v>3</v>
      </c>
    </row>
    <row r="934" spans="1:21" ht="16">
      <c r="A934" s="1">
        <v>2012</v>
      </c>
      <c r="B934" t="s">
        <v>339</v>
      </c>
      <c r="C934" t="s">
        <v>340</v>
      </c>
      <c r="D934" t="s">
        <v>21</v>
      </c>
      <c r="E934" t="s">
        <v>22</v>
      </c>
      <c r="F934" t="s">
        <v>23</v>
      </c>
      <c r="G934">
        <v>53261944</v>
      </c>
      <c r="H934">
        <v>101758489</v>
      </c>
      <c r="I934" t="s">
        <v>24</v>
      </c>
      <c r="J934">
        <v>1014639</v>
      </c>
      <c r="K934">
        <v>54041622</v>
      </c>
      <c r="L934">
        <v>103248087</v>
      </c>
      <c r="M934">
        <v>1000000</v>
      </c>
      <c r="N934">
        <f t="shared" si="73"/>
        <v>1</v>
      </c>
      <c r="O934">
        <f t="shared" si="74"/>
        <v>1</v>
      </c>
      <c r="P934">
        <f t="shared" si="76"/>
        <v>1</v>
      </c>
      <c r="Q934">
        <f t="shared" si="76"/>
        <v>0</v>
      </c>
      <c r="R934">
        <f t="shared" si="76"/>
        <v>0</v>
      </c>
      <c r="S934">
        <f t="shared" si="76"/>
        <v>0</v>
      </c>
      <c r="T934">
        <v>1</v>
      </c>
      <c r="U934">
        <v>1</v>
      </c>
    </row>
    <row r="935" spans="1:21" ht="16">
      <c r="A935" s="1">
        <v>1995</v>
      </c>
      <c r="B935" t="s">
        <v>2976</v>
      </c>
      <c r="C935" t="s">
        <v>2977</v>
      </c>
      <c r="D935" t="s">
        <v>22</v>
      </c>
      <c r="E935" t="s">
        <v>22</v>
      </c>
      <c r="F935" t="s">
        <v>23</v>
      </c>
      <c r="G935">
        <v>67823573</v>
      </c>
      <c r="H935">
        <v>67823573</v>
      </c>
      <c r="I935" t="s">
        <v>2944</v>
      </c>
      <c r="J935">
        <v>76438973</v>
      </c>
      <c r="K935">
        <v>103687285</v>
      </c>
      <c r="L935">
        <v>103687285</v>
      </c>
      <c r="M935">
        <v>50000000</v>
      </c>
      <c r="N935">
        <f t="shared" si="73"/>
        <v>1</v>
      </c>
      <c r="O935">
        <f t="shared" si="74"/>
        <v>0</v>
      </c>
      <c r="P935">
        <f t="shared" si="76"/>
        <v>0</v>
      </c>
      <c r="Q935">
        <f t="shared" si="76"/>
        <v>0</v>
      </c>
      <c r="R935">
        <f t="shared" si="76"/>
        <v>1</v>
      </c>
      <c r="S935">
        <f t="shared" si="76"/>
        <v>0</v>
      </c>
      <c r="T935">
        <v>4</v>
      </c>
      <c r="U935">
        <v>3</v>
      </c>
    </row>
    <row r="936" spans="1:21" ht="16">
      <c r="A936" s="1">
        <v>1998</v>
      </c>
      <c r="B936" t="s">
        <v>2752</v>
      </c>
      <c r="C936" t="s">
        <v>2753</v>
      </c>
      <c r="D936" t="s">
        <v>22</v>
      </c>
      <c r="E936" t="s">
        <v>22</v>
      </c>
      <c r="F936" t="s">
        <v>23</v>
      </c>
      <c r="G936">
        <v>38116707</v>
      </c>
      <c r="H936">
        <v>72571864</v>
      </c>
      <c r="I936" t="s">
        <v>2644</v>
      </c>
      <c r="J936">
        <v>20007852</v>
      </c>
      <c r="K936">
        <v>54473818</v>
      </c>
      <c r="L936">
        <v>103714796</v>
      </c>
      <c r="M936">
        <v>14000000</v>
      </c>
      <c r="N936">
        <f t="shared" si="73"/>
        <v>1</v>
      </c>
      <c r="O936">
        <f t="shared" si="74"/>
        <v>0</v>
      </c>
      <c r="P936">
        <f t="shared" si="76"/>
        <v>0</v>
      </c>
      <c r="Q936">
        <f t="shared" si="76"/>
        <v>0</v>
      </c>
      <c r="R936">
        <f t="shared" si="76"/>
        <v>1</v>
      </c>
      <c r="S936">
        <f t="shared" si="76"/>
        <v>0</v>
      </c>
      <c r="T936">
        <v>4</v>
      </c>
      <c r="U936">
        <v>3</v>
      </c>
    </row>
    <row r="937" spans="1:21" ht="16">
      <c r="A937" s="1">
        <v>2011</v>
      </c>
      <c r="B937" t="s">
        <v>527</v>
      </c>
      <c r="C937" t="s">
        <v>528</v>
      </c>
      <c r="D937" t="s">
        <v>22</v>
      </c>
      <c r="E937" t="s">
        <v>22</v>
      </c>
      <c r="F937" t="s">
        <v>23</v>
      </c>
      <c r="G937">
        <v>37412945</v>
      </c>
      <c r="H937">
        <v>100179814</v>
      </c>
      <c r="I937" t="s">
        <v>398</v>
      </c>
      <c r="J937">
        <v>41427631</v>
      </c>
      <c r="K937">
        <v>38748242</v>
      </c>
      <c r="L937">
        <v>103755310</v>
      </c>
      <c r="M937">
        <v>40000000</v>
      </c>
      <c r="N937">
        <f t="shared" si="73"/>
        <v>1</v>
      </c>
      <c r="O937">
        <f t="shared" si="74"/>
        <v>0</v>
      </c>
      <c r="P937">
        <f t="shared" si="76"/>
        <v>1</v>
      </c>
      <c r="Q937">
        <f t="shared" si="76"/>
        <v>0</v>
      </c>
      <c r="R937">
        <f t="shared" si="76"/>
        <v>0</v>
      </c>
      <c r="S937">
        <f t="shared" si="76"/>
        <v>0</v>
      </c>
      <c r="T937">
        <v>1</v>
      </c>
      <c r="U937">
        <v>1</v>
      </c>
    </row>
    <row r="938" spans="1:21" ht="16">
      <c r="A938" s="1">
        <v>2013</v>
      </c>
      <c r="B938" t="s">
        <v>72</v>
      </c>
      <c r="C938" t="s">
        <v>73</v>
      </c>
      <c r="D938" t="s">
        <v>31</v>
      </c>
      <c r="E938" t="s">
        <v>31</v>
      </c>
      <c r="F938" t="s">
        <v>17</v>
      </c>
      <c r="G938">
        <v>25213103</v>
      </c>
      <c r="H938">
        <v>103813103</v>
      </c>
      <c r="I938" t="s">
        <v>18</v>
      </c>
      <c r="J938">
        <v>70000000</v>
      </c>
      <c r="K938">
        <v>25213103</v>
      </c>
      <c r="L938">
        <v>103813103</v>
      </c>
      <c r="M938">
        <v>70000000</v>
      </c>
      <c r="N938">
        <f t="shared" si="73"/>
        <v>0</v>
      </c>
      <c r="O938">
        <f t="shared" si="74"/>
        <v>0</v>
      </c>
      <c r="P938">
        <f t="shared" si="76"/>
        <v>1</v>
      </c>
      <c r="Q938">
        <f t="shared" si="76"/>
        <v>0</v>
      </c>
      <c r="R938">
        <f t="shared" si="76"/>
        <v>0</v>
      </c>
      <c r="S938">
        <f t="shared" si="76"/>
        <v>0</v>
      </c>
      <c r="T938">
        <v>1</v>
      </c>
      <c r="U938">
        <v>1</v>
      </c>
    </row>
    <row r="939" spans="1:21" ht="16">
      <c r="A939" s="1">
        <v>1992</v>
      </c>
      <c r="B939" t="s">
        <v>3131</v>
      </c>
      <c r="C939" t="s">
        <v>3132</v>
      </c>
      <c r="D939" t="s">
        <v>31</v>
      </c>
      <c r="E939" t="s">
        <v>31</v>
      </c>
      <c r="F939" t="s">
        <v>17</v>
      </c>
      <c r="G939">
        <v>62546695</v>
      </c>
      <c r="H939">
        <v>62546695</v>
      </c>
      <c r="I939" t="s">
        <v>3101</v>
      </c>
      <c r="J939">
        <v>6641389</v>
      </c>
      <c r="K939">
        <v>103849232</v>
      </c>
      <c r="L939">
        <v>103849232</v>
      </c>
      <c r="M939">
        <v>4000000</v>
      </c>
      <c r="N939">
        <f t="shared" si="73"/>
        <v>0</v>
      </c>
      <c r="O939">
        <f t="shared" si="74"/>
        <v>0</v>
      </c>
      <c r="P939">
        <f t="shared" si="76"/>
        <v>0</v>
      </c>
      <c r="Q939">
        <f t="shared" si="76"/>
        <v>0</v>
      </c>
      <c r="R939">
        <f t="shared" si="76"/>
        <v>1</v>
      </c>
      <c r="S939">
        <f t="shared" si="76"/>
        <v>0</v>
      </c>
      <c r="T939">
        <v>5</v>
      </c>
      <c r="U939">
        <v>3</v>
      </c>
    </row>
    <row r="940" spans="1:21" ht="16">
      <c r="A940" s="1">
        <v>2003</v>
      </c>
      <c r="B940" t="s">
        <v>2042</v>
      </c>
      <c r="C940" t="s">
        <v>2043</v>
      </c>
      <c r="D940" t="s">
        <v>16</v>
      </c>
      <c r="E940" t="s">
        <v>16</v>
      </c>
      <c r="F940" t="s">
        <v>17</v>
      </c>
      <c r="G940">
        <v>52131264</v>
      </c>
      <c r="H940">
        <v>82183683</v>
      </c>
      <c r="I940" t="s">
        <v>1999</v>
      </c>
      <c r="J940">
        <v>35450435</v>
      </c>
      <c r="K940">
        <v>66002713</v>
      </c>
      <c r="L940">
        <v>104051689</v>
      </c>
      <c r="M940">
        <v>28000000</v>
      </c>
      <c r="N940">
        <f t="shared" si="73"/>
        <v>0</v>
      </c>
      <c r="O940">
        <f t="shared" si="74"/>
        <v>0</v>
      </c>
      <c r="P940">
        <f t="shared" si="76"/>
        <v>0</v>
      </c>
      <c r="Q940">
        <f t="shared" si="76"/>
        <v>1</v>
      </c>
      <c r="R940">
        <f t="shared" si="76"/>
        <v>0</v>
      </c>
      <c r="S940">
        <f t="shared" si="76"/>
        <v>0</v>
      </c>
      <c r="T940">
        <v>3</v>
      </c>
      <c r="U940">
        <v>2</v>
      </c>
    </row>
    <row r="941" spans="1:21" ht="16">
      <c r="A941" s="1">
        <v>2013</v>
      </c>
      <c r="B941" t="s">
        <v>82</v>
      </c>
      <c r="C941" t="s">
        <v>83</v>
      </c>
      <c r="D941" t="s">
        <v>16</v>
      </c>
      <c r="E941" t="s">
        <v>16</v>
      </c>
      <c r="F941" t="s">
        <v>17</v>
      </c>
      <c r="G941">
        <v>46000903</v>
      </c>
      <c r="H941">
        <v>104100903</v>
      </c>
      <c r="I941" t="s">
        <v>18</v>
      </c>
      <c r="J941">
        <v>60000000</v>
      </c>
      <c r="K941">
        <v>46000903</v>
      </c>
      <c r="L941">
        <v>104100903</v>
      </c>
      <c r="M941">
        <v>60000000</v>
      </c>
      <c r="N941">
        <f t="shared" si="73"/>
        <v>0</v>
      </c>
      <c r="O941">
        <f t="shared" si="74"/>
        <v>0</v>
      </c>
      <c r="P941">
        <f t="shared" si="76"/>
        <v>1</v>
      </c>
      <c r="Q941">
        <f t="shared" si="76"/>
        <v>0</v>
      </c>
      <c r="R941">
        <f t="shared" si="76"/>
        <v>0</v>
      </c>
      <c r="S941">
        <f t="shared" si="76"/>
        <v>0</v>
      </c>
      <c r="T941">
        <v>1</v>
      </c>
      <c r="U941">
        <v>1</v>
      </c>
    </row>
    <row r="942" spans="1:21" ht="16">
      <c r="A942" s="1">
        <v>2010</v>
      </c>
      <c r="B942" t="s">
        <v>706</v>
      </c>
      <c r="C942" t="s">
        <v>707</v>
      </c>
      <c r="D942" t="s">
        <v>57</v>
      </c>
      <c r="E942" t="s">
        <v>58</v>
      </c>
      <c r="F942" t="s">
        <v>17</v>
      </c>
      <c r="G942">
        <v>35497337</v>
      </c>
      <c r="H942">
        <v>97523020</v>
      </c>
      <c r="I942" t="s">
        <v>635</v>
      </c>
      <c r="J942">
        <v>106823184</v>
      </c>
      <c r="K942">
        <v>37919386</v>
      </c>
      <c r="L942">
        <v>104177195</v>
      </c>
      <c r="M942">
        <v>100000000</v>
      </c>
      <c r="N942">
        <f t="shared" si="73"/>
        <v>0</v>
      </c>
      <c r="O942">
        <f t="shared" si="74"/>
        <v>1</v>
      </c>
      <c r="P942">
        <f t="shared" ref="P942:S961" si="77">IF(AND($A942&gt;=P$1,$A942&lt;P$1+10),1,0)</f>
        <v>1</v>
      </c>
      <c r="Q942">
        <f t="shared" si="77"/>
        <v>0</v>
      </c>
      <c r="R942">
        <f t="shared" si="77"/>
        <v>0</v>
      </c>
      <c r="S942">
        <f t="shared" si="77"/>
        <v>0</v>
      </c>
      <c r="T942">
        <v>1</v>
      </c>
      <c r="U942">
        <v>1</v>
      </c>
    </row>
    <row r="943" spans="1:21" ht="16">
      <c r="A943" s="1">
        <v>2010</v>
      </c>
      <c r="B943" t="s">
        <v>727</v>
      </c>
      <c r="C943" t="s">
        <v>728</v>
      </c>
      <c r="D943" t="s">
        <v>27</v>
      </c>
      <c r="E943" t="s">
        <v>16</v>
      </c>
      <c r="F943" t="s">
        <v>17</v>
      </c>
      <c r="G943">
        <v>48071303</v>
      </c>
      <c r="H943">
        <v>97527535</v>
      </c>
      <c r="I943" t="s">
        <v>635</v>
      </c>
      <c r="J943">
        <v>29910492</v>
      </c>
      <c r="K943">
        <v>51351297</v>
      </c>
      <c r="L943">
        <v>104182018</v>
      </c>
      <c r="M943">
        <v>28000000</v>
      </c>
      <c r="N943">
        <f t="shared" si="73"/>
        <v>0</v>
      </c>
      <c r="O943">
        <f t="shared" si="74"/>
        <v>1</v>
      </c>
      <c r="P943">
        <f t="shared" si="77"/>
        <v>1</v>
      </c>
      <c r="Q943">
        <f t="shared" si="77"/>
        <v>0</v>
      </c>
      <c r="R943">
        <f t="shared" si="77"/>
        <v>0</v>
      </c>
      <c r="S943">
        <f t="shared" si="77"/>
        <v>0</v>
      </c>
      <c r="T943">
        <v>1</v>
      </c>
      <c r="U943">
        <v>1</v>
      </c>
    </row>
    <row r="944" spans="1:21" ht="16">
      <c r="A944" s="1">
        <v>2010</v>
      </c>
      <c r="B944" t="s">
        <v>750</v>
      </c>
      <c r="C944" t="s">
        <v>751</v>
      </c>
      <c r="D944" t="s">
        <v>22</v>
      </c>
      <c r="E944" t="s">
        <v>22</v>
      </c>
      <c r="F944" t="s">
        <v>23</v>
      </c>
      <c r="G944">
        <v>29197642</v>
      </c>
      <c r="H944">
        <v>97799865</v>
      </c>
      <c r="I944" t="s">
        <v>638</v>
      </c>
      <c r="J944">
        <v>37388114</v>
      </c>
      <c r="K944">
        <v>31189851</v>
      </c>
      <c r="L944">
        <v>104472930</v>
      </c>
      <c r="M944">
        <v>35000000</v>
      </c>
      <c r="N944">
        <f t="shared" si="73"/>
        <v>1</v>
      </c>
      <c r="O944">
        <f t="shared" si="74"/>
        <v>0</v>
      </c>
      <c r="P944">
        <f t="shared" si="77"/>
        <v>1</v>
      </c>
      <c r="Q944">
        <f t="shared" si="77"/>
        <v>0</v>
      </c>
      <c r="R944">
        <f t="shared" si="77"/>
        <v>0</v>
      </c>
      <c r="S944">
        <f t="shared" si="77"/>
        <v>0</v>
      </c>
      <c r="T944">
        <v>1</v>
      </c>
      <c r="U944">
        <v>1</v>
      </c>
    </row>
    <row r="945" spans="1:21" ht="16">
      <c r="A945" s="1">
        <v>2007</v>
      </c>
      <c r="B945" t="s">
        <v>1391</v>
      </c>
      <c r="C945" t="s">
        <v>1392</v>
      </c>
      <c r="D945" t="s">
        <v>90</v>
      </c>
      <c r="E945" t="s">
        <v>31</v>
      </c>
      <c r="F945" t="s">
        <v>17</v>
      </c>
      <c r="G945">
        <v>49033882</v>
      </c>
      <c r="H945">
        <v>92987651</v>
      </c>
      <c r="I945" t="s">
        <v>1327</v>
      </c>
      <c r="J945">
        <v>24156185</v>
      </c>
      <c r="K945">
        <v>55091699</v>
      </c>
      <c r="L945">
        <v>104475669</v>
      </c>
      <c r="M945">
        <v>21500000</v>
      </c>
      <c r="N945">
        <f t="shared" si="73"/>
        <v>0</v>
      </c>
      <c r="O945">
        <f t="shared" si="74"/>
        <v>1</v>
      </c>
      <c r="P945">
        <f t="shared" si="77"/>
        <v>0</v>
      </c>
      <c r="Q945">
        <f t="shared" si="77"/>
        <v>1</v>
      </c>
      <c r="R945">
        <f t="shared" si="77"/>
        <v>0</v>
      </c>
      <c r="S945">
        <f t="shared" si="77"/>
        <v>0</v>
      </c>
      <c r="T945">
        <v>2</v>
      </c>
      <c r="U945">
        <v>2</v>
      </c>
    </row>
    <row r="946" spans="1:21" ht="16">
      <c r="A946" s="1">
        <v>1980</v>
      </c>
      <c r="B946" t="s">
        <v>3453</v>
      </c>
      <c r="C946" t="s">
        <v>1797</v>
      </c>
      <c r="D946" t="s">
        <v>22</v>
      </c>
      <c r="E946" t="s">
        <v>22</v>
      </c>
      <c r="F946" t="s">
        <v>23</v>
      </c>
      <c r="G946">
        <v>29511112</v>
      </c>
      <c r="H946">
        <v>37048526</v>
      </c>
      <c r="I946" t="s">
        <v>3434</v>
      </c>
      <c r="J946">
        <v>50899822</v>
      </c>
      <c r="K946">
        <v>83450574</v>
      </c>
      <c r="L946">
        <v>104764631</v>
      </c>
      <c r="M946">
        <v>18000000</v>
      </c>
      <c r="N946">
        <f t="shared" si="73"/>
        <v>1</v>
      </c>
      <c r="O946">
        <f t="shared" si="74"/>
        <v>0</v>
      </c>
      <c r="P946">
        <f t="shared" si="77"/>
        <v>0</v>
      </c>
      <c r="Q946">
        <f t="shared" si="77"/>
        <v>0</v>
      </c>
      <c r="R946">
        <f t="shared" si="77"/>
        <v>0</v>
      </c>
      <c r="S946">
        <f t="shared" si="77"/>
        <v>1</v>
      </c>
    </row>
    <row r="947" spans="1:21" ht="16">
      <c r="A947" s="1">
        <v>2009</v>
      </c>
      <c r="B947" t="s">
        <v>1005</v>
      </c>
      <c r="C947" t="s">
        <v>3608</v>
      </c>
      <c r="D947" t="s">
        <v>22</v>
      </c>
      <c r="E947" t="s">
        <v>22</v>
      </c>
      <c r="F947" t="s">
        <v>23</v>
      </c>
      <c r="G947">
        <v>49200230</v>
      </c>
      <c r="H947">
        <v>96673002</v>
      </c>
      <c r="I947" t="s">
        <v>888</v>
      </c>
      <c r="J947">
        <v>29857619</v>
      </c>
      <c r="K947">
        <v>53418244</v>
      </c>
      <c r="L947">
        <v>104960933</v>
      </c>
      <c r="M947">
        <v>27500000</v>
      </c>
      <c r="N947">
        <f t="shared" si="73"/>
        <v>1</v>
      </c>
      <c r="O947">
        <f t="shared" si="74"/>
        <v>0</v>
      </c>
      <c r="P947">
        <f t="shared" si="77"/>
        <v>0</v>
      </c>
      <c r="Q947">
        <f t="shared" si="77"/>
        <v>1</v>
      </c>
      <c r="R947">
        <f t="shared" si="77"/>
        <v>0</v>
      </c>
      <c r="S947">
        <f t="shared" si="77"/>
        <v>0</v>
      </c>
      <c r="T947">
        <v>2</v>
      </c>
      <c r="U947">
        <v>2</v>
      </c>
    </row>
    <row r="948" spans="1:21" ht="16">
      <c r="A948" s="1">
        <v>2005</v>
      </c>
      <c r="B948" t="s">
        <v>1731</v>
      </c>
      <c r="C948" t="s">
        <v>1732</v>
      </c>
      <c r="D948" t="s">
        <v>22</v>
      </c>
      <c r="E948" t="s">
        <v>22</v>
      </c>
      <c r="F948" t="s">
        <v>23</v>
      </c>
      <c r="G948">
        <v>23089926</v>
      </c>
      <c r="H948">
        <v>87989926</v>
      </c>
      <c r="I948" t="s">
        <v>1640</v>
      </c>
      <c r="J948">
        <v>17895497</v>
      </c>
      <c r="K948">
        <v>27547047</v>
      </c>
      <c r="L948">
        <v>104974897</v>
      </c>
      <c r="M948">
        <v>15000000</v>
      </c>
      <c r="N948">
        <f t="shared" si="73"/>
        <v>1</v>
      </c>
      <c r="O948">
        <f t="shared" si="74"/>
        <v>0</v>
      </c>
      <c r="P948">
        <f t="shared" si="77"/>
        <v>0</v>
      </c>
      <c r="Q948">
        <f t="shared" si="77"/>
        <v>1</v>
      </c>
      <c r="R948">
        <f t="shared" si="77"/>
        <v>0</v>
      </c>
      <c r="S948">
        <f t="shared" si="77"/>
        <v>0</v>
      </c>
      <c r="T948">
        <v>2</v>
      </c>
      <c r="U948">
        <v>2</v>
      </c>
    </row>
    <row r="949" spans="1:21" ht="16">
      <c r="A949" s="1">
        <v>1999</v>
      </c>
      <c r="B949" t="s">
        <v>2558</v>
      </c>
      <c r="C949" t="s">
        <v>2559</v>
      </c>
      <c r="D949" t="s">
        <v>22</v>
      </c>
      <c r="E949" t="s">
        <v>22</v>
      </c>
      <c r="F949" t="s">
        <v>23</v>
      </c>
      <c r="G949">
        <v>38230075</v>
      </c>
      <c r="H949">
        <v>75803716</v>
      </c>
      <c r="I949" t="s">
        <v>2532</v>
      </c>
      <c r="J949">
        <v>15383082</v>
      </c>
      <c r="K949">
        <v>53463308</v>
      </c>
      <c r="L949">
        <v>106008618</v>
      </c>
      <c r="M949">
        <v>11000000</v>
      </c>
      <c r="N949">
        <f t="shared" si="73"/>
        <v>1</v>
      </c>
      <c r="O949">
        <f t="shared" si="74"/>
        <v>0</v>
      </c>
      <c r="P949">
        <f t="shared" si="77"/>
        <v>0</v>
      </c>
      <c r="Q949">
        <f t="shared" si="77"/>
        <v>0</v>
      </c>
      <c r="R949">
        <f t="shared" si="77"/>
        <v>1</v>
      </c>
      <c r="S949">
        <f t="shared" si="77"/>
        <v>0</v>
      </c>
      <c r="T949">
        <v>4</v>
      </c>
      <c r="U949">
        <v>3</v>
      </c>
    </row>
    <row r="950" spans="1:21" ht="16">
      <c r="A950" s="1">
        <v>2002</v>
      </c>
      <c r="B950" t="s">
        <v>2214</v>
      </c>
      <c r="C950" t="s">
        <v>2215</v>
      </c>
      <c r="D950" t="s">
        <v>16</v>
      </c>
      <c r="E950" t="s">
        <v>16</v>
      </c>
      <c r="F950" t="s">
        <v>17</v>
      </c>
      <c r="G950">
        <v>43061982</v>
      </c>
      <c r="H950">
        <v>82150183</v>
      </c>
      <c r="I950" t="s">
        <v>2125</v>
      </c>
      <c r="J950">
        <v>77710753</v>
      </c>
      <c r="K950">
        <v>55772984</v>
      </c>
      <c r="L950">
        <v>106399210</v>
      </c>
      <c r="M950">
        <v>60000000</v>
      </c>
      <c r="N950">
        <f t="shared" si="73"/>
        <v>0</v>
      </c>
      <c r="O950">
        <f t="shared" si="74"/>
        <v>0</v>
      </c>
      <c r="P950">
        <f t="shared" si="77"/>
        <v>0</v>
      </c>
      <c r="Q950">
        <f t="shared" si="77"/>
        <v>1</v>
      </c>
      <c r="R950">
        <f t="shared" si="77"/>
        <v>0</v>
      </c>
      <c r="S950">
        <f t="shared" si="77"/>
        <v>0</v>
      </c>
      <c r="T950">
        <v>3</v>
      </c>
      <c r="U950">
        <v>2</v>
      </c>
    </row>
    <row r="951" spans="1:21" ht="16">
      <c r="A951" s="1">
        <v>2010</v>
      </c>
      <c r="B951" t="s">
        <v>722</v>
      </c>
      <c r="C951" t="s">
        <v>723</v>
      </c>
      <c r="D951" t="s">
        <v>21</v>
      </c>
      <c r="E951" t="s">
        <v>22</v>
      </c>
      <c r="F951" t="s">
        <v>23</v>
      </c>
      <c r="G951">
        <v>54009150</v>
      </c>
      <c r="H951">
        <v>99870886</v>
      </c>
      <c r="I951" t="s">
        <v>638</v>
      </c>
      <c r="J951">
        <v>1602348</v>
      </c>
      <c r="K951">
        <v>57694294</v>
      </c>
      <c r="L951">
        <v>106685260</v>
      </c>
      <c r="M951">
        <v>1500000</v>
      </c>
      <c r="N951">
        <f t="shared" si="73"/>
        <v>1</v>
      </c>
      <c r="O951">
        <f t="shared" si="74"/>
        <v>1</v>
      </c>
      <c r="P951">
        <f t="shared" si="77"/>
        <v>1</v>
      </c>
      <c r="Q951">
        <f t="shared" si="77"/>
        <v>0</v>
      </c>
      <c r="R951">
        <f t="shared" si="77"/>
        <v>0</v>
      </c>
      <c r="S951">
        <f t="shared" si="77"/>
        <v>0</v>
      </c>
      <c r="T951">
        <v>1</v>
      </c>
      <c r="U951">
        <v>1</v>
      </c>
    </row>
    <row r="952" spans="1:21" ht="16">
      <c r="A952" s="1">
        <v>2009</v>
      </c>
      <c r="B952" t="s">
        <v>1086</v>
      </c>
      <c r="C952" t="s">
        <v>3609</v>
      </c>
      <c r="D952" t="s">
        <v>64</v>
      </c>
      <c r="E952" t="s">
        <v>64</v>
      </c>
      <c r="F952" t="s">
        <v>17</v>
      </c>
      <c r="G952">
        <v>63414846</v>
      </c>
      <c r="H952">
        <v>98666635</v>
      </c>
      <c r="I952" t="s">
        <v>885</v>
      </c>
      <c r="J952">
        <v>42343532</v>
      </c>
      <c r="K952">
        <v>68851502</v>
      </c>
      <c r="L952">
        <v>107125483</v>
      </c>
      <c r="M952">
        <v>39000000</v>
      </c>
      <c r="N952">
        <f t="shared" si="73"/>
        <v>0</v>
      </c>
      <c r="O952">
        <f t="shared" si="74"/>
        <v>0</v>
      </c>
      <c r="P952">
        <f t="shared" si="77"/>
        <v>0</v>
      </c>
      <c r="Q952">
        <f t="shared" si="77"/>
        <v>1</v>
      </c>
      <c r="R952">
        <f t="shared" si="77"/>
        <v>0</v>
      </c>
      <c r="S952">
        <f t="shared" si="77"/>
        <v>0</v>
      </c>
      <c r="T952">
        <v>2</v>
      </c>
      <c r="U952">
        <v>2</v>
      </c>
    </row>
    <row r="953" spans="1:21" ht="16">
      <c r="A953" s="1">
        <v>2002</v>
      </c>
      <c r="B953" t="s">
        <v>2126</v>
      </c>
      <c r="C953" t="s">
        <v>2127</v>
      </c>
      <c r="D953" t="s">
        <v>22</v>
      </c>
      <c r="E953" t="s">
        <v>22</v>
      </c>
      <c r="F953" t="s">
        <v>23</v>
      </c>
      <c r="G953">
        <v>45064915</v>
      </c>
      <c r="H953">
        <v>82955633</v>
      </c>
      <c r="I953" t="s">
        <v>2128</v>
      </c>
      <c r="J953">
        <v>10361434</v>
      </c>
      <c r="K953">
        <v>58367141</v>
      </c>
      <c r="L953">
        <v>107442412</v>
      </c>
      <c r="M953">
        <v>8000000</v>
      </c>
      <c r="N953">
        <f t="shared" si="73"/>
        <v>1</v>
      </c>
      <c r="O953">
        <f t="shared" si="74"/>
        <v>0</v>
      </c>
      <c r="P953">
        <f t="shared" si="77"/>
        <v>0</v>
      </c>
      <c r="Q953">
        <f t="shared" si="77"/>
        <v>1</v>
      </c>
      <c r="R953">
        <f t="shared" si="77"/>
        <v>0</v>
      </c>
      <c r="S953">
        <f t="shared" si="77"/>
        <v>0</v>
      </c>
      <c r="T953">
        <v>3</v>
      </c>
      <c r="U953">
        <v>2</v>
      </c>
    </row>
    <row r="954" spans="1:21" ht="16">
      <c r="A954" s="1">
        <v>2007</v>
      </c>
      <c r="B954" t="s">
        <v>1412</v>
      </c>
      <c r="C954" t="s">
        <v>1413</v>
      </c>
      <c r="D954" t="s">
        <v>27</v>
      </c>
      <c r="E954" t="s">
        <v>16</v>
      </c>
      <c r="F954" t="s">
        <v>17</v>
      </c>
      <c r="G954">
        <v>47003582</v>
      </c>
      <c r="H954">
        <v>95703582</v>
      </c>
      <c r="I954" t="s">
        <v>1327</v>
      </c>
      <c r="J954">
        <v>67412609</v>
      </c>
      <c r="K954">
        <v>52810568</v>
      </c>
      <c r="L954">
        <v>107527136</v>
      </c>
      <c r="M954">
        <v>60000000</v>
      </c>
      <c r="N954">
        <f t="shared" si="73"/>
        <v>0</v>
      </c>
      <c r="O954">
        <f t="shared" si="74"/>
        <v>1</v>
      </c>
      <c r="P954">
        <f t="shared" si="77"/>
        <v>0</v>
      </c>
      <c r="Q954">
        <f t="shared" si="77"/>
        <v>1</v>
      </c>
      <c r="R954">
        <f t="shared" si="77"/>
        <v>0</v>
      </c>
      <c r="S954">
        <f t="shared" si="77"/>
        <v>0</v>
      </c>
      <c r="T954">
        <v>2</v>
      </c>
      <c r="U954">
        <v>2</v>
      </c>
    </row>
    <row r="955" spans="1:21" ht="16">
      <c r="A955" s="1">
        <v>2009</v>
      </c>
      <c r="B955" t="s">
        <v>1105</v>
      </c>
      <c r="C955" t="s">
        <v>1106</v>
      </c>
      <c r="D955" t="s">
        <v>16</v>
      </c>
      <c r="E955" t="s">
        <v>16</v>
      </c>
      <c r="F955" t="s">
        <v>17</v>
      </c>
      <c r="G955">
        <v>77233467</v>
      </c>
      <c r="H955">
        <v>99123656</v>
      </c>
      <c r="I955" t="s">
        <v>885</v>
      </c>
      <c r="J955">
        <v>108573160</v>
      </c>
      <c r="K955">
        <v>83854815</v>
      </c>
      <c r="L955">
        <v>107621685</v>
      </c>
      <c r="M955">
        <v>100000000</v>
      </c>
      <c r="N955">
        <f t="shared" si="73"/>
        <v>0</v>
      </c>
      <c r="O955">
        <f t="shared" si="74"/>
        <v>0</v>
      </c>
      <c r="P955">
        <f t="shared" si="77"/>
        <v>0</v>
      </c>
      <c r="Q955">
        <f t="shared" si="77"/>
        <v>1</v>
      </c>
      <c r="R955">
        <f t="shared" si="77"/>
        <v>0</v>
      </c>
      <c r="S955">
        <f t="shared" si="77"/>
        <v>0</v>
      </c>
      <c r="T955">
        <v>2</v>
      </c>
      <c r="U955">
        <v>2</v>
      </c>
    </row>
    <row r="956" spans="1:21" ht="16">
      <c r="A956" s="1">
        <v>2007</v>
      </c>
      <c r="B956" t="s">
        <v>1451</v>
      </c>
      <c r="C956" t="s">
        <v>1452</v>
      </c>
      <c r="D956" t="s">
        <v>27</v>
      </c>
      <c r="E956" t="s">
        <v>16</v>
      </c>
      <c r="F956" t="s">
        <v>17</v>
      </c>
      <c r="G956">
        <v>54149098</v>
      </c>
      <c r="H956">
        <v>96096018</v>
      </c>
      <c r="I956" t="s">
        <v>1327</v>
      </c>
      <c r="J956">
        <v>39324022</v>
      </c>
      <c r="K956">
        <v>60838866</v>
      </c>
      <c r="L956">
        <v>107968055</v>
      </c>
      <c r="M956">
        <v>35000000</v>
      </c>
      <c r="N956">
        <f t="shared" si="73"/>
        <v>0</v>
      </c>
      <c r="O956">
        <f t="shared" si="74"/>
        <v>1</v>
      </c>
      <c r="P956">
        <f t="shared" si="77"/>
        <v>0</v>
      </c>
      <c r="Q956">
        <f t="shared" si="77"/>
        <v>1</v>
      </c>
      <c r="R956">
        <f t="shared" si="77"/>
        <v>0</v>
      </c>
      <c r="S956">
        <f t="shared" si="77"/>
        <v>0</v>
      </c>
      <c r="T956">
        <v>2</v>
      </c>
      <c r="U956">
        <v>2</v>
      </c>
    </row>
    <row r="957" spans="1:21" ht="16">
      <c r="A957" s="1">
        <v>1997</v>
      </c>
      <c r="B957" t="s">
        <v>2815</v>
      </c>
      <c r="C957" t="s">
        <v>2816</v>
      </c>
      <c r="D957" t="s">
        <v>22</v>
      </c>
      <c r="E957" t="s">
        <v>22</v>
      </c>
      <c r="F957" t="s">
        <v>23</v>
      </c>
      <c r="G957">
        <v>39673162</v>
      </c>
      <c r="H957">
        <v>74727492</v>
      </c>
      <c r="I957" t="s">
        <v>2762</v>
      </c>
      <c r="J957">
        <v>17414858</v>
      </c>
      <c r="K957">
        <v>57575205</v>
      </c>
      <c r="L957">
        <v>108447385</v>
      </c>
      <c r="M957">
        <v>12000000</v>
      </c>
      <c r="N957">
        <f t="shared" si="73"/>
        <v>1</v>
      </c>
      <c r="O957">
        <f t="shared" si="74"/>
        <v>0</v>
      </c>
      <c r="P957">
        <f t="shared" si="77"/>
        <v>0</v>
      </c>
      <c r="Q957">
        <f t="shared" si="77"/>
        <v>0</v>
      </c>
      <c r="R957">
        <f t="shared" si="77"/>
        <v>1</v>
      </c>
      <c r="S957">
        <f t="shared" si="77"/>
        <v>0</v>
      </c>
      <c r="T957">
        <v>4</v>
      </c>
      <c r="U957">
        <v>3</v>
      </c>
    </row>
    <row r="958" spans="1:21" ht="16">
      <c r="A958" s="1">
        <v>1990</v>
      </c>
      <c r="B958" t="s">
        <v>3178</v>
      </c>
      <c r="C958" t="s">
        <v>3179</v>
      </c>
      <c r="D958" t="s">
        <v>22</v>
      </c>
      <c r="E958" t="s">
        <v>22</v>
      </c>
      <c r="F958" t="s">
        <v>23</v>
      </c>
      <c r="G958">
        <v>61308153</v>
      </c>
      <c r="H958">
        <v>61308153</v>
      </c>
      <c r="I958" t="s">
        <v>3171</v>
      </c>
      <c r="J958">
        <v>46357360</v>
      </c>
      <c r="K958">
        <v>109310929</v>
      </c>
      <c r="L958">
        <v>109310929</v>
      </c>
      <c r="M958">
        <v>26000000</v>
      </c>
      <c r="N958">
        <f t="shared" si="73"/>
        <v>1</v>
      </c>
      <c r="O958">
        <f t="shared" si="74"/>
        <v>0</v>
      </c>
      <c r="P958">
        <f t="shared" si="77"/>
        <v>0</v>
      </c>
      <c r="Q958">
        <f t="shared" si="77"/>
        <v>0</v>
      </c>
      <c r="R958">
        <f t="shared" si="77"/>
        <v>1</v>
      </c>
      <c r="S958">
        <f t="shared" si="77"/>
        <v>0</v>
      </c>
      <c r="T958">
        <v>5</v>
      </c>
      <c r="U958">
        <v>3</v>
      </c>
    </row>
    <row r="959" spans="1:21" ht="16">
      <c r="A959" s="1">
        <v>2001</v>
      </c>
      <c r="B959" t="s">
        <v>2301</v>
      </c>
      <c r="C959" t="s">
        <v>2302</v>
      </c>
      <c r="D959" t="s">
        <v>16</v>
      </c>
      <c r="E959" t="s">
        <v>16</v>
      </c>
      <c r="F959" t="s">
        <v>17</v>
      </c>
      <c r="G959">
        <v>52990775</v>
      </c>
      <c r="H959">
        <v>83282296</v>
      </c>
      <c r="I959" t="s">
        <v>2286</v>
      </c>
      <c r="J959">
        <v>39475379</v>
      </c>
      <c r="K959">
        <v>69727697</v>
      </c>
      <c r="L959">
        <v>109586673</v>
      </c>
      <c r="M959">
        <v>30000000</v>
      </c>
      <c r="N959">
        <f t="shared" si="73"/>
        <v>0</v>
      </c>
      <c r="O959">
        <f t="shared" si="74"/>
        <v>0</v>
      </c>
      <c r="P959">
        <f t="shared" si="77"/>
        <v>0</v>
      </c>
      <c r="Q959">
        <f t="shared" si="77"/>
        <v>1</v>
      </c>
      <c r="R959">
        <f t="shared" si="77"/>
        <v>0</v>
      </c>
      <c r="S959">
        <f t="shared" si="77"/>
        <v>0</v>
      </c>
      <c r="T959">
        <v>3</v>
      </c>
      <c r="U959">
        <v>2</v>
      </c>
    </row>
    <row r="960" spans="1:21" ht="16">
      <c r="A960" s="1">
        <v>2010</v>
      </c>
      <c r="B960" t="s">
        <v>737</v>
      </c>
      <c r="C960" t="s">
        <v>738</v>
      </c>
      <c r="D960" t="s">
        <v>90</v>
      </c>
      <c r="E960" t="s">
        <v>31</v>
      </c>
      <c r="F960" t="s">
        <v>17</v>
      </c>
      <c r="G960">
        <v>32367005</v>
      </c>
      <c r="H960">
        <v>102719647</v>
      </c>
      <c r="I960" t="s">
        <v>635</v>
      </c>
      <c r="J960">
        <v>32046955</v>
      </c>
      <c r="K960">
        <v>34575465</v>
      </c>
      <c r="L960">
        <v>109728398</v>
      </c>
      <c r="M960">
        <v>30000000</v>
      </c>
      <c r="N960">
        <f t="shared" si="73"/>
        <v>0</v>
      </c>
      <c r="O960">
        <f t="shared" si="74"/>
        <v>1</v>
      </c>
      <c r="P960">
        <f t="shared" si="77"/>
        <v>1</v>
      </c>
      <c r="Q960">
        <f t="shared" si="77"/>
        <v>0</v>
      </c>
      <c r="R960">
        <f t="shared" si="77"/>
        <v>0</v>
      </c>
      <c r="S960">
        <f t="shared" si="77"/>
        <v>0</v>
      </c>
      <c r="T960">
        <v>1</v>
      </c>
      <c r="U960">
        <v>1</v>
      </c>
    </row>
    <row r="961" spans="1:21" ht="16">
      <c r="A961" s="1">
        <v>2012</v>
      </c>
      <c r="B961" t="s">
        <v>288</v>
      </c>
      <c r="C961" t="s">
        <v>289</v>
      </c>
      <c r="D961" t="s">
        <v>27</v>
      </c>
      <c r="E961" t="s">
        <v>16</v>
      </c>
      <c r="F961" t="s">
        <v>17</v>
      </c>
      <c r="G961">
        <v>56003051</v>
      </c>
      <c r="H961">
        <v>108159011</v>
      </c>
      <c r="I961" t="s">
        <v>224</v>
      </c>
      <c r="J961">
        <v>60878314</v>
      </c>
      <c r="K961">
        <v>56822855</v>
      </c>
      <c r="L961">
        <v>109742304</v>
      </c>
      <c r="M961">
        <v>60000000</v>
      </c>
      <c r="N961">
        <f t="shared" si="73"/>
        <v>0</v>
      </c>
      <c r="O961">
        <f t="shared" si="74"/>
        <v>1</v>
      </c>
      <c r="P961">
        <f t="shared" si="77"/>
        <v>1</v>
      </c>
      <c r="Q961">
        <f t="shared" si="77"/>
        <v>0</v>
      </c>
      <c r="R961">
        <f t="shared" si="77"/>
        <v>0</v>
      </c>
      <c r="S961">
        <f t="shared" si="77"/>
        <v>0</v>
      </c>
      <c r="T961">
        <v>1</v>
      </c>
      <c r="U961">
        <v>1</v>
      </c>
    </row>
    <row r="962" spans="1:21" ht="16">
      <c r="A962" s="1">
        <v>2005</v>
      </c>
      <c r="B962" t="s">
        <v>1829</v>
      </c>
      <c r="C962" t="s">
        <v>1830</v>
      </c>
      <c r="D962" t="s">
        <v>16</v>
      </c>
      <c r="E962" t="s">
        <v>16</v>
      </c>
      <c r="F962" t="s">
        <v>17</v>
      </c>
      <c r="G962">
        <v>56094360</v>
      </c>
      <c r="H962">
        <v>92094360</v>
      </c>
      <c r="I962" t="s">
        <v>1645</v>
      </c>
      <c r="J962">
        <v>11930331</v>
      </c>
      <c r="K962">
        <v>66922430</v>
      </c>
      <c r="L962">
        <v>109871622</v>
      </c>
      <c r="M962">
        <v>10000000</v>
      </c>
      <c r="N962">
        <f t="shared" ref="N962:N1025" si="78">IF(F962="PASS",1,0)</f>
        <v>0</v>
      </c>
      <c r="O962">
        <f t="shared" ref="O962:O1025" si="79">IF(E962=D962,0,1)</f>
        <v>0</v>
      </c>
      <c r="P962">
        <f t="shared" ref="P962:S981" si="80">IF(AND($A962&gt;=P$1,$A962&lt;P$1+10),1,0)</f>
        <v>0</v>
      </c>
      <c r="Q962">
        <f t="shared" si="80"/>
        <v>1</v>
      </c>
      <c r="R962">
        <f t="shared" si="80"/>
        <v>0</v>
      </c>
      <c r="S962">
        <f t="shared" si="80"/>
        <v>0</v>
      </c>
      <c r="T962">
        <v>2</v>
      </c>
      <c r="U962">
        <v>2</v>
      </c>
    </row>
    <row r="963" spans="1:21" ht="16">
      <c r="A963" s="1">
        <v>2008</v>
      </c>
      <c r="B963" t="s">
        <v>1217</v>
      </c>
      <c r="C963" t="s">
        <v>1218</v>
      </c>
      <c r="D963" t="s">
        <v>31</v>
      </c>
      <c r="E963" t="s">
        <v>31</v>
      </c>
      <c r="F963" t="s">
        <v>17</v>
      </c>
      <c r="G963">
        <v>87341380</v>
      </c>
      <c r="H963">
        <v>101549277</v>
      </c>
      <c r="I963" t="s">
        <v>1123</v>
      </c>
      <c r="J963">
        <v>28138664</v>
      </c>
      <c r="K963">
        <v>94525760</v>
      </c>
      <c r="L963">
        <v>109902346</v>
      </c>
      <c r="M963">
        <v>26000000</v>
      </c>
      <c r="N963">
        <f t="shared" si="78"/>
        <v>0</v>
      </c>
      <c r="O963">
        <f t="shared" si="79"/>
        <v>0</v>
      </c>
      <c r="P963">
        <f t="shared" si="80"/>
        <v>0</v>
      </c>
      <c r="Q963">
        <f t="shared" si="80"/>
        <v>1</v>
      </c>
      <c r="R963">
        <f t="shared" si="80"/>
        <v>0</v>
      </c>
      <c r="S963">
        <f t="shared" si="80"/>
        <v>0</v>
      </c>
      <c r="T963">
        <v>2</v>
      </c>
      <c r="U963">
        <v>2</v>
      </c>
    </row>
    <row r="964" spans="1:21" ht="16">
      <c r="A964" s="1">
        <v>2005</v>
      </c>
      <c r="B964" t="s">
        <v>1809</v>
      </c>
      <c r="C964" t="s">
        <v>1810</v>
      </c>
      <c r="D964" t="s">
        <v>22</v>
      </c>
      <c r="E964" t="s">
        <v>22</v>
      </c>
      <c r="F964" t="s">
        <v>23</v>
      </c>
      <c r="G964">
        <v>47907715</v>
      </c>
      <c r="H964">
        <v>92256918</v>
      </c>
      <c r="I964" t="s">
        <v>1640</v>
      </c>
      <c r="J964">
        <v>47721325</v>
      </c>
      <c r="K964">
        <v>57155491</v>
      </c>
      <c r="L964">
        <v>110065560</v>
      </c>
      <c r="M964">
        <v>40000000</v>
      </c>
      <c r="N964">
        <f t="shared" si="78"/>
        <v>1</v>
      </c>
      <c r="O964">
        <f t="shared" si="79"/>
        <v>0</v>
      </c>
      <c r="P964">
        <f t="shared" si="80"/>
        <v>0</v>
      </c>
      <c r="Q964">
        <f t="shared" si="80"/>
        <v>1</v>
      </c>
      <c r="R964">
        <f t="shared" si="80"/>
        <v>0</v>
      </c>
      <c r="S964">
        <f t="shared" si="80"/>
        <v>0</v>
      </c>
      <c r="T964">
        <v>2</v>
      </c>
      <c r="U964">
        <v>2</v>
      </c>
    </row>
    <row r="965" spans="1:21" ht="16">
      <c r="A965" s="1">
        <v>2002</v>
      </c>
      <c r="B965" t="s">
        <v>2151</v>
      </c>
      <c r="C965" t="s">
        <v>54</v>
      </c>
      <c r="D965" t="s">
        <v>22</v>
      </c>
      <c r="E965" t="s">
        <v>22</v>
      </c>
      <c r="F965" t="s">
        <v>23</v>
      </c>
      <c r="G965">
        <v>35266619</v>
      </c>
      <c r="H965">
        <v>85001659</v>
      </c>
      <c r="I965" t="s">
        <v>2128</v>
      </c>
      <c r="J965">
        <v>38855376</v>
      </c>
      <c r="K965">
        <v>45676592</v>
      </c>
      <c r="L965">
        <v>110092382</v>
      </c>
      <c r="M965">
        <v>30000000</v>
      </c>
      <c r="N965">
        <f t="shared" si="78"/>
        <v>1</v>
      </c>
      <c r="O965">
        <f t="shared" si="79"/>
        <v>0</v>
      </c>
      <c r="P965">
        <f t="shared" si="80"/>
        <v>0</v>
      </c>
      <c r="Q965">
        <f t="shared" si="80"/>
        <v>1</v>
      </c>
      <c r="R965">
        <f t="shared" si="80"/>
        <v>0</v>
      </c>
      <c r="S965">
        <f t="shared" si="80"/>
        <v>0</v>
      </c>
      <c r="T965">
        <v>3</v>
      </c>
      <c r="U965">
        <v>2</v>
      </c>
    </row>
    <row r="966" spans="1:21" ht="16">
      <c r="A966" s="1">
        <v>2004</v>
      </c>
      <c r="B966" t="s">
        <v>1848</v>
      </c>
      <c r="C966" t="s">
        <v>1849</v>
      </c>
      <c r="D966" t="s">
        <v>90</v>
      </c>
      <c r="E966" t="s">
        <v>31</v>
      </c>
      <c r="F966" t="s">
        <v>17</v>
      </c>
      <c r="G966">
        <v>84136909</v>
      </c>
      <c r="H966">
        <v>89366354</v>
      </c>
      <c r="I966" t="s">
        <v>1841</v>
      </c>
      <c r="J966">
        <v>30829822</v>
      </c>
      <c r="K966">
        <v>103757037</v>
      </c>
      <c r="L966">
        <v>110205951</v>
      </c>
      <c r="M966">
        <v>25000000</v>
      </c>
      <c r="N966">
        <f t="shared" si="78"/>
        <v>0</v>
      </c>
      <c r="O966">
        <f t="shared" si="79"/>
        <v>1</v>
      </c>
      <c r="P966">
        <f t="shared" si="80"/>
        <v>0</v>
      </c>
      <c r="Q966">
        <f t="shared" si="80"/>
        <v>1</v>
      </c>
      <c r="R966">
        <f t="shared" si="80"/>
        <v>0</v>
      </c>
      <c r="S966">
        <f t="shared" si="80"/>
        <v>0</v>
      </c>
      <c r="T966">
        <v>3</v>
      </c>
      <c r="U966">
        <v>2</v>
      </c>
    </row>
    <row r="967" spans="1:21" ht="16">
      <c r="A967" s="1">
        <v>1998</v>
      </c>
      <c r="B967" t="s">
        <v>2692</v>
      </c>
      <c r="C967" t="s">
        <v>2693</v>
      </c>
      <c r="D967" t="s">
        <v>31</v>
      </c>
      <c r="E967" t="s">
        <v>31</v>
      </c>
      <c r="F967" t="s">
        <v>17</v>
      </c>
      <c r="G967">
        <v>37562568</v>
      </c>
      <c r="H967">
        <v>77562568</v>
      </c>
      <c r="I967" t="s">
        <v>2642</v>
      </c>
      <c r="J967">
        <v>68598351</v>
      </c>
      <c r="K967">
        <v>53681880</v>
      </c>
      <c r="L967">
        <v>110847172</v>
      </c>
      <c r="M967">
        <v>48000000</v>
      </c>
      <c r="N967">
        <f t="shared" si="78"/>
        <v>0</v>
      </c>
      <c r="O967">
        <f t="shared" si="79"/>
        <v>0</v>
      </c>
      <c r="P967">
        <f t="shared" si="80"/>
        <v>0</v>
      </c>
      <c r="Q967">
        <f t="shared" si="80"/>
        <v>0</v>
      </c>
      <c r="R967">
        <f t="shared" si="80"/>
        <v>1</v>
      </c>
      <c r="S967">
        <f t="shared" si="80"/>
        <v>0</v>
      </c>
      <c r="T967">
        <v>4</v>
      </c>
      <c r="U967">
        <v>3</v>
      </c>
    </row>
    <row r="968" spans="1:21" ht="16">
      <c r="A968" s="1">
        <v>1992</v>
      </c>
      <c r="B968" t="s">
        <v>3121</v>
      </c>
      <c r="C968" t="s">
        <v>3122</v>
      </c>
      <c r="D968" t="s">
        <v>16</v>
      </c>
      <c r="E968" t="s">
        <v>16</v>
      </c>
      <c r="F968" t="s">
        <v>17</v>
      </c>
      <c r="G968">
        <v>19487173</v>
      </c>
      <c r="H968">
        <v>66787173</v>
      </c>
      <c r="I968" t="s">
        <v>3101</v>
      </c>
      <c r="J968">
        <v>69734584</v>
      </c>
      <c r="K968">
        <v>32355474</v>
      </c>
      <c r="L968">
        <v>110889898</v>
      </c>
      <c r="M968">
        <v>42000000</v>
      </c>
      <c r="N968">
        <f t="shared" si="78"/>
        <v>0</v>
      </c>
      <c r="O968">
        <f t="shared" si="79"/>
        <v>0</v>
      </c>
      <c r="P968">
        <f t="shared" si="80"/>
        <v>0</v>
      </c>
      <c r="Q968">
        <f t="shared" si="80"/>
        <v>0</v>
      </c>
      <c r="R968">
        <f t="shared" si="80"/>
        <v>1</v>
      </c>
      <c r="S968">
        <f t="shared" si="80"/>
        <v>0</v>
      </c>
      <c r="T968">
        <v>5</v>
      </c>
      <c r="U968">
        <v>3</v>
      </c>
    </row>
    <row r="969" spans="1:21" ht="16">
      <c r="A969" s="1">
        <v>2009</v>
      </c>
      <c r="B969" t="s">
        <v>1117</v>
      </c>
      <c r="C969" t="s">
        <v>1118</v>
      </c>
      <c r="D969" t="s">
        <v>21</v>
      </c>
      <c r="E969" t="s">
        <v>22</v>
      </c>
      <c r="F969" t="s">
        <v>23</v>
      </c>
      <c r="G969">
        <v>75590286</v>
      </c>
      <c r="H969">
        <v>102236596</v>
      </c>
      <c r="I969" t="s">
        <v>888</v>
      </c>
      <c r="J969">
        <v>25623266</v>
      </c>
      <c r="K969">
        <v>82070762</v>
      </c>
      <c r="L969">
        <v>111001503</v>
      </c>
      <c r="M969">
        <v>23600000</v>
      </c>
      <c r="N969">
        <f t="shared" si="78"/>
        <v>1</v>
      </c>
      <c r="O969">
        <f t="shared" si="79"/>
        <v>1</v>
      </c>
      <c r="P969">
        <f t="shared" si="80"/>
        <v>0</v>
      </c>
      <c r="Q969">
        <f t="shared" si="80"/>
        <v>1</v>
      </c>
      <c r="R969">
        <f t="shared" si="80"/>
        <v>0</v>
      </c>
      <c r="S969">
        <f t="shared" si="80"/>
        <v>0</v>
      </c>
      <c r="T969">
        <v>2</v>
      </c>
      <c r="U969">
        <v>2</v>
      </c>
    </row>
    <row r="970" spans="1:21" ht="16">
      <c r="A970" s="1">
        <v>1986</v>
      </c>
      <c r="B970" t="s">
        <v>3311</v>
      </c>
      <c r="C970" t="s">
        <v>3312</v>
      </c>
      <c r="D970" t="s">
        <v>58</v>
      </c>
      <c r="E970" t="s">
        <v>58</v>
      </c>
      <c r="F970" t="s">
        <v>17</v>
      </c>
      <c r="G970">
        <v>52287414</v>
      </c>
      <c r="H970">
        <v>52287414</v>
      </c>
      <c r="I970" t="s">
        <v>3300</v>
      </c>
      <c r="J970">
        <v>16990118</v>
      </c>
      <c r="K970">
        <v>111046165</v>
      </c>
      <c r="L970">
        <v>111046165</v>
      </c>
      <c r="M970">
        <v>8000000</v>
      </c>
      <c r="N970">
        <f t="shared" si="78"/>
        <v>0</v>
      </c>
      <c r="O970">
        <f t="shared" si="79"/>
        <v>0</v>
      </c>
      <c r="P970">
        <f t="shared" si="80"/>
        <v>0</v>
      </c>
      <c r="Q970">
        <f t="shared" si="80"/>
        <v>0</v>
      </c>
      <c r="R970">
        <f t="shared" si="80"/>
        <v>0</v>
      </c>
      <c r="S970">
        <f t="shared" si="80"/>
        <v>1</v>
      </c>
    </row>
    <row r="971" spans="1:21" ht="16">
      <c r="A971" s="1">
        <v>2009</v>
      </c>
      <c r="B971" t="s">
        <v>1003</v>
      </c>
      <c r="C971" t="s">
        <v>1004</v>
      </c>
      <c r="D971" t="s">
        <v>31</v>
      </c>
      <c r="E971" t="s">
        <v>31</v>
      </c>
      <c r="F971" t="s">
        <v>17</v>
      </c>
      <c r="G971">
        <v>51545952</v>
      </c>
      <c r="H971">
        <v>102754998</v>
      </c>
      <c r="I971" t="s">
        <v>885</v>
      </c>
      <c r="J971">
        <v>15200242</v>
      </c>
      <c r="K971">
        <v>55965069</v>
      </c>
      <c r="L971">
        <v>111564348</v>
      </c>
      <c r="M971">
        <v>14000000</v>
      </c>
      <c r="N971">
        <f t="shared" si="78"/>
        <v>0</v>
      </c>
      <c r="O971">
        <f t="shared" si="79"/>
        <v>0</v>
      </c>
      <c r="P971">
        <f t="shared" si="80"/>
        <v>0</v>
      </c>
      <c r="Q971">
        <f t="shared" si="80"/>
        <v>1</v>
      </c>
      <c r="R971">
        <f t="shared" si="80"/>
        <v>0</v>
      </c>
      <c r="S971">
        <f t="shared" si="80"/>
        <v>0</v>
      </c>
      <c r="T971">
        <v>2</v>
      </c>
      <c r="U971">
        <v>2</v>
      </c>
    </row>
    <row r="972" spans="1:21" ht="16">
      <c r="A972" s="1">
        <v>2003</v>
      </c>
      <c r="B972" t="s">
        <v>2078</v>
      </c>
      <c r="C972" t="s">
        <v>2079</v>
      </c>
      <c r="D972" t="s">
        <v>16</v>
      </c>
      <c r="E972" t="s">
        <v>16</v>
      </c>
      <c r="F972" t="s">
        <v>17</v>
      </c>
      <c r="G972">
        <v>60470220</v>
      </c>
      <c r="H972">
        <v>88316835</v>
      </c>
      <c r="I972" t="s">
        <v>1999</v>
      </c>
      <c r="J972">
        <v>63304348</v>
      </c>
      <c r="K972">
        <v>76560557</v>
      </c>
      <c r="L972">
        <v>111816793</v>
      </c>
      <c r="M972">
        <v>50000000</v>
      </c>
      <c r="N972">
        <f t="shared" si="78"/>
        <v>0</v>
      </c>
      <c r="O972">
        <f t="shared" si="79"/>
        <v>0</v>
      </c>
      <c r="P972">
        <f t="shared" si="80"/>
        <v>0</v>
      </c>
      <c r="Q972">
        <f t="shared" si="80"/>
        <v>1</v>
      </c>
      <c r="R972">
        <f t="shared" si="80"/>
        <v>0</v>
      </c>
      <c r="S972">
        <f t="shared" si="80"/>
        <v>0</v>
      </c>
      <c r="T972">
        <v>3</v>
      </c>
      <c r="U972">
        <v>2</v>
      </c>
    </row>
    <row r="973" spans="1:21" ht="16">
      <c r="A973" s="1">
        <v>2007</v>
      </c>
      <c r="B973" t="s">
        <v>1371</v>
      </c>
      <c r="C973" t="s">
        <v>1372</v>
      </c>
      <c r="D973" t="s">
        <v>57</v>
      </c>
      <c r="E973" t="s">
        <v>58</v>
      </c>
      <c r="F973" t="s">
        <v>17</v>
      </c>
      <c r="G973">
        <v>39687694</v>
      </c>
      <c r="H973">
        <v>99965792</v>
      </c>
      <c r="I973" t="s">
        <v>1327</v>
      </c>
      <c r="J973">
        <v>19662011</v>
      </c>
      <c r="K973">
        <v>44590850</v>
      </c>
      <c r="L973">
        <v>112315914</v>
      </c>
      <c r="M973">
        <v>17500000</v>
      </c>
      <c r="N973">
        <f t="shared" si="78"/>
        <v>0</v>
      </c>
      <c r="O973">
        <f t="shared" si="79"/>
        <v>1</v>
      </c>
      <c r="P973">
        <f t="shared" si="80"/>
        <v>0</v>
      </c>
      <c r="Q973">
        <f t="shared" si="80"/>
        <v>1</v>
      </c>
      <c r="R973">
        <f t="shared" si="80"/>
        <v>0</v>
      </c>
      <c r="S973">
        <f t="shared" si="80"/>
        <v>0</v>
      </c>
      <c r="T973">
        <v>2</v>
      </c>
      <c r="U973">
        <v>2</v>
      </c>
    </row>
    <row r="974" spans="1:21" ht="16">
      <c r="A974" s="1">
        <v>2013</v>
      </c>
      <c r="B974" t="s">
        <v>104</v>
      </c>
      <c r="C974" t="s">
        <v>105</v>
      </c>
      <c r="D974" t="s">
        <v>16</v>
      </c>
      <c r="E974" t="s">
        <v>16</v>
      </c>
      <c r="F974" t="s">
        <v>17</v>
      </c>
      <c r="G974">
        <v>63914167</v>
      </c>
      <c r="H974">
        <v>112914167</v>
      </c>
      <c r="I974" t="s">
        <v>18</v>
      </c>
      <c r="J974">
        <v>28000000</v>
      </c>
      <c r="K974">
        <v>63914167</v>
      </c>
      <c r="L974">
        <v>112914167</v>
      </c>
      <c r="M974">
        <v>28000000</v>
      </c>
      <c r="N974">
        <f t="shared" si="78"/>
        <v>0</v>
      </c>
      <c r="O974">
        <f t="shared" si="79"/>
        <v>0</v>
      </c>
      <c r="P974">
        <f t="shared" si="80"/>
        <v>1</v>
      </c>
      <c r="Q974">
        <f t="shared" si="80"/>
        <v>0</v>
      </c>
      <c r="R974">
        <f t="shared" si="80"/>
        <v>0</v>
      </c>
      <c r="S974">
        <f t="shared" si="80"/>
        <v>0</v>
      </c>
      <c r="T974">
        <v>1</v>
      </c>
      <c r="U974">
        <v>1</v>
      </c>
    </row>
    <row r="975" spans="1:21" ht="16">
      <c r="A975" s="1">
        <v>2000</v>
      </c>
      <c r="B975" t="s">
        <v>2491</v>
      </c>
      <c r="C975" t="s">
        <v>2492</v>
      </c>
      <c r="D975" t="s">
        <v>57</v>
      </c>
      <c r="E975" t="s">
        <v>58</v>
      </c>
      <c r="F975" t="s">
        <v>17</v>
      </c>
      <c r="G975">
        <v>30093107</v>
      </c>
      <c r="H975">
        <v>83593107</v>
      </c>
      <c r="I975" t="s">
        <v>2414</v>
      </c>
      <c r="J975">
        <v>13529084</v>
      </c>
      <c r="K975">
        <v>40713217</v>
      </c>
      <c r="L975">
        <v>113093815</v>
      </c>
      <c r="M975">
        <v>10000000</v>
      </c>
      <c r="N975">
        <f t="shared" si="78"/>
        <v>0</v>
      </c>
      <c r="O975">
        <f t="shared" si="79"/>
        <v>1</v>
      </c>
      <c r="P975">
        <f t="shared" si="80"/>
        <v>0</v>
      </c>
      <c r="Q975">
        <f t="shared" si="80"/>
        <v>1</v>
      </c>
      <c r="R975">
        <f t="shared" si="80"/>
        <v>0</v>
      </c>
      <c r="S975">
        <f t="shared" si="80"/>
        <v>0</v>
      </c>
      <c r="T975">
        <v>3</v>
      </c>
      <c r="U975">
        <v>2</v>
      </c>
    </row>
    <row r="976" spans="1:21" ht="16">
      <c r="A976" s="1">
        <v>2008</v>
      </c>
      <c r="B976" t="s">
        <v>1303</v>
      </c>
      <c r="C976" t="s">
        <v>1304</v>
      </c>
      <c r="D976" t="s">
        <v>22</v>
      </c>
      <c r="E976" t="s">
        <v>22</v>
      </c>
      <c r="F976" t="s">
        <v>23</v>
      </c>
      <c r="G976">
        <v>23216709</v>
      </c>
      <c r="H976">
        <v>104504817</v>
      </c>
      <c r="I976" t="s">
        <v>1120</v>
      </c>
      <c r="J976">
        <v>17316101</v>
      </c>
      <c r="K976">
        <v>25126430</v>
      </c>
      <c r="L976">
        <v>113100998</v>
      </c>
      <c r="M976">
        <v>16000000</v>
      </c>
      <c r="N976">
        <f t="shared" si="78"/>
        <v>1</v>
      </c>
      <c r="O976">
        <f t="shared" si="79"/>
        <v>0</v>
      </c>
      <c r="P976">
        <f t="shared" si="80"/>
        <v>0</v>
      </c>
      <c r="Q976">
        <f t="shared" si="80"/>
        <v>1</v>
      </c>
      <c r="R976">
        <f t="shared" si="80"/>
        <v>0</v>
      </c>
      <c r="S976">
        <f t="shared" si="80"/>
        <v>0</v>
      </c>
      <c r="T976">
        <v>2</v>
      </c>
      <c r="U976">
        <v>2</v>
      </c>
    </row>
    <row r="977" spans="1:21" ht="16">
      <c r="A977" s="1">
        <v>2013</v>
      </c>
      <c r="B977" t="s">
        <v>132</v>
      </c>
      <c r="C977" t="s">
        <v>133</v>
      </c>
      <c r="D977" t="s">
        <v>22</v>
      </c>
      <c r="E977" t="s">
        <v>22</v>
      </c>
      <c r="F977" t="s">
        <v>23</v>
      </c>
      <c r="G977">
        <v>61002302</v>
      </c>
      <c r="H977">
        <v>113402302</v>
      </c>
      <c r="I977" t="s">
        <v>38</v>
      </c>
      <c r="J977">
        <v>46000000</v>
      </c>
      <c r="K977">
        <v>61002302</v>
      </c>
      <c r="L977">
        <v>113402302</v>
      </c>
      <c r="M977">
        <v>46000000</v>
      </c>
      <c r="N977">
        <f t="shared" si="78"/>
        <v>1</v>
      </c>
      <c r="O977">
        <f t="shared" si="79"/>
        <v>0</v>
      </c>
      <c r="P977">
        <f t="shared" si="80"/>
        <v>1</v>
      </c>
      <c r="Q977">
        <f t="shared" si="80"/>
        <v>0</v>
      </c>
      <c r="R977">
        <f t="shared" si="80"/>
        <v>0</v>
      </c>
      <c r="S977">
        <f t="shared" si="80"/>
        <v>0</v>
      </c>
      <c r="T977">
        <v>1</v>
      </c>
      <c r="U977">
        <v>1</v>
      </c>
    </row>
    <row r="978" spans="1:21" ht="16">
      <c r="A978" s="1">
        <v>2004</v>
      </c>
      <c r="B978" t="s">
        <v>1937</v>
      </c>
      <c r="C978" t="s">
        <v>1938</v>
      </c>
      <c r="D978" t="s">
        <v>16</v>
      </c>
      <c r="E978" t="s">
        <v>16</v>
      </c>
      <c r="F978" t="s">
        <v>17</v>
      </c>
      <c r="G978">
        <v>47958031</v>
      </c>
      <c r="H978">
        <v>92111551</v>
      </c>
      <c r="I978" t="s">
        <v>1841</v>
      </c>
      <c r="J978">
        <v>49327715</v>
      </c>
      <c r="K978">
        <v>59141502</v>
      </c>
      <c r="L978">
        <v>113591309</v>
      </c>
      <c r="M978">
        <v>40000000</v>
      </c>
      <c r="N978">
        <f t="shared" si="78"/>
        <v>0</v>
      </c>
      <c r="O978">
        <f t="shared" si="79"/>
        <v>0</v>
      </c>
      <c r="P978">
        <f t="shared" si="80"/>
        <v>0</v>
      </c>
      <c r="Q978">
        <f t="shared" si="80"/>
        <v>1</v>
      </c>
      <c r="R978">
        <f t="shared" si="80"/>
        <v>0</v>
      </c>
      <c r="S978">
        <f t="shared" si="80"/>
        <v>0</v>
      </c>
      <c r="T978">
        <v>3</v>
      </c>
      <c r="U978">
        <v>2</v>
      </c>
    </row>
    <row r="979" spans="1:21" ht="16">
      <c r="A979" s="1">
        <v>2008</v>
      </c>
      <c r="B979" t="s">
        <v>1166</v>
      </c>
      <c r="C979" t="s">
        <v>1167</v>
      </c>
      <c r="D979" t="s">
        <v>22</v>
      </c>
      <c r="E979" t="s">
        <v>22</v>
      </c>
      <c r="F979" t="s">
        <v>23</v>
      </c>
      <c r="G979">
        <v>63172463</v>
      </c>
      <c r="H979">
        <v>105173042</v>
      </c>
      <c r="I979" t="s">
        <v>1120</v>
      </c>
      <c r="J979">
        <v>32467689</v>
      </c>
      <c r="K979">
        <v>68368797</v>
      </c>
      <c r="L979">
        <v>113824188</v>
      </c>
      <c r="M979">
        <v>30000000</v>
      </c>
      <c r="N979">
        <f t="shared" si="78"/>
        <v>1</v>
      </c>
      <c r="O979">
        <f t="shared" si="79"/>
        <v>0</v>
      </c>
      <c r="P979">
        <f t="shared" si="80"/>
        <v>0</v>
      </c>
      <c r="Q979">
        <f t="shared" si="80"/>
        <v>1</v>
      </c>
      <c r="R979">
        <f t="shared" si="80"/>
        <v>0</v>
      </c>
      <c r="S979">
        <f t="shared" si="80"/>
        <v>0</v>
      </c>
      <c r="T979">
        <v>2</v>
      </c>
      <c r="U979">
        <v>2</v>
      </c>
    </row>
    <row r="980" spans="1:21" ht="16">
      <c r="A980" s="1">
        <v>2005</v>
      </c>
      <c r="B980" t="s">
        <v>1751</v>
      </c>
      <c r="C980" t="s">
        <v>1752</v>
      </c>
      <c r="D980" t="s">
        <v>22</v>
      </c>
      <c r="E980" t="s">
        <v>22</v>
      </c>
      <c r="F980" t="s">
        <v>23</v>
      </c>
      <c r="G980">
        <v>57891803</v>
      </c>
      <c r="H980">
        <v>95555805</v>
      </c>
      <c r="I980" t="s">
        <v>1640</v>
      </c>
      <c r="J980">
        <v>31018861</v>
      </c>
      <c r="K980">
        <v>69066839</v>
      </c>
      <c r="L980">
        <v>114001241</v>
      </c>
      <c r="M980">
        <v>26000000</v>
      </c>
      <c r="N980">
        <f t="shared" si="78"/>
        <v>1</v>
      </c>
      <c r="O980">
        <f t="shared" si="79"/>
        <v>0</v>
      </c>
      <c r="P980">
        <f t="shared" si="80"/>
        <v>0</v>
      </c>
      <c r="Q980">
        <f t="shared" si="80"/>
        <v>1</v>
      </c>
      <c r="R980">
        <f t="shared" si="80"/>
        <v>0</v>
      </c>
      <c r="S980">
        <f t="shared" si="80"/>
        <v>0</v>
      </c>
      <c r="T980">
        <v>2</v>
      </c>
      <c r="U980">
        <v>2</v>
      </c>
    </row>
    <row r="981" spans="1:21" ht="16">
      <c r="A981" s="1">
        <v>1993</v>
      </c>
      <c r="B981" t="s">
        <v>3076</v>
      </c>
      <c r="C981" t="s">
        <v>3077</v>
      </c>
      <c r="D981" t="s">
        <v>90</v>
      </c>
      <c r="E981" t="s">
        <v>31</v>
      </c>
      <c r="F981" t="s">
        <v>17</v>
      </c>
      <c r="G981">
        <v>70906973</v>
      </c>
      <c r="H981">
        <v>70906973</v>
      </c>
      <c r="I981" t="s">
        <v>3068</v>
      </c>
      <c r="J981">
        <v>23541900</v>
      </c>
      <c r="K981">
        <v>114334580</v>
      </c>
      <c r="L981">
        <v>114334580</v>
      </c>
      <c r="M981">
        <v>14600000</v>
      </c>
      <c r="N981">
        <f t="shared" si="78"/>
        <v>0</v>
      </c>
      <c r="O981">
        <f t="shared" si="79"/>
        <v>1</v>
      </c>
      <c r="P981">
        <f t="shared" si="80"/>
        <v>0</v>
      </c>
      <c r="Q981">
        <f t="shared" si="80"/>
        <v>0</v>
      </c>
      <c r="R981">
        <f t="shared" si="80"/>
        <v>1</v>
      </c>
      <c r="S981">
        <f t="shared" si="80"/>
        <v>0</v>
      </c>
      <c r="T981">
        <v>5</v>
      </c>
      <c r="U981">
        <v>3</v>
      </c>
    </row>
    <row r="982" spans="1:21" ht="16">
      <c r="A982" s="1">
        <v>2003</v>
      </c>
      <c r="B982" t="s">
        <v>2022</v>
      </c>
      <c r="C982" t="s">
        <v>2023</v>
      </c>
      <c r="D982" t="s">
        <v>22</v>
      </c>
      <c r="E982" t="s">
        <v>22</v>
      </c>
      <c r="F982" t="s">
        <v>23</v>
      </c>
      <c r="G982">
        <v>46896664</v>
      </c>
      <c r="H982">
        <v>90396664</v>
      </c>
      <c r="I982" t="s">
        <v>2006</v>
      </c>
      <c r="J982">
        <v>32918261</v>
      </c>
      <c r="K982">
        <v>59375255</v>
      </c>
      <c r="L982">
        <v>114450037</v>
      </c>
      <c r="M982">
        <v>26000000</v>
      </c>
      <c r="N982">
        <f t="shared" si="78"/>
        <v>1</v>
      </c>
      <c r="O982">
        <f t="shared" si="79"/>
        <v>0</v>
      </c>
      <c r="P982">
        <f t="shared" ref="P982:S1001" si="81">IF(AND($A982&gt;=P$1,$A982&lt;P$1+10),1,0)</f>
        <v>0</v>
      </c>
      <c r="Q982">
        <f t="shared" si="81"/>
        <v>1</v>
      </c>
      <c r="R982">
        <f t="shared" si="81"/>
        <v>0</v>
      </c>
      <c r="S982">
        <f t="shared" si="81"/>
        <v>0</v>
      </c>
      <c r="T982">
        <v>3</v>
      </c>
      <c r="U982">
        <v>2</v>
      </c>
    </row>
    <row r="983" spans="1:21" ht="16">
      <c r="A983" s="1">
        <v>2006</v>
      </c>
      <c r="B983" t="s">
        <v>1542</v>
      </c>
      <c r="C983" t="s">
        <v>1543</v>
      </c>
      <c r="D983" t="s">
        <v>57</v>
      </c>
      <c r="E983" t="s">
        <v>58</v>
      </c>
      <c r="F983" t="s">
        <v>17</v>
      </c>
      <c r="G983">
        <v>80197993</v>
      </c>
      <c r="H983">
        <v>99296462</v>
      </c>
      <c r="I983" t="s">
        <v>1464</v>
      </c>
      <c r="J983">
        <v>36985483</v>
      </c>
      <c r="K983">
        <v>92692547</v>
      </c>
      <c r="L983">
        <v>114766488</v>
      </c>
      <c r="M983">
        <v>32000000</v>
      </c>
      <c r="N983">
        <f t="shared" si="78"/>
        <v>0</v>
      </c>
      <c r="O983">
        <f t="shared" si="79"/>
        <v>1</v>
      </c>
      <c r="P983">
        <f t="shared" si="81"/>
        <v>0</v>
      </c>
      <c r="Q983">
        <f t="shared" si="81"/>
        <v>1</v>
      </c>
      <c r="R983">
        <f t="shared" si="81"/>
        <v>0</v>
      </c>
      <c r="S983">
        <f t="shared" si="81"/>
        <v>0</v>
      </c>
      <c r="T983">
        <v>2</v>
      </c>
      <c r="U983">
        <v>2</v>
      </c>
    </row>
    <row r="984" spans="1:21" ht="16">
      <c r="A984" s="1">
        <v>2011</v>
      </c>
      <c r="B984" t="s">
        <v>515</v>
      </c>
      <c r="C984" t="s">
        <v>516</v>
      </c>
      <c r="D984" t="s">
        <v>16</v>
      </c>
      <c r="E984" t="s">
        <v>16</v>
      </c>
      <c r="F984" t="s">
        <v>17</v>
      </c>
      <c r="G984">
        <v>75605492</v>
      </c>
      <c r="H984">
        <v>111174374</v>
      </c>
      <c r="I984" t="s">
        <v>391</v>
      </c>
      <c r="J984">
        <v>51784539</v>
      </c>
      <c r="K984">
        <v>78303911</v>
      </c>
      <c r="L984">
        <v>115142275</v>
      </c>
      <c r="M984">
        <v>50000000</v>
      </c>
      <c r="N984">
        <f t="shared" si="78"/>
        <v>0</v>
      </c>
      <c r="O984">
        <f t="shared" si="79"/>
        <v>0</v>
      </c>
      <c r="P984">
        <f t="shared" si="81"/>
        <v>1</v>
      </c>
      <c r="Q984">
        <f t="shared" si="81"/>
        <v>0</v>
      </c>
      <c r="R984">
        <f t="shared" si="81"/>
        <v>0</v>
      </c>
      <c r="S984">
        <f t="shared" si="81"/>
        <v>0</v>
      </c>
      <c r="T984">
        <v>1</v>
      </c>
      <c r="U984">
        <v>1</v>
      </c>
    </row>
    <row r="985" spans="1:21" ht="16">
      <c r="A985" s="1">
        <v>2008</v>
      </c>
      <c r="B985" t="s">
        <v>1205</v>
      </c>
      <c r="C985" t="s">
        <v>1206</v>
      </c>
      <c r="D985" t="s">
        <v>31</v>
      </c>
      <c r="E985" t="s">
        <v>31</v>
      </c>
      <c r="F985" t="s">
        <v>17</v>
      </c>
      <c r="G985">
        <v>46012734</v>
      </c>
      <c r="H985">
        <v>106548738</v>
      </c>
      <c r="I985" t="s">
        <v>1123</v>
      </c>
      <c r="J985">
        <v>43290252</v>
      </c>
      <c r="K985">
        <v>49797572</v>
      </c>
      <c r="L985">
        <v>115313044</v>
      </c>
      <c r="M985">
        <v>40000000</v>
      </c>
      <c r="N985">
        <f t="shared" si="78"/>
        <v>0</v>
      </c>
      <c r="O985">
        <f t="shared" si="79"/>
        <v>0</v>
      </c>
      <c r="P985">
        <f t="shared" si="81"/>
        <v>0</v>
      </c>
      <c r="Q985">
        <f t="shared" si="81"/>
        <v>1</v>
      </c>
      <c r="R985">
        <f t="shared" si="81"/>
        <v>0</v>
      </c>
      <c r="S985">
        <f t="shared" si="81"/>
        <v>0</v>
      </c>
      <c r="T985">
        <v>2</v>
      </c>
      <c r="U985">
        <v>2</v>
      </c>
    </row>
    <row r="986" spans="1:21" ht="16">
      <c r="A986" s="1">
        <v>2006</v>
      </c>
      <c r="B986" t="s">
        <v>1569</v>
      </c>
      <c r="C986" t="s">
        <v>1570</v>
      </c>
      <c r="D986" t="s">
        <v>22</v>
      </c>
      <c r="E986" t="s">
        <v>22</v>
      </c>
      <c r="F986" t="s">
        <v>23</v>
      </c>
      <c r="G986">
        <v>46982632</v>
      </c>
      <c r="H986">
        <v>99982632</v>
      </c>
      <c r="I986" t="s">
        <v>1469</v>
      </c>
      <c r="J986">
        <v>57789817</v>
      </c>
      <c r="K986">
        <v>54302354</v>
      </c>
      <c r="L986">
        <v>115559561</v>
      </c>
      <c r="M986">
        <v>50000000</v>
      </c>
      <c r="N986">
        <f t="shared" si="78"/>
        <v>1</v>
      </c>
      <c r="O986">
        <f t="shared" si="79"/>
        <v>0</v>
      </c>
      <c r="P986">
        <f t="shared" si="81"/>
        <v>0</v>
      </c>
      <c r="Q986">
        <f t="shared" si="81"/>
        <v>1</v>
      </c>
      <c r="R986">
        <f t="shared" si="81"/>
        <v>0</v>
      </c>
      <c r="S986">
        <f t="shared" si="81"/>
        <v>0</v>
      </c>
      <c r="T986">
        <v>2</v>
      </c>
      <c r="U986">
        <v>2</v>
      </c>
    </row>
    <row r="987" spans="1:21" ht="16">
      <c r="A987" s="1">
        <v>1976</v>
      </c>
      <c r="B987" t="s">
        <v>3512</v>
      </c>
      <c r="C987" t="s">
        <v>3513</v>
      </c>
      <c r="D987" t="s">
        <v>16</v>
      </c>
      <c r="E987" t="s">
        <v>16</v>
      </c>
      <c r="F987" t="s">
        <v>17</v>
      </c>
      <c r="G987">
        <v>28262574</v>
      </c>
      <c r="H987">
        <v>28262574</v>
      </c>
      <c r="I987" t="s">
        <v>3500</v>
      </c>
      <c r="J987">
        <v>4091827</v>
      </c>
      <c r="K987">
        <v>115645570</v>
      </c>
      <c r="L987">
        <v>115645570</v>
      </c>
      <c r="M987">
        <v>1000000</v>
      </c>
      <c r="N987">
        <f t="shared" si="78"/>
        <v>0</v>
      </c>
      <c r="O987">
        <f t="shared" si="79"/>
        <v>0</v>
      </c>
      <c r="P987">
        <f t="shared" si="81"/>
        <v>0</v>
      </c>
      <c r="Q987">
        <f t="shared" si="81"/>
        <v>0</v>
      </c>
      <c r="R987">
        <f t="shared" si="81"/>
        <v>0</v>
      </c>
      <c r="S987">
        <f t="shared" si="81"/>
        <v>0</v>
      </c>
    </row>
    <row r="988" spans="1:21" ht="16">
      <c r="A988" s="1">
        <v>2005</v>
      </c>
      <c r="B988" t="s">
        <v>1713</v>
      </c>
      <c r="C988" t="s">
        <v>1714</v>
      </c>
      <c r="D988" t="s">
        <v>58</v>
      </c>
      <c r="E988" t="s">
        <v>58</v>
      </c>
      <c r="F988" t="s">
        <v>17</v>
      </c>
      <c r="G988">
        <v>62647540</v>
      </c>
      <c r="H988">
        <v>96947540</v>
      </c>
      <c r="I988" t="s">
        <v>1645</v>
      </c>
      <c r="J988">
        <v>85898385</v>
      </c>
      <c r="K988">
        <v>74740591</v>
      </c>
      <c r="L988">
        <v>115661627</v>
      </c>
      <c r="M988">
        <v>72000000</v>
      </c>
      <c r="N988">
        <f t="shared" si="78"/>
        <v>0</v>
      </c>
      <c r="O988">
        <f t="shared" si="79"/>
        <v>0</v>
      </c>
      <c r="P988">
        <f t="shared" si="81"/>
        <v>0</v>
      </c>
      <c r="Q988">
        <f t="shared" si="81"/>
        <v>1</v>
      </c>
      <c r="R988">
        <f t="shared" si="81"/>
        <v>0</v>
      </c>
      <c r="S988">
        <f t="shared" si="81"/>
        <v>0</v>
      </c>
      <c r="T988">
        <v>2</v>
      </c>
      <c r="U988">
        <v>2</v>
      </c>
    </row>
    <row r="989" spans="1:21" ht="16">
      <c r="A989" s="1">
        <v>2000</v>
      </c>
      <c r="B989" t="s">
        <v>2508</v>
      </c>
      <c r="C989" t="s">
        <v>2509</v>
      </c>
      <c r="D989" t="s">
        <v>22</v>
      </c>
      <c r="E989" t="s">
        <v>22</v>
      </c>
      <c r="F989" t="s">
        <v>23</v>
      </c>
      <c r="G989">
        <v>57262492</v>
      </c>
      <c r="H989">
        <v>85527867</v>
      </c>
      <c r="I989" t="s">
        <v>2409</v>
      </c>
      <c r="J989">
        <v>32469801</v>
      </c>
      <c r="K989">
        <v>77470905</v>
      </c>
      <c r="L989">
        <v>115711368</v>
      </c>
      <c r="M989">
        <v>24000000</v>
      </c>
      <c r="N989">
        <f t="shared" si="78"/>
        <v>1</v>
      </c>
      <c r="O989">
        <f t="shared" si="79"/>
        <v>0</v>
      </c>
      <c r="P989">
        <f t="shared" si="81"/>
        <v>0</v>
      </c>
      <c r="Q989">
        <f t="shared" si="81"/>
        <v>1</v>
      </c>
      <c r="R989">
        <f t="shared" si="81"/>
        <v>0</v>
      </c>
      <c r="S989">
        <f t="shared" si="81"/>
        <v>0</v>
      </c>
      <c r="T989">
        <v>3</v>
      </c>
      <c r="U989">
        <v>2</v>
      </c>
    </row>
    <row r="990" spans="1:21" ht="16">
      <c r="A990" s="1">
        <v>2006</v>
      </c>
      <c r="B990" t="s">
        <v>1528</v>
      </c>
      <c r="C990" t="s">
        <v>1529</v>
      </c>
      <c r="D990" t="s">
        <v>22</v>
      </c>
      <c r="E990" t="s">
        <v>22</v>
      </c>
      <c r="F990" t="s">
        <v>23</v>
      </c>
      <c r="G990">
        <v>59891098</v>
      </c>
      <c r="H990">
        <v>100550977</v>
      </c>
      <c r="I990" t="s">
        <v>1469</v>
      </c>
      <c r="J990">
        <v>9246371</v>
      </c>
      <c r="K990">
        <v>69221912</v>
      </c>
      <c r="L990">
        <v>116216452</v>
      </c>
      <c r="M990">
        <v>8000000</v>
      </c>
      <c r="N990">
        <f t="shared" si="78"/>
        <v>1</v>
      </c>
      <c r="O990">
        <f t="shared" si="79"/>
        <v>0</v>
      </c>
      <c r="P990">
        <f t="shared" si="81"/>
        <v>0</v>
      </c>
      <c r="Q990">
        <f t="shared" si="81"/>
        <v>1</v>
      </c>
      <c r="R990">
        <f t="shared" si="81"/>
        <v>0</v>
      </c>
      <c r="S990">
        <f t="shared" si="81"/>
        <v>0</v>
      </c>
      <c r="T990">
        <v>2</v>
      </c>
      <c r="U990">
        <v>2</v>
      </c>
    </row>
    <row r="991" spans="1:21" ht="16">
      <c r="A991" s="1">
        <v>2000</v>
      </c>
      <c r="B991" t="s">
        <v>2497</v>
      </c>
      <c r="C991" t="s">
        <v>2498</v>
      </c>
      <c r="D991" t="s">
        <v>31</v>
      </c>
      <c r="E991" t="s">
        <v>31</v>
      </c>
      <c r="F991" t="s">
        <v>17</v>
      </c>
      <c r="G991">
        <v>61280963</v>
      </c>
      <c r="H991">
        <v>85911226</v>
      </c>
      <c r="I991" t="s">
        <v>2414</v>
      </c>
      <c r="J991">
        <v>47351793</v>
      </c>
      <c r="K991">
        <v>82907528</v>
      </c>
      <c r="L991">
        <v>116230018</v>
      </c>
      <c r="M991">
        <v>35000000</v>
      </c>
      <c r="N991">
        <f t="shared" si="78"/>
        <v>0</v>
      </c>
      <c r="O991">
        <f t="shared" si="79"/>
        <v>0</v>
      </c>
      <c r="P991">
        <f t="shared" si="81"/>
        <v>0</v>
      </c>
      <c r="Q991">
        <f t="shared" si="81"/>
        <v>1</v>
      </c>
      <c r="R991">
        <f t="shared" si="81"/>
        <v>0</v>
      </c>
      <c r="S991">
        <f t="shared" si="81"/>
        <v>0</v>
      </c>
      <c r="T991">
        <v>3</v>
      </c>
      <c r="U991">
        <v>2</v>
      </c>
    </row>
    <row r="992" spans="1:21" ht="16">
      <c r="A992" s="1">
        <v>1984</v>
      </c>
      <c r="B992" t="s">
        <v>3341</v>
      </c>
      <c r="C992" t="s">
        <v>3342</v>
      </c>
      <c r="D992" t="s">
        <v>21</v>
      </c>
      <c r="E992" t="s">
        <v>22</v>
      </c>
      <c r="F992" t="s">
        <v>23</v>
      </c>
      <c r="G992">
        <v>51973029</v>
      </c>
      <c r="H992">
        <v>51973029</v>
      </c>
      <c r="I992" t="s">
        <v>3343</v>
      </c>
      <c r="J992">
        <v>40345992</v>
      </c>
      <c r="K992">
        <v>116494634</v>
      </c>
      <c r="L992">
        <v>116494634</v>
      </c>
      <c r="M992">
        <v>18000000</v>
      </c>
      <c r="N992">
        <f t="shared" si="78"/>
        <v>1</v>
      </c>
      <c r="O992">
        <f t="shared" si="79"/>
        <v>1</v>
      </c>
      <c r="P992">
        <f t="shared" si="81"/>
        <v>0</v>
      </c>
      <c r="Q992">
        <f t="shared" si="81"/>
        <v>0</v>
      </c>
      <c r="R992">
        <f t="shared" si="81"/>
        <v>0</v>
      </c>
      <c r="S992">
        <f t="shared" si="81"/>
        <v>1</v>
      </c>
    </row>
    <row r="993" spans="1:21" ht="16">
      <c r="A993" s="1">
        <v>1998</v>
      </c>
      <c r="B993" t="s">
        <v>2680</v>
      </c>
      <c r="C993" t="s">
        <v>2681</v>
      </c>
      <c r="D993" t="s">
        <v>22</v>
      </c>
      <c r="E993" t="s">
        <v>22</v>
      </c>
      <c r="F993" t="s">
        <v>23</v>
      </c>
      <c r="G993">
        <v>60110313</v>
      </c>
      <c r="H993">
        <v>81529000</v>
      </c>
      <c r="I993" t="s">
        <v>2644</v>
      </c>
      <c r="J993">
        <v>42873969</v>
      </c>
      <c r="K993">
        <v>85905591</v>
      </c>
      <c r="L993">
        <v>116515728</v>
      </c>
      <c r="M993">
        <v>30000000</v>
      </c>
      <c r="N993">
        <f t="shared" si="78"/>
        <v>1</v>
      </c>
      <c r="O993">
        <f t="shared" si="79"/>
        <v>0</v>
      </c>
      <c r="P993">
        <f t="shared" si="81"/>
        <v>0</v>
      </c>
      <c r="Q993">
        <f t="shared" si="81"/>
        <v>0</v>
      </c>
      <c r="R993">
        <f t="shared" si="81"/>
        <v>1</v>
      </c>
      <c r="S993">
        <f t="shared" si="81"/>
        <v>0</v>
      </c>
      <c r="T993">
        <v>4</v>
      </c>
      <c r="U993">
        <v>3</v>
      </c>
    </row>
    <row r="994" spans="1:21" ht="16">
      <c r="A994" s="1">
        <v>2013</v>
      </c>
      <c r="B994" t="s">
        <v>215</v>
      </c>
      <c r="C994" t="s">
        <v>216</v>
      </c>
      <c r="D994" t="s">
        <v>90</v>
      </c>
      <c r="E994" t="s">
        <v>31</v>
      </c>
      <c r="F994" t="s">
        <v>17</v>
      </c>
      <c r="G994">
        <v>66380662</v>
      </c>
      <c r="H994">
        <v>116643610</v>
      </c>
      <c r="I994" t="s">
        <v>18</v>
      </c>
      <c r="J994">
        <v>30000000</v>
      </c>
      <c r="K994">
        <v>66380662</v>
      </c>
      <c r="L994">
        <v>116643610</v>
      </c>
      <c r="M994">
        <v>30000000</v>
      </c>
      <c r="N994">
        <f t="shared" si="78"/>
        <v>0</v>
      </c>
      <c r="O994">
        <f t="shared" si="79"/>
        <v>1</v>
      </c>
      <c r="P994">
        <f t="shared" si="81"/>
        <v>1</v>
      </c>
      <c r="Q994">
        <f t="shared" si="81"/>
        <v>0</v>
      </c>
      <c r="R994">
        <f t="shared" si="81"/>
        <v>0</v>
      </c>
      <c r="S994">
        <f t="shared" si="81"/>
        <v>0</v>
      </c>
      <c r="T994">
        <v>1</v>
      </c>
      <c r="U994">
        <v>1</v>
      </c>
    </row>
    <row r="995" spans="1:21" ht="16">
      <c r="A995" s="1">
        <v>2012</v>
      </c>
      <c r="B995" t="s">
        <v>222</v>
      </c>
      <c r="C995" t="s">
        <v>223</v>
      </c>
      <c r="D995" t="s">
        <v>63</v>
      </c>
      <c r="E995" t="s">
        <v>64</v>
      </c>
      <c r="F995" t="s">
        <v>17</v>
      </c>
      <c r="G995">
        <v>37519139</v>
      </c>
      <c r="H995">
        <v>115119139</v>
      </c>
      <c r="I995" t="s">
        <v>224</v>
      </c>
      <c r="J995">
        <v>68488103</v>
      </c>
      <c r="K995">
        <v>38068365</v>
      </c>
      <c r="L995">
        <v>116804318</v>
      </c>
      <c r="M995">
        <v>67500000</v>
      </c>
      <c r="N995">
        <f t="shared" si="78"/>
        <v>0</v>
      </c>
      <c r="O995">
        <f t="shared" si="79"/>
        <v>1</v>
      </c>
      <c r="P995">
        <f t="shared" si="81"/>
        <v>1</v>
      </c>
      <c r="Q995">
        <f t="shared" si="81"/>
        <v>0</v>
      </c>
      <c r="R995">
        <f t="shared" si="81"/>
        <v>0</v>
      </c>
      <c r="S995">
        <f t="shared" si="81"/>
        <v>0</v>
      </c>
      <c r="T995">
        <v>1</v>
      </c>
      <c r="U995">
        <v>1</v>
      </c>
    </row>
    <row r="996" spans="1:21" ht="16">
      <c r="A996" s="1">
        <v>2012</v>
      </c>
      <c r="B996" t="s">
        <v>294</v>
      </c>
      <c r="C996" t="s">
        <v>295</v>
      </c>
      <c r="D996" t="s">
        <v>22</v>
      </c>
      <c r="E996" t="s">
        <v>22</v>
      </c>
      <c r="F996" t="s">
        <v>23</v>
      </c>
      <c r="G996">
        <v>65001093</v>
      </c>
      <c r="H996">
        <v>115331177</v>
      </c>
      <c r="I996" t="s">
        <v>24</v>
      </c>
      <c r="J996">
        <v>17248856</v>
      </c>
      <c r="K996">
        <v>65952616</v>
      </c>
      <c r="L996">
        <v>117019460</v>
      </c>
      <c r="M996">
        <v>17000000</v>
      </c>
      <c r="N996">
        <f t="shared" si="78"/>
        <v>1</v>
      </c>
      <c r="O996">
        <f t="shared" si="79"/>
        <v>0</v>
      </c>
      <c r="P996">
        <f t="shared" si="81"/>
        <v>1</v>
      </c>
      <c r="Q996">
        <f t="shared" si="81"/>
        <v>0</v>
      </c>
      <c r="R996">
        <f t="shared" si="81"/>
        <v>0</v>
      </c>
      <c r="S996">
        <f t="shared" si="81"/>
        <v>0</v>
      </c>
      <c r="T996">
        <v>1</v>
      </c>
      <c r="U996">
        <v>1</v>
      </c>
    </row>
    <row r="997" spans="1:21" ht="16">
      <c r="A997" s="1">
        <v>1998</v>
      </c>
      <c r="B997" t="s">
        <v>2662</v>
      </c>
      <c r="C997" t="s">
        <v>2663</v>
      </c>
      <c r="D997" t="s">
        <v>22</v>
      </c>
      <c r="E997" t="s">
        <v>22</v>
      </c>
      <c r="F997" t="s">
        <v>23</v>
      </c>
      <c r="G997">
        <v>30082699</v>
      </c>
      <c r="H997">
        <v>82150642</v>
      </c>
      <c r="I997" t="s">
        <v>2644</v>
      </c>
      <c r="J997">
        <v>35728308</v>
      </c>
      <c r="K997">
        <v>42992157</v>
      </c>
      <c r="L997">
        <v>117404137</v>
      </c>
      <c r="M997">
        <v>25000000</v>
      </c>
      <c r="N997">
        <f t="shared" si="78"/>
        <v>1</v>
      </c>
      <c r="O997">
        <f t="shared" si="79"/>
        <v>0</v>
      </c>
      <c r="P997">
        <f t="shared" si="81"/>
        <v>0</v>
      </c>
      <c r="Q997">
        <f t="shared" si="81"/>
        <v>0</v>
      </c>
      <c r="R997">
        <f t="shared" si="81"/>
        <v>1</v>
      </c>
      <c r="S997">
        <f t="shared" si="81"/>
        <v>0</v>
      </c>
      <c r="T997">
        <v>4</v>
      </c>
      <c r="U997">
        <v>3</v>
      </c>
    </row>
    <row r="998" spans="1:21" ht="16">
      <c r="A998" s="1">
        <v>2009</v>
      </c>
      <c r="B998" t="s">
        <v>1019</v>
      </c>
      <c r="C998" t="s">
        <v>1020</v>
      </c>
      <c r="D998" t="s">
        <v>16</v>
      </c>
      <c r="E998" t="s">
        <v>16</v>
      </c>
      <c r="F998" t="s">
        <v>17</v>
      </c>
      <c r="G998">
        <v>42194060</v>
      </c>
      <c r="H998">
        <v>108996113</v>
      </c>
      <c r="I998" t="s">
        <v>885</v>
      </c>
      <c r="J998">
        <v>65143896</v>
      </c>
      <c r="K998">
        <v>45811424</v>
      </c>
      <c r="L998">
        <v>118340524</v>
      </c>
      <c r="M998">
        <v>60000000</v>
      </c>
      <c r="N998">
        <f t="shared" si="78"/>
        <v>0</v>
      </c>
      <c r="O998">
        <f t="shared" si="79"/>
        <v>0</v>
      </c>
      <c r="P998">
        <f t="shared" si="81"/>
        <v>0</v>
      </c>
      <c r="Q998">
        <f t="shared" si="81"/>
        <v>1</v>
      </c>
      <c r="R998">
        <f t="shared" si="81"/>
        <v>0</v>
      </c>
      <c r="S998">
        <f t="shared" si="81"/>
        <v>0</v>
      </c>
      <c r="T998">
        <v>2</v>
      </c>
      <c r="U998">
        <v>2</v>
      </c>
    </row>
    <row r="999" spans="1:21" ht="16">
      <c r="A999" s="1">
        <v>2004</v>
      </c>
      <c r="B999" t="s">
        <v>1959</v>
      </c>
      <c r="C999" t="s">
        <v>1960</v>
      </c>
      <c r="D999" t="s">
        <v>90</v>
      </c>
      <c r="E999" t="s">
        <v>31</v>
      </c>
      <c r="F999" t="s">
        <v>17</v>
      </c>
      <c r="G999">
        <v>57924679</v>
      </c>
      <c r="H999">
        <v>96046844</v>
      </c>
      <c r="I999" t="s">
        <v>1841</v>
      </c>
      <c r="J999">
        <v>16031507</v>
      </c>
      <c r="K999">
        <v>71432302</v>
      </c>
      <c r="L999">
        <v>118444284</v>
      </c>
      <c r="M999">
        <v>13000000</v>
      </c>
      <c r="N999">
        <f t="shared" si="78"/>
        <v>0</v>
      </c>
      <c r="O999">
        <f t="shared" si="79"/>
        <v>1</v>
      </c>
      <c r="P999">
        <f t="shared" si="81"/>
        <v>0</v>
      </c>
      <c r="Q999">
        <f t="shared" si="81"/>
        <v>1</v>
      </c>
      <c r="R999">
        <f t="shared" si="81"/>
        <v>0</v>
      </c>
      <c r="S999">
        <f t="shared" si="81"/>
        <v>0</v>
      </c>
      <c r="T999">
        <v>3</v>
      </c>
      <c r="U999">
        <v>2</v>
      </c>
    </row>
    <row r="1000" spans="1:21" ht="16">
      <c r="A1000" s="1">
        <v>2004</v>
      </c>
      <c r="B1000" t="s">
        <v>1979</v>
      </c>
      <c r="C1000" t="s">
        <v>1980</v>
      </c>
      <c r="D1000" t="s">
        <v>22</v>
      </c>
      <c r="E1000" t="s">
        <v>22</v>
      </c>
      <c r="F1000" t="s">
        <v>23</v>
      </c>
      <c r="G1000">
        <v>59475623</v>
      </c>
      <c r="H1000">
        <v>96221971</v>
      </c>
      <c r="I1000" t="s">
        <v>1837</v>
      </c>
      <c r="J1000">
        <v>123319288</v>
      </c>
      <c r="K1000">
        <v>73344915</v>
      </c>
      <c r="L1000">
        <v>118660249</v>
      </c>
      <c r="M1000">
        <v>100000000</v>
      </c>
      <c r="N1000">
        <f t="shared" si="78"/>
        <v>1</v>
      </c>
      <c r="O1000">
        <f t="shared" si="79"/>
        <v>0</v>
      </c>
      <c r="P1000">
        <f t="shared" si="81"/>
        <v>0</v>
      </c>
      <c r="Q1000">
        <f t="shared" si="81"/>
        <v>1</v>
      </c>
      <c r="R1000">
        <f t="shared" si="81"/>
        <v>0</v>
      </c>
      <c r="S1000">
        <f t="shared" si="81"/>
        <v>0</v>
      </c>
      <c r="T1000">
        <v>3</v>
      </c>
      <c r="U1000">
        <v>2</v>
      </c>
    </row>
    <row r="1001" spans="1:21" ht="16">
      <c r="A1001" s="1">
        <v>1988</v>
      </c>
      <c r="B1001" t="s">
        <v>3251</v>
      </c>
      <c r="C1001" t="s">
        <v>3252</v>
      </c>
      <c r="D1001" t="s">
        <v>22</v>
      </c>
      <c r="E1001" t="s">
        <v>22</v>
      </c>
      <c r="F1001" t="s">
        <v>23</v>
      </c>
      <c r="G1001">
        <v>60328558</v>
      </c>
      <c r="H1001">
        <v>60328558</v>
      </c>
      <c r="I1001" t="s">
        <v>3233</v>
      </c>
      <c r="J1001">
        <v>63028704</v>
      </c>
      <c r="K1001">
        <v>118825964</v>
      </c>
      <c r="L1001">
        <v>118825964</v>
      </c>
      <c r="M1001">
        <v>32000000</v>
      </c>
      <c r="N1001">
        <f t="shared" si="78"/>
        <v>1</v>
      </c>
      <c r="O1001">
        <f t="shared" si="79"/>
        <v>0</v>
      </c>
      <c r="P1001">
        <f t="shared" si="81"/>
        <v>0</v>
      </c>
      <c r="Q1001">
        <f t="shared" si="81"/>
        <v>0</v>
      </c>
      <c r="R1001">
        <f t="shared" si="81"/>
        <v>0</v>
      </c>
      <c r="S1001">
        <f t="shared" si="81"/>
        <v>1</v>
      </c>
    </row>
    <row r="1002" spans="1:21" ht="16">
      <c r="A1002" s="1">
        <v>2002</v>
      </c>
      <c r="B1002" t="s">
        <v>2270</v>
      </c>
      <c r="C1002" t="s">
        <v>2271</v>
      </c>
      <c r="D1002" t="s">
        <v>16</v>
      </c>
      <c r="E1002" t="s">
        <v>16</v>
      </c>
      <c r="F1002" t="s">
        <v>17</v>
      </c>
      <c r="G1002">
        <v>38120554</v>
      </c>
      <c r="H1002">
        <v>91800000</v>
      </c>
      <c r="I1002" t="s">
        <v>2125</v>
      </c>
      <c r="J1002">
        <v>129517922</v>
      </c>
      <c r="K1002">
        <v>49372949</v>
      </c>
      <c r="L1002">
        <v>118897452</v>
      </c>
      <c r="M1002">
        <v>100000000</v>
      </c>
      <c r="N1002">
        <f t="shared" si="78"/>
        <v>0</v>
      </c>
      <c r="O1002">
        <f t="shared" si="79"/>
        <v>0</v>
      </c>
      <c r="P1002">
        <f t="shared" ref="P1002:S1021" si="82">IF(AND($A1002&gt;=P$1,$A1002&lt;P$1+10),1,0)</f>
        <v>0</v>
      </c>
      <c r="Q1002">
        <f t="shared" si="82"/>
        <v>1</v>
      </c>
      <c r="R1002">
        <f t="shared" si="82"/>
        <v>0</v>
      </c>
      <c r="S1002">
        <f t="shared" si="82"/>
        <v>0</v>
      </c>
      <c r="T1002">
        <v>3</v>
      </c>
      <c r="U1002">
        <v>2</v>
      </c>
    </row>
    <row r="1003" spans="1:21" ht="16">
      <c r="A1003" s="1">
        <v>2004</v>
      </c>
      <c r="B1003" t="s">
        <v>1835</v>
      </c>
      <c r="C1003" t="s">
        <v>1836</v>
      </c>
      <c r="D1003" t="s">
        <v>22</v>
      </c>
      <c r="E1003" t="s">
        <v>22</v>
      </c>
      <c r="F1003" t="s">
        <v>23</v>
      </c>
      <c r="G1003">
        <v>57139723</v>
      </c>
      <c r="H1003">
        <v>96439723</v>
      </c>
      <c r="I1003" t="s">
        <v>1837</v>
      </c>
      <c r="J1003">
        <v>36995786</v>
      </c>
      <c r="K1003">
        <v>70464299</v>
      </c>
      <c r="L1003">
        <v>118928779</v>
      </c>
      <c r="M1003">
        <v>30000000</v>
      </c>
      <c r="N1003">
        <f t="shared" si="78"/>
        <v>1</v>
      </c>
      <c r="O1003">
        <f t="shared" si="79"/>
        <v>0</v>
      </c>
      <c r="P1003">
        <f t="shared" si="82"/>
        <v>0</v>
      </c>
      <c r="Q1003">
        <f t="shared" si="82"/>
        <v>1</v>
      </c>
      <c r="R1003">
        <f t="shared" si="82"/>
        <v>0</v>
      </c>
      <c r="S1003">
        <f t="shared" si="82"/>
        <v>0</v>
      </c>
      <c r="T1003">
        <v>3</v>
      </c>
      <c r="U1003">
        <v>2</v>
      </c>
    </row>
    <row r="1004" spans="1:21" ht="16">
      <c r="A1004" s="1">
        <v>2010</v>
      </c>
      <c r="B1004" t="s">
        <v>672</v>
      </c>
      <c r="C1004" t="s">
        <v>673</v>
      </c>
      <c r="D1004" t="s">
        <v>58</v>
      </c>
      <c r="E1004" t="s">
        <v>58</v>
      </c>
      <c r="F1004" t="s">
        <v>17</v>
      </c>
      <c r="G1004">
        <v>80014842</v>
      </c>
      <c r="H1004">
        <v>111362410</v>
      </c>
      <c r="I1004" t="s">
        <v>635</v>
      </c>
      <c r="J1004">
        <v>26705796</v>
      </c>
      <c r="K1004">
        <v>85474402</v>
      </c>
      <c r="L1004">
        <v>118960872</v>
      </c>
      <c r="M1004">
        <v>25000000</v>
      </c>
      <c r="N1004">
        <f t="shared" si="78"/>
        <v>0</v>
      </c>
      <c r="O1004">
        <f t="shared" si="79"/>
        <v>0</v>
      </c>
      <c r="P1004">
        <f t="shared" si="82"/>
        <v>1</v>
      </c>
      <c r="Q1004">
        <f t="shared" si="82"/>
        <v>0</v>
      </c>
      <c r="R1004">
        <f t="shared" si="82"/>
        <v>0</v>
      </c>
      <c r="S1004">
        <f t="shared" si="82"/>
        <v>0</v>
      </c>
      <c r="T1004">
        <v>1</v>
      </c>
      <c r="U1004">
        <v>1</v>
      </c>
    </row>
    <row r="1005" spans="1:21" ht="16">
      <c r="A1005" s="1">
        <v>1977</v>
      </c>
      <c r="B1005" t="s">
        <v>3493</v>
      </c>
      <c r="C1005" t="s">
        <v>3494</v>
      </c>
      <c r="D1005" t="s">
        <v>16</v>
      </c>
      <c r="E1005" t="s">
        <v>16</v>
      </c>
      <c r="F1005" t="s">
        <v>17</v>
      </c>
      <c r="G1005">
        <v>31063038</v>
      </c>
      <c r="H1005">
        <v>31063038</v>
      </c>
      <c r="I1005" t="s">
        <v>3485</v>
      </c>
      <c r="J1005">
        <v>13066697</v>
      </c>
      <c r="K1005">
        <v>119379800</v>
      </c>
      <c r="L1005">
        <v>119379800</v>
      </c>
      <c r="M1005">
        <v>3400000</v>
      </c>
      <c r="N1005">
        <f t="shared" si="78"/>
        <v>0</v>
      </c>
      <c r="O1005">
        <f t="shared" si="79"/>
        <v>0</v>
      </c>
      <c r="P1005">
        <f t="shared" si="82"/>
        <v>0</v>
      </c>
      <c r="Q1005">
        <f t="shared" si="82"/>
        <v>0</v>
      </c>
      <c r="R1005">
        <f t="shared" si="82"/>
        <v>0</v>
      </c>
      <c r="S1005">
        <f t="shared" si="82"/>
        <v>0</v>
      </c>
    </row>
    <row r="1006" spans="1:21" ht="16">
      <c r="A1006" s="1">
        <v>2011</v>
      </c>
      <c r="B1006" t="s">
        <v>589</v>
      </c>
      <c r="C1006" t="s">
        <v>590</v>
      </c>
      <c r="D1006" t="s">
        <v>22</v>
      </c>
      <c r="E1006" t="s">
        <v>22</v>
      </c>
      <c r="F1006" t="s">
        <v>23</v>
      </c>
      <c r="G1006">
        <v>29959436</v>
      </c>
      <c r="H1006">
        <v>115592104</v>
      </c>
      <c r="I1006" t="s">
        <v>398</v>
      </c>
      <c r="J1006">
        <v>14499671</v>
      </c>
      <c r="K1006">
        <v>31028712</v>
      </c>
      <c r="L1006">
        <v>119717677</v>
      </c>
      <c r="M1006">
        <v>14000000</v>
      </c>
      <c r="N1006">
        <f t="shared" si="78"/>
        <v>1</v>
      </c>
      <c r="O1006">
        <f t="shared" si="79"/>
        <v>0</v>
      </c>
      <c r="P1006">
        <f t="shared" si="82"/>
        <v>1</v>
      </c>
      <c r="Q1006">
        <f t="shared" si="82"/>
        <v>0</v>
      </c>
      <c r="R1006">
        <f t="shared" si="82"/>
        <v>0</v>
      </c>
      <c r="S1006">
        <f t="shared" si="82"/>
        <v>0</v>
      </c>
      <c r="T1006">
        <v>1</v>
      </c>
      <c r="U1006">
        <v>1</v>
      </c>
    </row>
    <row r="1007" spans="1:21" ht="16">
      <c r="A1007" s="1">
        <v>2005</v>
      </c>
      <c r="B1007" t="s">
        <v>1717</v>
      </c>
      <c r="C1007" t="s">
        <v>1718</v>
      </c>
      <c r="D1007" t="s">
        <v>22</v>
      </c>
      <c r="E1007" t="s">
        <v>22</v>
      </c>
      <c r="F1007" t="s">
        <v>23</v>
      </c>
      <c r="G1007">
        <v>48318130</v>
      </c>
      <c r="H1007">
        <v>100687083</v>
      </c>
      <c r="I1007" t="s">
        <v>1640</v>
      </c>
      <c r="J1007">
        <v>69195921</v>
      </c>
      <c r="K1007">
        <v>57645130</v>
      </c>
      <c r="L1007">
        <v>120123026</v>
      </c>
      <c r="M1007">
        <v>58000000</v>
      </c>
      <c r="N1007">
        <f t="shared" si="78"/>
        <v>1</v>
      </c>
      <c r="O1007">
        <f t="shared" si="79"/>
        <v>0</v>
      </c>
      <c r="P1007">
        <f t="shared" si="82"/>
        <v>0</v>
      </c>
      <c r="Q1007">
        <f t="shared" si="82"/>
        <v>1</v>
      </c>
      <c r="R1007">
        <f t="shared" si="82"/>
        <v>0</v>
      </c>
      <c r="S1007">
        <f t="shared" si="82"/>
        <v>0</v>
      </c>
      <c r="T1007">
        <v>2</v>
      </c>
      <c r="U1007">
        <v>2</v>
      </c>
    </row>
    <row r="1008" spans="1:21" ht="16">
      <c r="A1008" s="1">
        <v>2003</v>
      </c>
      <c r="B1008" t="s">
        <v>2067</v>
      </c>
      <c r="C1008" t="s">
        <v>2068</v>
      </c>
      <c r="D1008" t="s">
        <v>22</v>
      </c>
      <c r="E1008" t="s">
        <v>22</v>
      </c>
      <c r="F1008" t="s">
        <v>23</v>
      </c>
      <c r="G1008">
        <v>48417850</v>
      </c>
      <c r="H1008">
        <v>95255485</v>
      </c>
      <c r="I1008" t="s">
        <v>2006</v>
      </c>
      <c r="J1008">
        <v>126608696</v>
      </c>
      <c r="K1008">
        <v>61301208</v>
      </c>
      <c r="L1008">
        <v>120601727</v>
      </c>
      <c r="M1008">
        <v>100000000</v>
      </c>
      <c r="N1008">
        <f t="shared" si="78"/>
        <v>1</v>
      </c>
      <c r="O1008">
        <f t="shared" si="79"/>
        <v>0</v>
      </c>
      <c r="P1008">
        <f t="shared" si="82"/>
        <v>0</v>
      </c>
      <c r="Q1008">
        <f t="shared" si="82"/>
        <v>1</v>
      </c>
      <c r="R1008">
        <f t="shared" si="82"/>
        <v>0</v>
      </c>
      <c r="S1008">
        <f t="shared" si="82"/>
        <v>0</v>
      </c>
      <c r="T1008">
        <v>3</v>
      </c>
      <c r="U1008">
        <v>2</v>
      </c>
    </row>
    <row r="1009" spans="1:21" ht="16">
      <c r="A1009" s="1">
        <v>1999</v>
      </c>
      <c r="B1009" t="s">
        <v>2568</v>
      </c>
      <c r="C1009" t="s">
        <v>2569</v>
      </c>
      <c r="D1009" t="s">
        <v>22</v>
      </c>
      <c r="E1009" t="s">
        <v>22</v>
      </c>
      <c r="F1009" t="s">
        <v>23</v>
      </c>
      <c r="G1009">
        <v>55691208</v>
      </c>
      <c r="H1009">
        <v>86257553</v>
      </c>
      <c r="I1009" t="s">
        <v>2532</v>
      </c>
      <c r="J1009">
        <v>90900032</v>
      </c>
      <c r="K1009">
        <v>77882040</v>
      </c>
      <c r="L1009">
        <v>120627912</v>
      </c>
      <c r="M1009">
        <v>65000000</v>
      </c>
      <c r="N1009">
        <f t="shared" si="78"/>
        <v>1</v>
      </c>
      <c r="O1009">
        <f t="shared" si="79"/>
        <v>0</v>
      </c>
      <c r="P1009">
        <f t="shared" si="82"/>
        <v>0</v>
      </c>
      <c r="Q1009">
        <f t="shared" si="82"/>
        <v>0</v>
      </c>
      <c r="R1009">
        <f t="shared" si="82"/>
        <v>1</v>
      </c>
      <c r="S1009">
        <f t="shared" si="82"/>
        <v>0</v>
      </c>
      <c r="T1009">
        <v>4</v>
      </c>
      <c r="U1009">
        <v>3</v>
      </c>
    </row>
    <row r="1010" spans="1:21" ht="16">
      <c r="A1010" s="1">
        <v>2005</v>
      </c>
      <c r="B1010" t="s">
        <v>1739</v>
      </c>
      <c r="C1010" t="s">
        <v>3655</v>
      </c>
      <c r="D1010" t="s">
        <v>22</v>
      </c>
      <c r="E1010" t="s">
        <v>22</v>
      </c>
      <c r="F1010" t="s">
        <v>23</v>
      </c>
      <c r="G1010">
        <v>48478006</v>
      </c>
      <c r="H1010">
        <v>101382396</v>
      </c>
      <c r="I1010" t="s">
        <v>1640</v>
      </c>
      <c r="J1010">
        <v>71581988</v>
      </c>
      <c r="K1010">
        <v>57835867</v>
      </c>
      <c r="L1010">
        <v>120952557</v>
      </c>
      <c r="M1010">
        <v>60000000</v>
      </c>
      <c r="N1010">
        <f t="shared" si="78"/>
        <v>1</v>
      </c>
      <c r="O1010">
        <f t="shared" si="79"/>
        <v>0</v>
      </c>
      <c r="P1010">
        <f t="shared" si="82"/>
        <v>0</v>
      </c>
      <c r="Q1010">
        <f t="shared" si="82"/>
        <v>1</v>
      </c>
      <c r="R1010">
        <f t="shared" si="82"/>
        <v>0</v>
      </c>
      <c r="S1010">
        <f t="shared" si="82"/>
        <v>0</v>
      </c>
      <c r="T1010">
        <v>2</v>
      </c>
      <c r="U1010">
        <v>2</v>
      </c>
    </row>
    <row r="1011" spans="1:21" ht="16">
      <c r="A1011" s="1">
        <v>2003</v>
      </c>
      <c r="B1011" t="s">
        <v>2117</v>
      </c>
      <c r="C1011" t="s">
        <v>2118</v>
      </c>
      <c r="D1011" t="s">
        <v>64</v>
      </c>
      <c r="E1011" t="s">
        <v>64</v>
      </c>
      <c r="F1011" t="s">
        <v>17</v>
      </c>
      <c r="G1011">
        <v>51970690</v>
      </c>
      <c r="H1011">
        <v>95708457</v>
      </c>
      <c r="I1011" t="s">
        <v>1999</v>
      </c>
      <c r="J1011">
        <v>27853913</v>
      </c>
      <c r="K1011">
        <v>65799413</v>
      </c>
      <c r="L1011">
        <v>121175229</v>
      </c>
      <c r="M1011">
        <v>22000000</v>
      </c>
      <c r="N1011">
        <f t="shared" si="78"/>
        <v>0</v>
      </c>
      <c r="O1011">
        <f t="shared" si="79"/>
        <v>0</v>
      </c>
      <c r="P1011">
        <f t="shared" si="82"/>
        <v>0</v>
      </c>
      <c r="Q1011">
        <f t="shared" si="82"/>
        <v>1</v>
      </c>
      <c r="R1011">
        <f t="shared" si="82"/>
        <v>0</v>
      </c>
      <c r="S1011">
        <f t="shared" si="82"/>
        <v>0</v>
      </c>
      <c r="T1011">
        <v>3</v>
      </c>
      <c r="U1011">
        <v>2</v>
      </c>
    </row>
    <row r="1012" spans="1:21" ht="16">
      <c r="A1012" s="1">
        <v>2012</v>
      </c>
      <c r="B1012" t="s">
        <v>290</v>
      </c>
      <c r="C1012" t="s">
        <v>291</v>
      </c>
      <c r="D1012" t="s">
        <v>22</v>
      </c>
      <c r="E1012" t="s">
        <v>22</v>
      </c>
      <c r="F1012" t="s">
        <v>23</v>
      </c>
      <c r="G1012">
        <v>77267296</v>
      </c>
      <c r="H1012">
        <v>120168633</v>
      </c>
      <c r="I1012" t="s">
        <v>24</v>
      </c>
      <c r="J1012">
        <v>25365964</v>
      </c>
      <c r="K1012">
        <v>78398378</v>
      </c>
      <c r="L1012">
        <v>121927729</v>
      </c>
      <c r="M1012">
        <v>25000000</v>
      </c>
      <c r="N1012">
        <f t="shared" si="78"/>
        <v>1</v>
      </c>
      <c r="O1012">
        <f t="shared" si="79"/>
        <v>0</v>
      </c>
      <c r="P1012">
        <f t="shared" si="82"/>
        <v>1</v>
      </c>
      <c r="Q1012">
        <f t="shared" si="82"/>
        <v>0</v>
      </c>
      <c r="R1012">
        <f t="shared" si="82"/>
        <v>0</v>
      </c>
      <c r="S1012">
        <f t="shared" si="82"/>
        <v>0</v>
      </c>
      <c r="T1012">
        <v>1</v>
      </c>
      <c r="U1012">
        <v>1</v>
      </c>
    </row>
    <row r="1013" spans="1:21" ht="16">
      <c r="A1013" s="1">
        <v>2008</v>
      </c>
      <c r="B1013" t="s">
        <v>1279</v>
      </c>
      <c r="C1013" t="s">
        <v>1280</v>
      </c>
      <c r="D1013" t="s">
        <v>16</v>
      </c>
      <c r="E1013" t="s">
        <v>16</v>
      </c>
      <c r="F1013" t="s">
        <v>17</v>
      </c>
      <c r="G1013">
        <v>34194407</v>
      </c>
      <c r="H1013">
        <v>113019290</v>
      </c>
      <c r="I1013" t="s">
        <v>1123</v>
      </c>
      <c r="J1013">
        <v>35173330</v>
      </c>
      <c r="K1013">
        <v>37007113</v>
      </c>
      <c r="L1013">
        <v>122315840</v>
      </c>
      <c r="M1013">
        <v>32500000</v>
      </c>
      <c r="N1013">
        <f t="shared" si="78"/>
        <v>0</v>
      </c>
      <c r="O1013">
        <f t="shared" si="79"/>
        <v>0</v>
      </c>
      <c r="P1013">
        <f t="shared" si="82"/>
        <v>0</v>
      </c>
      <c r="Q1013">
        <f t="shared" si="82"/>
        <v>1</v>
      </c>
      <c r="R1013">
        <f t="shared" si="82"/>
        <v>0</v>
      </c>
      <c r="S1013">
        <f t="shared" si="82"/>
        <v>0</v>
      </c>
      <c r="T1013">
        <v>2</v>
      </c>
      <c r="U1013">
        <v>2</v>
      </c>
    </row>
    <row r="1014" spans="1:21" ht="16">
      <c r="A1014" s="1">
        <v>2000</v>
      </c>
      <c r="B1014" t="s">
        <v>2422</v>
      </c>
      <c r="C1014" t="s">
        <v>2423</v>
      </c>
      <c r="D1014" t="s">
        <v>22</v>
      </c>
      <c r="E1014" t="s">
        <v>22</v>
      </c>
      <c r="F1014" t="s">
        <v>23</v>
      </c>
      <c r="G1014">
        <v>68353550</v>
      </c>
      <c r="H1014">
        <v>90453550</v>
      </c>
      <c r="I1014" t="s">
        <v>2409</v>
      </c>
      <c r="J1014">
        <v>13529084</v>
      </c>
      <c r="K1014">
        <v>92476091</v>
      </c>
      <c r="L1014">
        <v>122375366</v>
      </c>
      <c r="M1014">
        <v>10000000</v>
      </c>
      <c r="N1014">
        <f t="shared" si="78"/>
        <v>1</v>
      </c>
      <c r="O1014">
        <f t="shared" si="79"/>
        <v>0</v>
      </c>
      <c r="P1014">
        <f t="shared" si="82"/>
        <v>0</v>
      </c>
      <c r="Q1014">
        <f t="shared" si="82"/>
        <v>1</v>
      </c>
      <c r="R1014">
        <f t="shared" si="82"/>
        <v>0</v>
      </c>
      <c r="S1014">
        <f t="shared" si="82"/>
        <v>0</v>
      </c>
      <c r="T1014">
        <v>3</v>
      </c>
      <c r="U1014">
        <v>2</v>
      </c>
    </row>
    <row r="1015" spans="1:21" ht="16">
      <c r="A1015" s="1">
        <v>2004</v>
      </c>
      <c r="B1015" t="s">
        <v>1894</v>
      </c>
      <c r="C1015" t="s">
        <v>1895</v>
      </c>
      <c r="D1015" t="s">
        <v>16</v>
      </c>
      <c r="E1015" t="s">
        <v>16</v>
      </c>
      <c r="F1015" t="s">
        <v>17</v>
      </c>
      <c r="G1015">
        <v>59623958</v>
      </c>
      <c r="H1015">
        <v>99823958</v>
      </c>
      <c r="I1015" t="s">
        <v>1841</v>
      </c>
      <c r="J1015">
        <v>73991573</v>
      </c>
      <c r="K1015">
        <v>73527840</v>
      </c>
      <c r="L1015">
        <v>123102194</v>
      </c>
      <c r="M1015">
        <v>60000000</v>
      </c>
      <c r="N1015">
        <f t="shared" si="78"/>
        <v>0</v>
      </c>
      <c r="O1015">
        <f t="shared" si="79"/>
        <v>0</v>
      </c>
      <c r="P1015">
        <f t="shared" si="82"/>
        <v>0</v>
      </c>
      <c r="Q1015">
        <f t="shared" si="82"/>
        <v>1</v>
      </c>
      <c r="R1015">
        <f t="shared" si="82"/>
        <v>0</v>
      </c>
      <c r="S1015">
        <f t="shared" si="82"/>
        <v>0</v>
      </c>
      <c r="T1015">
        <v>3</v>
      </c>
      <c r="U1015">
        <v>2</v>
      </c>
    </row>
    <row r="1016" spans="1:21" ht="16">
      <c r="A1016" s="1">
        <v>2000</v>
      </c>
      <c r="B1016" t="s">
        <v>2479</v>
      </c>
      <c r="C1016" t="s">
        <v>2480</v>
      </c>
      <c r="D1016" t="s">
        <v>58</v>
      </c>
      <c r="E1016" t="s">
        <v>58</v>
      </c>
      <c r="F1016" t="s">
        <v>17</v>
      </c>
      <c r="G1016">
        <v>55973336</v>
      </c>
      <c r="H1016">
        <v>91036760</v>
      </c>
      <c r="I1016" t="s">
        <v>2414</v>
      </c>
      <c r="J1016">
        <v>33822710</v>
      </c>
      <c r="K1016">
        <v>75726795</v>
      </c>
      <c r="L1016">
        <v>123164396</v>
      </c>
      <c r="M1016">
        <v>25000000</v>
      </c>
      <c r="N1016">
        <f t="shared" si="78"/>
        <v>0</v>
      </c>
      <c r="O1016">
        <f t="shared" si="79"/>
        <v>0</v>
      </c>
      <c r="P1016">
        <f t="shared" si="82"/>
        <v>0</v>
      </c>
      <c r="Q1016">
        <f t="shared" si="82"/>
        <v>1</v>
      </c>
      <c r="R1016">
        <f t="shared" si="82"/>
        <v>0</v>
      </c>
      <c r="S1016">
        <f t="shared" si="82"/>
        <v>0</v>
      </c>
      <c r="T1016">
        <v>3</v>
      </c>
      <c r="U1016">
        <v>2</v>
      </c>
    </row>
    <row r="1017" spans="1:21" ht="16">
      <c r="A1017" s="1">
        <v>2008</v>
      </c>
      <c r="B1017" t="s">
        <v>1138</v>
      </c>
      <c r="C1017" t="s">
        <v>1139</v>
      </c>
      <c r="D1017" t="s">
        <v>22</v>
      </c>
      <c r="E1017" t="s">
        <v>22</v>
      </c>
      <c r="F1017" t="s">
        <v>23</v>
      </c>
      <c r="G1017">
        <v>35739802</v>
      </c>
      <c r="H1017">
        <v>113805580</v>
      </c>
      <c r="I1017" t="s">
        <v>1120</v>
      </c>
      <c r="J1017">
        <v>59524097</v>
      </c>
      <c r="K1017">
        <v>38679626</v>
      </c>
      <c r="L1017">
        <v>123166807</v>
      </c>
      <c r="M1017">
        <v>55000000</v>
      </c>
      <c r="N1017">
        <f t="shared" si="78"/>
        <v>1</v>
      </c>
      <c r="O1017">
        <f t="shared" si="79"/>
        <v>0</v>
      </c>
      <c r="P1017">
        <f t="shared" si="82"/>
        <v>0</v>
      </c>
      <c r="Q1017">
        <f t="shared" si="82"/>
        <v>1</v>
      </c>
      <c r="R1017">
        <f t="shared" si="82"/>
        <v>0</v>
      </c>
      <c r="S1017">
        <f t="shared" si="82"/>
        <v>0</v>
      </c>
      <c r="T1017">
        <v>2</v>
      </c>
      <c r="U1017">
        <v>2</v>
      </c>
    </row>
    <row r="1018" spans="1:21" ht="16">
      <c r="A1018" s="1">
        <v>2011</v>
      </c>
      <c r="B1018" t="s">
        <v>621</v>
      </c>
      <c r="C1018" t="s">
        <v>622</v>
      </c>
      <c r="D1018" t="s">
        <v>90</v>
      </c>
      <c r="E1018" t="s">
        <v>31</v>
      </c>
      <c r="F1018" t="s">
        <v>17</v>
      </c>
      <c r="G1018">
        <v>75624550</v>
      </c>
      <c r="H1018">
        <v>118924550</v>
      </c>
      <c r="I1018" t="s">
        <v>391</v>
      </c>
      <c r="J1018">
        <v>51784539</v>
      </c>
      <c r="K1018">
        <v>78323650</v>
      </c>
      <c r="L1018">
        <v>123169061</v>
      </c>
      <c r="M1018">
        <v>50000000</v>
      </c>
      <c r="N1018">
        <f t="shared" si="78"/>
        <v>0</v>
      </c>
      <c r="O1018">
        <f t="shared" si="79"/>
        <v>1</v>
      </c>
      <c r="P1018">
        <f t="shared" si="82"/>
        <v>1</v>
      </c>
      <c r="Q1018">
        <f t="shared" si="82"/>
        <v>0</v>
      </c>
      <c r="R1018">
        <f t="shared" si="82"/>
        <v>0</v>
      </c>
      <c r="S1018">
        <f t="shared" si="82"/>
        <v>0</v>
      </c>
      <c r="T1018">
        <v>1</v>
      </c>
      <c r="U1018">
        <v>1</v>
      </c>
    </row>
    <row r="1019" spans="1:21" ht="16">
      <c r="A1019" s="1">
        <v>1997</v>
      </c>
      <c r="B1019" t="s">
        <v>2782</v>
      </c>
      <c r="C1019" t="s">
        <v>2783</v>
      </c>
      <c r="D1019" t="s">
        <v>22</v>
      </c>
      <c r="E1019" t="s">
        <v>22</v>
      </c>
      <c r="F1019" t="s">
        <v>23</v>
      </c>
      <c r="G1019">
        <v>85000000</v>
      </c>
      <c r="H1019">
        <v>85000000</v>
      </c>
      <c r="I1019" t="s">
        <v>2762</v>
      </c>
      <c r="J1019">
        <v>4208591</v>
      </c>
      <c r="K1019">
        <v>123355241</v>
      </c>
      <c r="L1019">
        <v>123355241</v>
      </c>
      <c r="M1019">
        <v>2900000</v>
      </c>
      <c r="N1019">
        <f t="shared" si="78"/>
        <v>1</v>
      </c>
      <c r="O1019">
        <f t="shared" si="79"/>
        <v>0</v>
      </c>
      <c r="P1019">
        <f t="shared" si="82"/>
        <v>0</v>
      </c>
      <c r="Q1019">
        <f t="shared" si="82"/>
        <v>0</v>
      </c>
      <c r="R1019">
        <f t="shared" si="82"/>
        <v>1</v>
      </c>
      <c r="S1019">
        <f t="shared" si="82"/>
        <v>0</v>
      </c>
      <c r="T1019">
        <v>4</v>
      </c>
      <c r="U1019">
        <v>3</v>
      </c>
    </row>
    <row r="1020" spans="1:21" ht="16">
      <c r="A1020" s="1">
        <v>2005</v>
      </c>
      <c r="B1020" t="s">
        <v>1798</v>
      </c>
      <c r="C1020" t="s">
        <v>3610</v>
      </c>
      <c r="D1020" t="s">
        <v>27</v>
      </c>
      <c r="E1020" t="s">
        <v>16</v>
      </c>
      <c r="F1020" t="s">
        <v>17</v>
      </c>
      <c r="G1020">
        <v>51019112</v>
      </c>
      <c r="H1020">
        <v>104019112</v>
      </c>
      <c r="I1020" t="s">
        <v>1645</v>
      </c>
      <c r="J1020">
        <v>53686491</v>
      </c>
      <c r="K1020">
        <v>60867491</v>
      </c>
      <c r="L1020">
        <v>124098247</v>
      </c>
      <c r="M1020">
        <v>45000000</v>
      </c>
      <c r="N1020">
        <f t="shared" si="78"/>
        <v>0</v>
      </c>
      <c r="O1020">
        <f t="shared" si="79"/>
        <v>1</v>
      </c>
      <c r="P1020">
        <f t="shared" si="82"/>
        <v>0</v>
      </c>
      <c r="Q1020">
        <f t="shared" si="82"/>
        <v>1</v>
      </c>
      <c r="R1020">
        <f t="shared" si="82"/>
        <v>0</v>
      </c>
      <c r="S1020">
        <f t="shared" si="82"/>
        <v>0</v>
      </c>
      <c r="T1020">
        <v>2</v>
      </c>
      <c r="U1020">
        <v>2</v>
      </c>
    </row>
    <row r="1021" spans="1:21" ht="16">
      <c r="A1021" s="1">
        <v>1980</v>
      </c>
      <c r="B1021" t="s">
        <v>3454</v>
      </c>
      <c r="C1021" t="s">
        <v>3455</v>
      </c>
      <c r="D1021" t="s">
        <v>90</v>
      </c>
      <c r="E1021" t="s">
        <v>31</v>
      </c>
      <c r="F1021" t="s">
        <v>17</v>
      </c>
      <c r="G1021">
        <v>44017374</v>
      </c>
      <c r="H1021">
        <v>44017374</v>
      </c>
      <c r="I1021" t="s">
        <v>3432</v>
      </c>
      <c r="J1021">
        <v>53727589</v>
      </c>
      <c r="K1021">
        <v>124470916</v>
      </c>
      <c r="L1021">
        <v>124470916</v>
      </c>
      <c r="M1021">
        <v>19000000</v>
      </c>
      <c r="N1021">
        <f t="shared" si="78"/>
        <v>0</v>
      </c>
      <c r="O1021">
        <f t="shared" si="79"/>
        <v>1</v>
      </c>
      <c r="P1021">
        <f t="shared" si="82"/>
        <v>0</v>
      </c>
      <c r="Q1021">
        <f t="shared" si="82"/>
        <v>0</v>
      </c>
      <c r="R1021">
        <f t="shared" si="82"/>
        <v>0</v>
      </c>
      <c r="S1021">
        <f t="shared" si="82"/>
        <v>1</v>
      </c>
    </row>
    <row r="1022" spans="1:21" ht="16">
      <c r="A1022" s="1">
        <v>2004</v>
      </c>
      <c r="B1022" t="s">
        <v>1906</v>
      </c>
      <c r="C1022" t="s">
        <v>1907</v>
      </c>
      <c r="D1022" t="s">
        <v>57</v>
      </c>
      <c r="E1022" t="s">
        <v>58</v>
      </c>
      <c r="F1022" t="s">
        <v>17</v>
      </c>
      <c r="G1022">
        <v>17104669</v>
      </c>
      <c r="H1022">
        <v>101004669</v>
      </c>
      <c r="I1022" t="s">
        <v>1841</v>
      </c>
      <c r="J1022">
        <v>24663858</v>
      </c>
      <c r="K1022">
        <v>21093356</v>
      </c>
      <c r="L1022">
        <v>124558238</v>
      </c>
      <c r="M1022">
        <v>20000000</v>
      </c>
      <c r="N1022">
        <f t="shared" si="78"/>
        <v>0</v>
      </c>
      <c r="O1022">
        <f t="shared" si="79"/>
        <v>1</v>
      </c>
      <c r="P1022">
        <f t="shared" ref="P1022:S1041" si="83">IF(AND($A1022&gt;=P$1,$A1022&lt;P$1+10),1,0)</f>
        <v>0</v>
      </c>
      <c r="Q1022">
        <f t="shared" si="83"/>
        <v>1</v>
      </c>
      <c r="R1022">
        <f t="shared" si="83"/>
        <v>0</v>
      </c>
      <c r="S1022">
        <f t="shared" si="83"/>
        <v>0</v>
      </c>
      <c r="T1022">
        <v>3</v>
      </c>
      <c r="U1022">
        <v>2</v>
      </c>
    </row>
    <row r="1023" spans="1:21" ht="16">
      <c r="A1023" s="1">
        <v>2001</v>
      </c>
      <c r="B1023" t="s">
        <v>2395</v>
      </c>
      <c r="C1023" t="s">
        <v>2396</v>
      </c>
      <c r="D1023" t="s">
        <v>22</v>
      </c>
      <c r="E1023" t="s">
        <v>22</v>
      </c>
      <c r="F1023" t="s">
        <v>23</v>
      </c>
      <c r="G1023">
        <v>60400856</v>
      </c>
      <c r="H1023">
        <v>94728529</v>
      </c>
      <c r="I1023" t="s">
        <v>2290</v>
      </c>
      <c r="J1023">
        <v>36843687</v>
      </c>
      <c r="K1023">
        <v>79478222</v>
      </c>
      <c r="L1023">
        <v>124648152</v>
      </c>
      <c r="M1023">
        <v>28000000</v>
      </c>
      <c r="N1023">
        <f t="shared" si="78"/>
        <v>1</v>
      </c>
      <c r="O1023">
        <f t="shared" si="79"/>
        <v>0</v>
      </c>
      <c r="P1023">
        <f t="shared" si="83"/>
        <v>0</v>
      </c>
      <c r="Q1023">
        <f t="shared" si="83"/>
        <v>1</v>
      </c>
      <c r="R1023">
        <f t="shared" si="83"/>
        <v>0</v>
      </c>
      <c r="S1023">
        <f t="shared" si="83"/>
        <v>0</v>
      </c>
      <c r="T1023">
        <v>3</v>
      </c>
      <c r="U1023">
        <v>2</v>
      </c>
    </row>
    <row r="1024" spans="1:21" ht="16">
      <c r="A1024" s="1">
        <v>2006</v>
      </c>
      <c r="B1024" t="s">
        <v>1612</v>
      </c>
      <c r="C1024" t="s">
        <v>1613</v>
      </c>
      <c r="D1024" t="s">
        <v>16</v>
      </c>
      <c r="E1024" t="s">
        <v>16</v>
      </c>
      <c r="F1024" t="s">
        <v>17</v>
      </c>
      <c r="G1024">
        <v>53089891</v>
      </c>
      <c r="H1024">
        <v>107896006</v>
      </c>
      <c r="I1024" t="s">
        <v>1464</v>
      </c>
      <c r="J1024">
        <v>46231854</v>
      </c>
      <c r="K1024">
        <v>61361102</v>
      </c>
      <c r="L1024">
        <v>124705810</v>
      </c>
      <c r="M1024">
        <v>40000000</v>
      </c>
      <c r="N1024">
        <f t="shared" si="78"/>
        <v>0</v>
      </c>
      <c r="O1024">
        <f t="shared" si="79"/>
        <v>0</v>
      </c>
      <c r="P1024">
        <f t="shared" si="83"/>
        <v>0</v>
      </c>
      <c r="Q1024">
        <f t="shared" si="83"/>
        <v>1</v>
      </c>
      <c r="R1024">
        <f t="shared" si="83"/>
        <v>0</v>
      </c>
      <c r="S1024">
        <f t="shared" si="83"/>
        <v>0</v>
      </c>
      <c r="T1024">
        <v>2</v>
      </c>
      <c r="U1024">
        <v>2</v>
      </c>
    </row>
    <row r="1025" spans="1:21" ht="16">
      <c r="A1025" s="1">
        <v>2004</v>
      </c>
      <c r="B1025" t="s">
        <v>1870</v>
      </c>
      <c r="C1025" t="s">
        <v>1871</v>
      </c>
      <c r="D1025" t="s">
        <v>22</v>
      </c>
      <c r="E1025" t="s">
        <v>22</v>
      </c>
      <c r="F1025" t="s">
        <v>23</v>
      </c>
      <c r="G1025">
        <v>55334418</v>
      </c>
      <c r="H1025">
        <v>101173038</v>
      </c>
      <c r="I1025" t="s">
        <v>1837</v>
      </c>
      <c r="J1025">
        <v>9006109</v>
      </c>
      <c r="K1025">
        <v>68238010</v>
      </c>
      <c r="L1025">
        <v>124765870</v>
      </c>
      <c r="M1025">
        <v>7303082</v>
      </c>
      <c r="N1025">
        <f t="shared" si="78"/>
        <v>1</v>
      </c>
      <c r="O1025">
        <f t="shared" si="79"/>
        <v>0</v>
      </c>
      <c r="P1025">
        <f t="shared" si="83"/>
        <v>0</v>
      </c>
      <c r="Q1025">
        <f t="shared" si="83"/>
        <v>1</v>
      </c>
      <c r="R1025">
        <f t="shared" si="83"/>
        <v>0</v>
      </c>
      <c r="S1025">
        <f t="shared" si="83"/>
        <v>0</v>
      </c>
      <c r="T1025">
        <v>3</v>
      </c>
      <c r="U1025">
        <v>2</v>
      </c>
    </row>
    <row r="1026" spans="1:21" ht="16">
      <c r="A1026" s="1">
        <v>2012</v>
      </c>
      <c r="B1026" t="s">
        <v>357</v>
      </c>
      <c r="C1026" t="s">
        <v>358</v>
      </c>
      <c r="D1026" t="s">
        <v>16</v>
      </c>
      <c r="E1026" t="s">
        <v>16</v>
      </c>
      <c r="F1026" t="s">
        <v>17</v>
      </c>
      <c r="G1026">
        <v>31051126</v>
      </c>
      <c r="H1026">
        <v>123056220</v>
      </c>
      <c r="I1026" t="s">
        <v>224</v>
      </c>
      <c r="J1026">
        <v>55805121</v>
      </c>
      <c r="K1026">
        <v>31505670</v>
      </c>
      <c r="L1026">
        <v>124857587</v>
      </c>
      <c r="M1026">
        <v>55000000</v>
      </c>
      <c r="N1026">
        <f t="shared" ref="N1026:N1089" si="84">IF(F1026="PASS",1,0)</f>
        <v>0</v>
      </c>
      <c r="O1026">
        <f t="shared" ref="O1026:O1089" si="85">IF(E1026=D1026,0,1)</f>
        <v>0</v>
      </c>
      <c r="P1026">
        <f t="shared" si="83"/>
        <v>1</v>
      </c>
      <c r="Q1026">
        <f t="shared" si="83"/>
        <v>0</v>
      </c>
      <c r="R1026">
        <f t="shared" si="83"/>
        <v>0</v>
      </c>
      <c r="S1026">
        <f t="shared" si="83"/>
        <v>0</v>
      </c>
      <c r="T1026">
        <v>1</v>
      </c>
      <c r="U1026">
        <v>1</v>
      </c>
    </row>
    <row r="1027" spans="1:21" ht="16">
      <c r="A1027" s="1">
        <v>2009</v>
      </c>
      <c r="B1027" t="s">
        <v>920</v>
      </c>
      <c r="C1027" t="s">
        <v>921</v>
      </c>
      <c r="D1027" t="s">
        <v>22</v>
      </c>
      <c r="E1027" t="s">
        <v>22</v>
      </c>
      <c r="F1027" t="s">
        <v>23</v>
      </c>
      <c r="G1027">
        <v>58715510</v>
      </c>
      <c r="H1027">
        <v>115150424</v>
      </c>
      <c r="I1027" t="s">
        <v>888</v>
      </c>
      <c r="J1027">
        <v>32571948</v>
      </c>
      <c r="K1027">
        <v>63749284</v>
      </c>
      <c r="L1027">
        <v>125022454</v>
      </c>
      <c r="M1027">
        <v>30000000</v>
      </c>
      <c r="N1027">
        <f t="shared" si="84"/>
        <v>1</v>
      </c>
      <c r="O1027">
        <f t="shared" si="85"/>
        <v>0</v>
      </c>
      <c r="P1027">
        <f t="shared" si="83"/>
        <v>0</v>
      </c>
      <c r="Q1027">
        <f t="shared" si="83"/>
        <v>1</v>
      </c>
      <c r="R1027">
        <f t="shared" si="83"/>
        <v>0</v>
      </c>
      <c r="S1027">
        <f t="shared" si="83"/>
        <v>0</v>
      </c>
      <c r="T1027">
        <v>2</v>
      </c>
      <c r="U1027">
        <v>2</v>
      </c>
    </row>
    <row r="1028" spans="1:21" ht="16">
      <c r="A1028" s="1">
        <v>1974</v>
      </c>
      <c r="B1028" t="s">
        <v>3533</v>
      </c>
      <c r="C1028" t="s">
        <v>3534</v>
      </c>
      <c r="D1028" t="s">
        <v>16</v>
      </c>
      <c r="E1028" t="s">
        <v>16</v>
      </c>
      <c r="F1028" t="s">
        <v>17</v>
      </c>
      <c r="G1028">
        <v>26572439</v>
      </c>
      <c r="H1028">
        <v>26572439</v>
      </c>
      <c r="I1028" t="s">
        <v>3528</v>
      </c>
      <c r="J1028">
        <v>661322</v>
      </c>
      <c r="K1028">
        <v>125520924</v>
      </c>
      <c r="L1028">
        <v>125520924</v>
      </c>
      <c r="M1028">
        <v>140000</v>
      </c>
      <c r="N1028">
        <f t="shared" si="84"/>
        <v>0</v>
      </c>
      <c r="O1028">
        <f t="shared" si="85"/>
        <v>0</v>
      </c>
      <c r="P1028">
        <f t="shared" si="83"/>
        <v>0</v>
      </c>
      <c r="Q1028">
        <f t="shared" si="83"/>
        <v>0</v>
      </c>
      <c r="R1028">
        <f t="shared" si="83"/>
        <v>0</v>
      </c>
      <c r="S1028">
        <f t="shared" si="83"/>
        <v>0</v>
      </c>
    </row>
    <row r="1029" spans="1:21" ht="16">
      <c r="A1029" s="1">
        <v>1974</v>
      </c>
      <c r="B1029" t="s">
        <v>3535</v>
      </c>
      <c r="C1029" t="s">
        <v>3536</v>
      </c>
      <c r="D1029" t="s">
        <v>16</v>
      </c>
      <c r="E1029" t="s">
        <v>16</v>
      </c>
      <c r="F1029" t="s">
        <v>17</v>
      </c>
      <c r="G1029">
        <v>26572439</v>
      </c>
      <c r="H1029">
        <v>26572439</v>
      </c>
      <c r="I1029" t="s">
        <v>3528</v>
      </c>
      <c r="J1029">
        <v>661322</v>
      </c>
      <c r="K1029">
        <v>125520924</v>
      </c>
      <c r="L1029">
        <v>125520924</v>
      </c>
      <c r="M1029">
        <v>140000</v>
      </c>
      <c r="N1029">
        <f t="shared" si="84"/>
        <v>0</v>
      </c>
      <c r="O1029">
        <f t="shared" si="85"/>
        <v>0</v>
      </c>
      <c r="P1029">
        <f t="shared" si="83"/>
        <v>0</v>
      </c>
      <c r="Q1029">
        <f t="shared" si="83"/>
        <v>0</v>
      </c>
      <c r="R1029">
        <f t="shared" si="83"/>
        <v>0</v>
      </c>
      <c r="S1029">
        <f t="shared" si="83"/>
        <v>0</v>
      </c>
    </row>
    <row r="1030" spans="1:21" ht="16">
      <c r="A1030" s="1">
        <v>2002</v>
      </c>
      <c r="B1030" t="s">
        <v>2248</v>
      </c>
      <c r="C1030" t="s">
        <v>2249</v>
      </c>
      <c r="D1030" t="s">
        <v>22</v>
      </c>
      <c r="E1030" t="s">
        <v>22</v>
      </c>
      <c r="F1030" t="s">
        <v>23</v>
      </c>
      <c r="G1030">
        <v>41675994</v>
      </c>
      <c r="H1030">
        <v>97030468</v>
      </c>
      <c r="I1030" t="s">
        <v>2128</v>
      </c>
      <c r="J1030">
        <v>32379480</v>
      </c>
      <c r="K1030">
        <v>53977881</v>
      </c>
      <c r="L1030">
        <v>125671845</v>
      </c>
      <c r="M1030">
        <v>25000000</v>
      </c>
      <c r="N1030">
        <f t="shared" si="84"/>
        <v>1</v>
      </c>
      <c r="O1030">
        <f t="shared" si="85"/>
        <v>0</v>
      </c>
      <c r="P1030">
        <f t="shared" si="83"/>
        <v>0</v>
      </c>
      <c r="Q1030">
        <f t="shared" si="83"/>
        <v>1</v>
      </c>
      <c r="R1030">
        <f t="shared" si="83"/>
        <v>0</v>
      </c>
      <c r="S1030">
        <f t="shared" si="83"/>
        <v>0</v>
      </c>
      <c r="T1030">
        <v>3</v>
      </c>
      <c r="U1030">
        <v>2</v>
      </c>
    </row>
    <row r="1031" spans="1:21" ht="16">
      <c r="A1031" s="1">
        <v>2004</v>
      </c>
      <c r="B1031" t="s">
        <v>1971</v>
      </c>
      <c r="C1031" t="s">
        <v>1972</v>
      </c>
      <c r="D1031" t="s">
        <v>64</v>
      </c>
      <c r="E1031" t="s">
        <v>64</v>
      </c>
      <c r="F1031" t="s">
        <v>17</v>
      </c>
      <c r="G1031">
        <v>81001787</v>
      </c>
      <c r="H1031">
        <v>102276787</v>
      </c>
      <c r="I1031" t="s">
        <v>1841</v>
      </c>
      <c r="J1031">
        <v>36995786</v>
      </c>
      <c r="K1031">
        <v>99890827</v>
      </c>
      <c r="L1031">
        <v>126127005</v>
      </c>
      <c r="M1031">
        <v>30000000</v>
      </c>
      <c r="N1031">
        <f t="shared" si="84"/>
        <v>0</v>
      </c>
      <c r="O1031">
        <f t="shared" si="85"/>
        <v>0</v>
      </c>
      <c r="P1031">
        <f t="shared" si="83"/>
        <v>0</v>
      </c>
      <c r="Q1031">
        <f t="shared" si="83"/>
        <v>1</v>
      </c>
      <c r="R1031">
        <f t="shared" si="83"/>
        <v>0</v>
      </c>
      <c r="S1031">
        <f t="shared" si="83"/>
        <v>0</v>
      </c>
      <c r="T1031">
        <v>3</v>
      </c>
      <c r="U1031">
        <v>2</v>
      </c>
    </row>
    <row r="1032" spans="1:21" ht="16">
      <c r="A1032" s="1">
        <v>2013</v>
      </c>
      <c r="B1032" t="s">
        <v>207</v>
      </c>
      <c r="C1032" t="s">
        <v>208</v>
      </c>
      <c r="D1032" t="s">
        <v>16</v>
      </c>
      <c r="E1032" t="s">
        <v>16</v>
      </c>
      <c r="F1032" t="s">
        <v>17</v>
      </c>
      <c r="G1032">
        <v>101470202</v>
      </c>
      <c r="H1032">
        <v>126294264</v>
      </c>
      <c r="I1032" t="s">
        <v>18</v>
      </c>
      <c r="J1032">
        <v>32000000</v>
      </c>
      <c r="K1032">
        <v>101470202</v>
      </c>
      <c r="L1032">
        <v>126294264</v>
      </c>
      <c r="M1032">
        <v>32000000</v>
      </c>
      <c r="N1032">
        <f t="shared" si="84"/>
        <v>0</v>
      </c>
      <c r="O1032">
        <f t="shared" si="85"/>
        <v>0</v>
      </c>
      <c r="P1032">
        <f t="shared" si="83"/>
        <v>1</v>
      </c>
      <c r="Q1032">
        <f t="shared" si="83"/>
        <v>0</v>
      </c>
      <c r="R1032">
        <f t="shared" si="83"/>
        <v>0</v>
      </c>
      <c r="S1032">
        <f t="shared" si="83"/>
        <v>0</v>
      </c>
      <c r="T1032">
        <v>1</v>
      </c>
      <c r="U1032">
        <v>1</v>
      </c>
    </row>
    <row r="1033" spans="1:21" ht="16">
      <c r="A1033" s="1">
        <v>1999</v>
      </c>
      <c r="B1033" t="s">
        <v>2576</v>
      </c>
      <c r="C1033" t="s">
        <v>2577</v>
      </c>
      <c r="D1033" t="s">
        <v>27</v>
      </c>
      <c r="E1033" t="s">
        <v>16</v>
      </c>
      <c r="F1033" t="s">
        <v>17</v>
      </c>
      <c r="G1033">
        <v>71423726</v>
      </c>
      <c r="H1033">
        <v>90523726</v>
      </c>
      <c r="I1033" t="s">
        <v>2535</v>
      </c>
      <c r="J1033">
        <v>62930791</v>
      </c>
      <c r="K1033">
        <v>99883369</v>
      </c>
      <c r="L1033">
        <v>126593993</v>
      </c>
      <c r="M1033">
        <v>45000000</v>
      </c>
      <c r="N1033">
        <f t="shared" si="84"/>
        <v>0</v>
      </c>
      <c r="O1033">
        <f t="shared" si="85"/>
        <v>1</v>
      </c>
      <c r="P1033">
        <f t="shared" si="83"/>
        <v>0</v>
      </c>
      <c r="Q1033">
        <f t="shared" si="83"/>
        <v>0</v>
      </c>
      <c r="R1033">
        <f t="shared" si="83"/>
        <v>1</v>
      </c>
      <c r="S1033">
        <f t="shared" si="83"/>
        <v>0</v>
      </c>
      <c r="T1033">
        <v>4</v>
      </c>
      <c r="U1033">
        <v>3</v>
      </c>
    </row>
    <row r="1034" spans="1:21" ht="16">
      <c r="A1034" s="1">
        <v>2002</v>
      </c>
      <c r="B1034" t="s">
        <v>2204</v>
      </c>
      <c r="C1034" t="s">
        <v>2205</v>
      </c>
      <c r="D1034" t="s">
        <v>16</v>
      </c>
      <c r="E1034" t="s">
        <v>16</v>
      </c>
      <c r="F1034" t="s">
        <v>17</v>
      </c>
      <c r="G1034">
        <v>46566212</v>
      </c>
      <c r="H1034">
        <v>97837138</v>
      </c>
      <c r="I1034" t="s">
        <v>2125</v>
      </c>
      <c r="J1034">
        <v>14246971</v>
      </c>
      <c r="K1034">
        <v>60311590</v>
      </c>
      <c r="L1034">
        <v>126716628</v>
      </c>
      <c r="M1034">
        <v>11000000</v>
      </c>
      <c r="N1034">
        <f t="shared" si="84"/>
        <v>0</v>
      </c>
      <c r="O1034">
        <f t="shared" si="85"/>
        <v>0</v>
      </c>
      <c r="P1034">
        <f t="shared" si="83"/>
        <v>0</v>
      </c>
      <c r="Q1034">
        <f t="shared" si="83"/>
        <v>1</v>
      </c>
      <c r="R1034">
        <f t="shared" si="83"/>
        <v>0</v>
      </c>
      <c r="S1034">
        <f t="shared" si="83"/>
        <v>0</v>
      </c>
      <c r="T1034">
        <v>3</v>
      </c>
      <c r="U1034">
        <v>2</v>
      </c>
    </row>
    <row r="1035" spans="1:21" ht="16">
      <c r="A1035" s="1">
        <v>2004</v>
      </c>
      <c r="B1035" t="s">
        <v>1935</v>
      </c>
      <c r="C1035" t="s">
        <v>1936</v>
      </c>
      <c r="D1035" t="s">
        <v>90</v>
      </c>
      <c r="E1035" t="s">
        <v>31</v>
      </c>
      <c r="F1035" t="s">
        <v>17</v>
      </c>
      <c r="G1035">
        <v>55185045</v>
      </c>
      <c r="H1035">
        <v>103096345</v>
      </c>
      <c r="I1035" t="s">
        <v>1841</v>
      </c>
      <c r="J1035">
        <v>1479831</v>
      </c>
      <c r="K1035">
        <v>68053804</v>
      </c>
      <c r="L1035">
        <v>127137678</v>
      </c>
      <c r="M1035">
        <v>1200000</v>
      </c>
      <c r="N1035">
        <f t="shared" si="84"/>
        <v>0</v>
      </c>
      <c r="O1035">
        <f t="shared" si="85"/>
        <v>1</v>
      </c>
      <c r="P1035">
        <f t="shared" si="83"/>
        <v>0</v>
      </c>
      <c r="Q1035">
        <f t="shared" si="83"/>
        <v>1</v>
      </c>
      <c r="R1035">
        <f t="shared" si="83"/>
        <v>0</v>
      </c>
      <c r="S1035">
        <f t="shared" si="83"/>
        <v>0</v>
      </c>
      <c r="T1035">
        <v>3</v>
      </c>
      <c r="U1035">
        <v>2</v>
      </c>
    </row>
    <row r="1036" spans="1:21" ht="16">
      <c r="A1036" s="1">
        <v>1995</v>
      </c>
      <c r="B1036" t="s">
        <v>2945</v>
      </c>
      <c r="C1036" t="s">
        <v>2946</v>
      </c>
      <c r="D1036" t="s">
        <v>16</v>
      </c>
      <c r="E1036" t="s">
        <v>16</v>
      </c>
      <c r="F1036" t="s">
        <v>17</v>
      </c>
      <c r="G1036">
        <v>30306268</v>
      </c>
      <c r="H1036">
        <v>83306268</v>
      </c>
      <c r="I1036" t="s">
        <v>2947</v>
      </c>
      <c r="J1036">
        <v>76438973</v>
      </c>
      <c r="K1036">
        <v>46331600</v>
      </c>
      <c r="L1036">
        <v>127356911</v>
      </c>
      <c r="M1036">
        <v>50000000</v>
      </c>
      <c r="N1036">
        <f t="shared" si="84"/>
        <v>0</v>
      </c>
      <c r="O1036">
        <f t="shared" si="85"/>
        <v>0</v>
      </c>
      <c r="P1036">
        <f t="shared" si="83"/>
        <v>0</v>
      </c>
      <c r="Q1036">
        <f t="shared" si="83"/>
        <v>0</v>
      </c>
      <c r="R1036">
        <f t="shared" si="83"/>
        <v>1</v>
      </c>
      <c r="S1036">
        <f t="shared" si="83"/>
        <v>0</v>
      </c>
      <c r="T1036">
        <v>4</v>
      </c>
      <c r="U1036">
        <v>3</v>
      </c>
    </row>
    <row r="1037" spans="1:21" ht="16">
      <c r="A1037" s="1">
        <v>2004</v>
      </c>
      <c r="B1037" t="s">
        <v>1874</v>
      </c>
      <c r="C1037" t="s">
        <v>1875</v>
      </c>
      <c r="D1037" t="s">
        <v>22</v>
      </c>
      <c r="E1037" t="s">
        <v>22</v>
      </c>
      <c r="F1037" t="s">
        <v>23</v>
      </c>
      <c r="G1037">
        <v>58990765</v>
      </c>
      <c r="H1037">
        <v>103452875</v>
      </c>
      <c r="I1037" t="s">
        <v>1837</v>
      </c>
      <c r="J1037">
        <v>34529401</v>
      </c>
      <c r="K1037">
        <v>72746991</v>
      </c>
      <c r="L1037">
        <v>127577349</v>
      </c>
      <c r="M1037">
        <v>28000000</v>
      </c>
      <c r="N1037">
        <f t="shared" si="84"/>
        <v>1</v>
      </c>
      <c r="O1037">
        <f t="shared" si="85"/>
        <v>0</v>
      </c>
      <c r="P1037">
        <f t="shared" si="83"/>
        <v>0</v>
      </c>
      <c r="Q1037">
        <f t="shared" si="83"/>
        <v>1</v>
      </c>
      <c r="R1037">
        <f t="shared" si="83"/>
        <v>0</v>
      </c>
      <c r="S1037">
        <f t="shared" si="83"/>
        <v>0</v>
      </c>
      <c r="T1037">
        <v>3</v>
      </c>
      <c r="U1037">
        <v>2</v>
      </c>
    </row>
    <row r="1038" spans="1:21" ht="16">
      <c r="A1038" s="1">
        <v>1997</v>
      </c>
      <c r="B1038" t="s">
        <v>2839</v>
      </c>
      <c r="C1038" t="s">
        <v>2840</v>
      </c>
      <c r="D1038" t="s">
        <v>22</v>
      </c>
      <c r="E1038" t="s">
        <v>22</v>
      </c>
      <c r="F1038" t="s">
        <v>23</v>
      </c>
      <c r="G1038">
        <v>54979992</v>
      </c>
      <c r="H1038">
        <v>87949859</v>
      </c>
      <c r="I1038" t="s">
        <v>2762</v>
      </c>
      <c r="J1038">
        <v>58049525</v>
      </c>
      <c r="K1038">
        <v>79789061</v>
      </c>
      <c r="L1038">
        <v>127636188</v>
      </c>
      <c r="M1038">
        <v>40000000</v>
      </c>
      <c r="N1038">
        <f t="shared" si="84"/>
        <v>1</v>
      </c>
      <c r="O1038">
        <f t="shared" si="85"/>
        <v>0</v>
      </c>
      <c r="P1038">
        <f t="shared" si="83"/>
        <v>0</v>
      </c>
      <c r="Q1038">
        <f t="shared" si="83"/>
        <v>0</v>
      </c>
      <c r="R1038">
        <f t="shared" si="83"/>
        <v>1</v>
      </c>
      <c r="S1038">
        <f t="shared" si="83"/>
        <v>0</v>
      </c>
      <c r="T1038">
        <v>4</v>
      </c>
      <c r="U1038">
        <v>3</v>
      </c>
    </row>
    <row r="1039" spans="1:21" ht="16">
      <c r="A1039" s="1">
        <v>2012</v>
      </c>
      <c r="B1039" t="s">
        <v>247</v>
      </c>
      <c r="C1039" t="s">
        <v>248</v>
      </c>
      <c r="D1039" t="s">
        <v>22</v>
      </c>
      <c r="E1039" t="s">
        <v>22</v>
      </c>
      <c r="F1039" t="s">
        <v>23</v>
      </c>
      <c r="G1039">
        <v>27108272</v>
      </c>
      <c r="H1039">
        <v>126018564</v>
      </c>
      <c r="I1039" t="s">
        <v>24</v>
      </c>
      <c r="J1039">
        <v>103493134</v>
      </c>
      <c r="K1039">
        <v>27505098</v>
      </c>
      <c r="L1039">
        <v>127863295</v>
      </c>
      <c r="M1039">
        <v>102000000</v>
      </c>
      <c r="N1039">
        <f t="shared" si="84"/>
        <v>1</v>
      </c>
      <c r="O1039">
        <f t="shared" si="85"/>
        <v>0</v>
      </c>
      <c r="P1039">
        <f t="shared" si="83"/>
        <v>1</v>
      </c>
      <c r="Q1039">
        <f t="shared" si="83"/>
        <v>0</v>
      </c>
      <c r="R1039">
        <f t="shared" si="83"/>
        <v>0</v>
      </c>
      <c r="S1039">
        <f t="shared" si="83"/>
        <v>0</v>
      </c>
      <c r="T1039">
        <v>1</v>
      </c>
      <c r="U1039">
        <v>1</v>
      </c>
    </row>
    <row r="1040" spans="1:21" ht="16">
      <c r="A1040" s="1">
        <v>2012</v>
      </c>
      <c r="B1040" t="s">
        <v>245</v>
      </c>
      <c r="C1040" t="s">
        <v>246</v>
      </c>
      <c r="D1040" t="s">
        <v>16</v>
      </c>
      <c r="E1040" t="s">
        <v>16</v>
      </c>
      <c r="F1040" t="s">
        <v>17</v>
      </c>
      <c r="G1040">
        <v>64575175</v>
      </c>
      <c r="H1040">
        <v>127075175</v>
      </c>
      <c r="I1040" t="s">
        <v>224</v>
      </c>
      <c r="J1040">
        <v>12175663</v>
      </c>
      <c r="K1040">
        <v>65520463</v>
      </c>
      <c r="L1040">
        <v>128935373</v>
      </c>
      <c r="M1040">
        <v>12000000</v>
      </c>
      <c r="N1040">
        <f t="shared" si="84"/>
        <v>0</v>
      </c>
      <c r="O1040">
        <f t="shared" si="85"/>
        <v>0</v>
      </c>
      <c r="P1040">
        <f t="shared" si="83"/>
        <v>1</v>
      </c>
      <c r="Q1040">
        <f t="shared" si="83"/>
        <v>0</v>
      </c>
      <c r="R1040">
        <f t="shared" si="83"/>
        <v>0</v>
      </c>
      <c r="S1040">
        <f t="shared" si="83"/>
        <v>0</v>
      </c>
      <c r="T1040">
        <v>1</v>
      </c>
      <c r="U1040">
        <v>1</v>
      </c>
    </row>
    <row r="1041" spans="1:21" ht="16">
      <c r="A1041" s="1">
        <v>2001</v>
      </c>
      <c r="B1041" t="s">
        <v>2309</v>
      </c>
      <c r="C1041" t="s">
        <v>2310</v>
      </c>
      <c r="D1041" t="s">
        <v>22</v>
      </c>
      <c r="E1041" t="s">
        <v>22</v>
      </c>
      <c r="F1041" t="s">
        <v>23</v>
      </c>
      <c r="G1041">
        <v>38311134</v>
      </c>
      <c r="H1041">
        <v>98341932</v>
      </c>
      <c r="I1041" t="s">
        <v>2290</v>
      </c>
      <c r="J1041">
        <v>105267677</v>
      </c>
      <c r="K1041">
        <v>50411551</v>
      </c>
      <c r="L1041">
        <v>129402834</v>
      </c>
      <c r="M1041">
        <v>80000000</v>
      </c>
      <c r="N1041">
        <f t="shared" si="84"/>
        <v>1</v>
      </c>
      <c r="O1041">
        <f t="shared" si="85"/>
        <v>0</v>
      </c>
      <c r="P1041">
        <f t="shared" si="83"/>
        <v>0</v>
      </c>
      <c r="Q1041">
        <f t="shared" si="83"/>
        <v>1</v>
      </c>
      <c r="R1041">
        <f t="shared" si="83"/>
        <v>0</v>
      </c>
      <c r="S1041">
        <f t="shared" si="83"/>
        <v>0</v>
      </c>
      <c r="T1041">
        <v>3</v>
      </c>
      <c r="U1041">
        <v>2</v>
      </c>
    </row>
    <row r="1042" spans="1:21" ht="16">
      <c r="A1042" s="1">
        <v>2005</v>
      </c>
      <c r="B1042" t="s">
        <v>1666</v>
      </c>
      <c r="C1042" t="s">
        <v>1667</v>
      </c>
      <c r="D1042" t="s">
        <v>31</v>
      </c>
      <c r="E1042" t="s">
        <v>31</v>
      </c>
      <c r="F1042" t="s">
        <v>17</v>
      </c>
      <c r="G1042">
        <v>61649911</v>
      </c>
      <c r="H1042">
        <v>108539911</v>
      </c>
      <c r="I1042" t="s">
        <v>1645</v>
      </c>
      <c r="J1042">
        <v>104986915</v>
      </c>
      <c r="K1042">
        <v>73550386</v>
      </c>
      <c r="L1042">
        <v>129491710</v>
      </c>
      <c r="M1042">
        <v>88000000</v>
      </c>
      <c r="N1042">
        <f t="shared" si="84"/>
        <v>0</v>
      </c>
      <c r="O1042">
        <f t="shared" si="85"/>
        <v>0</v>
      </c>
      <c r="P1042">
        <f t="shared" ref="P1042:S1061" si="86">IF(AND($A1042&gt;=P$1,$A1042&lt;P$1+10),1,0)</f>
        <v>0</v>
      </c>
      <c r="Q1042">
        <f t="shared" si="86"/>
        <v>1</v>
      </c>
      <c r="R1042">
        <f t="shared" si="86"/>
        <v>0</v>
      </c>
      <c r="S1042">
        <f t="shared" si="86"/>
        <v>0</v>
      </c>
      <c r="T1042">
        <v>2</v>
      </c>
      <c r="U1042">
        <v>2</v>
      </c>
    </row>
    <row r="1043" spans="1:21" ht="16">
      <c r="A1043" s="1">
        <v>2009</v>
      </c>
      <c r="B1043" t="s">
        <v>1035</v>
      </c>
      <c r="C1043" t="s">
        <v>1036</v>
      </c>
      <c r="D1043" t="s">
        <v>16</v>
      </c>
      <c r="E1043" t="s">
        <v>16</v>
      </c>
      <c r="F1043" t="s">
        <v>17</v>
      </c>
      <c r="G1043">
        <v>38577772</v>
      </c>
      <c r="H1043">
        <v>119668350</v>
      </c>
      <c r="I1043" t="s">
        <v>885</v>
      </c>
      <c r="J1043">
        <v>86858528</v>
      </c>
      <c r="K1043">
        <v>41885106</v>
      </c>
      <c r="L1043">
        <v>129927709</v>
      </c>
      <c r="M1043">
        <v>80000000</v>
      </c>
      <c r="N1043">
        <f t="shared" si="84"/>
        <v>0</v>
      </c>
      <c r="O1043">
        <f t="shared" si="85"/>
        <v>0</v>
      </c>
      <c r="P1043">
        <f t="shared" si="86"/>
        <v>0</v>
      </c>
      <c r="Q1043">
        <f t="shared" si="86"/>
        <v>1</v>
      </c>
      <c r="R1043">
        <f t="shared" si="86"/>
        <v>0</v>
      </c>
      <c r="S1043">
        <f t="shared" si="86"/>
        <v>0</v>
      </c>
      <c r="T1043">
        <v>2</v>
      </c>
      <c r="U1043">
        <v>2</v>
      </c>
    </row>
    <row r="1044" spans="1:21" ht="16">
      <c r="A1044" s="1">
        <v>2005</v>
      </c>
      <c r="B1044" t="s">
        <v>1783</v>
      </c>
      <c r="C1044" t="s">
        <v>1784</v>
      </c>
      <c r="D1044" t="s">
        <v>22</v>
      </c>
      <c r="E1044" t="s">
        <v>22</v>
      </c>
      <c r="F1044" t="s">
        <v>23</v>
      </c>
      <c r="G1044">
        <v>65233369</v>
      </c>
      <c r="H1044">
        <v>109175673</v>
      </c>
      <c r="I1044" t="s">
        <v>1640</v>
      </c>
      <c r="J1044">
        <v>22071113</v>
      </c>
      <c r="K1044">
        <v>77825570</v>
      </c>
      <c r="L1044">
        <v>130250195</v>
      </c>
      <c r="M1044">
        <v>18500000</v>
      </c>
      <c r="N1044">
        <f t="shared" si="84"/>
        <v>1</v>
      </c>
      <c r="O1044">
        <f t="shared" si="85"/>
        <v>0</v>
      </c>
      <c r="P1044">
        <f t="shared" si="86"/>
        <v>0</v>
      </c>
      <c r="Q1044">
        <f t="shared" si="86"/>
        <v>1</v>
      </c>
      <c r="R1044">
        <f t="shared" si="86"/>
        <v>0</v>
      </c>
      <c r="S1044">
        <f t="shared" si="86"/>
        <v>0</v>
      </c>
      <c r="T1044">
        <v>2</v>
      </c>
      <c r="U1044">
        <v>2</v>
      </c>
    </row>
    <row r="1045" spans="1:21" ht="16">
      <c r="A1045" s="1">
        <v>2006</v>
      </c>
      <c r="B1045" t="s">
        <v>1504</v>
      </c>
      <c r="C1045" t="s">
        <v>1505</v>
      </c>
      <c r="D1045" t="s">
        <v>22</v>
      </c>
      <c r="E1045" t="s">
        <v>22</v>
      </c>
      <c r="F1045" t="s">
        <v>23</v>
      </c>
      <c r="G1045">
        <v>54098051</v>
      </c>
      <c r="H1045">
        <v>112798051</v>
      </c>
      <c r="I1045" t="s">
        <v>1469</v>
      </c>
      <c r="J1045">
        <v>28894909</v>
      </c>
      <c r="K1045">
        <v>62526330</v>
      </c>
      <c r="L1045">
        <v>130371575</v>
      </c>
      <c r="M1045">
        <v>25000000</v>
      </c>
      <c r="N1045">
        <f t="shared" si="84"/>
        <v>1</v>
      </c>
      <c r="O1045">
        <f t="shared" si="85"/>
        <v>0</v>
      </c>
      <c r="P1045">
        <f t="shared" si="86"/>
        <v>0</v>
      </c>
      <c r="Q1045">
        <f t="shared" si="86"/>
        <v>1</v>
      </c>
      <c r="R1045">
        <f t="shared" si="86"/>
        <v>0</v>
      </c>
      <c r="S1045">
        <f t="shared" si="86"/>
        <v>0</v>
      </c>
      <c r="T1045">
        <v>2</v>
      </c>
      <c r="U1045">
        <v>2</v>
      </c>
    </row>
    <row r="1046" spans="1:21" ht="16">
      <c r="A1046" s="1">
        <v>2012</v>
      </c>
      <c r="B1046" t="s">
        <v>367</v>
      </c>
      <c r="C1046" t="s">
        <v>368</v>
      </c>
      <c r="D1046" t="s">
        <v>16</v>
      </c>
      <c r="E1046" t="s">
        <v>16</v>
      </c>
      <c r="F1046" t="s">
        <v>17</v>
      </c>
      <c r="G1046">
        <v>54333290</v>
      </c>
      <c r="H1046">
        <v>128955898</v>
      </c>
      <c r="I1046" t="s">
        <v>224</v>
      </c>
      <c r="J1046">
        <v>15219578</v>
      </c>
      <c r="K1046">
        <v>55128651</v>
      </c>
      <c r="L1046">
        <v>130843627</v>
      </c>
      <c r="M1046">
        <v>15000000</v>
      </c>
      <c r="N1046">
        <f t="shared" si="84"/>
        <v>0</v>
      </c>
      <c r="O1046">
        <f t="shared" si="85"/>
        <v>0</v>
      </c>
      <c r="P1046">
        <f t="shared" si="86"/>
        <v>1</v>
      </c>
      <c r="Q1046">
        <f t="shared" si="86"/>
        <v>0</v>
      </c>
      <c r="R1046">
        <f t="shared" si="86"/>
        <v>0</v>
      </c>
      <c r="S1046">
        <f t="shared" si="86"/>
        <v>0</v>
      </c>
      <c r="T1046">
        <v>1</v>
      </c>
      <c r="U1046">
        <v>1</v>
      </c>
    </row>
    <row r="1047" spans="1:21" ht="16">
      <c r="A1047" s="1">
        <v>2005</v>
      </c>
      <c r="B1047" t="s">
        <v>1706</v>
      </c>
      <c r="C1047" t="s">
        <v>1707</v>
      </c>
      <c r="D1047" t="s">
        <v>22</v>
      </c>
      <c r="E1047" t="s">
        <v>22</v>
      </c>
      <c r="F1047" t="s">
        <v>23</v>
      </c>
      <c r="G1047">
        <v>51386611</v>
      </c>
      <c r="H1047">
        <v>109843390</v>
      </c>
      <c r="I1047" t="s">
        <v>1640</v>
      </c>
      <c r="J1047">
        <v>20878080</v>
      </c>
      <c r="K1047">
        <v>61305929</v>
      </c>
      <c r="L1047">
        <v>131046803</v>
      </c>
      <c r="M1047">
        <v>17500000</v>
      </c>
      <c r="N1047">
        <f t="shared" si="84"/>
        <v>1</v>
      </c>
      <c r="O1047">
        <f t="shared" si="85"/>
        <v>0</v>
      </c>
      <c r="P1047">
        <f t="shared" si="86"/>
        <v>0</v>
      </c>
      <c r="Q1047">
        <f t="shared" si="86"/>
        <v>1</v>
      </c>
      <c r="R1047">
        <f t="shared" si="86"/>
        <v>0</v>
      </c>
      <c r="S1047">
        <f t="shared" si="86"/>
        <v>0</v>
      </c>
      <c r="T1047">
        <v>2</v>
      </c>
      <c r="U1047">
        <v>2</v>
      </c>
    </row>
    <row r="1048" spans="1:21" ht="16">
      <c r="A1048" s="1">
        <v>1989</v>
      </c>
      <c r="B1048" t="s">
        <v>3218</v>
      </c>
      <c r="C1048" t="s">
        <v>3219</v>
      </c>
      <c r="D1048" t="s">
        <v>16</v>
      </c>
      <c r="E1048" t="s">
        <v>16</v>
      </c>
      <c r="F1048" t="s">
        <v>17</v>
      </c>
      <c r="G1048">
        <v>52210049</v>
      </c>
      <c r="H1048">
        <v>70200000</v>
      </c>
      <c r="I1048" t="s">
        <v>3202</v>
      </c>
      <c r="J1048">
        <v>56387665</v>
      </c>
      <c r="K1048">
        <v>98133425</v>
      </c>
      <c r="L1048">
        <v>131947137</v>
      </c>
      <c r="M1048">
        <v>30000000</v>
      </c>
      <c r="N1048">
        <f t="shared" si="84"/>
        <v>0</v>
      </c>
      <c r="O1048">
        <f t="shared" si="85"/>
        <v>0</v>
      </c>
      <c r="P1048">
        <f t="shared" si="86"/>
        <v>0</v>
      </c>
      <c r="Q1048">
        <f t="shared" si="86"/>
        <v>0</v>
      </c>
      <c r="R1048">
        <f t="shared" si="86"/>
        <v>0</v>
      </c>
      <c r="S1048">
        <f t="shared" si="86"/>
        <v>1</v>
      </c>
    </row>
    <row r="1049" spans="1:21" ht="16">
      <c r="A1049" s="1">
        <v>2007</v>
      </c>
      <c r="B1049" t="s">
        <v>1353</v>
      </c>
      <c r="C1049" t="s">
        <v>1354</v>
      </c>
      <c r="D1049" t="s">
        <v>21</v>
      </c>
      <c r="E1049" t="s">
        <v>22</v>
      </c>
      <c r="F1049" t="s">
        <v>23</v>
      </c>
      <c r="G1049">
        <v>80209692</v>
      </c>
      <c r="H1049">
        <v>117573043</v>
      </c>
      <c r="I1049" t="s">
        <v>1321</v>
      </c>
      <c r="J1049">
        <v>22470870</v>
      </c>
      <c r="K1049">
        <v>90119077</v>
      </c>
      <c r="L1049">
        <v>132098426</v>
      </c>
      <c r="M1049">
        <v>20000000</v>
      </c>
      <c r="N1049">
        <f t="shared" si="84"/>
        <v>1</v>
      </c>
      <c r="O1049">
        <f t="shared" si="85"/>
        <v>1</v>
      </c>
      <c r="P1049">
        <f t="shared" si="86"/>
        <v>0</v>
      </c>
      <c r="Q1049">
        <f t="shared" si="86"/>
        <v>1</v>
      </c>
      <c r="R1049">
        <f t="shared" si="86"/>
        <v>0</v>
      </c>
      <c r="S1049">
        <f t="shared" si="86"/>
        <v>0</v>
      </c>
      <c r="T1049">
        <v>2</v>
      </c>
      <c r="U1049">
        <v>2</v>
      </c>
    </row>
    <row r="1050" spans="1:21" ht="16">
      <c r="A1050" s="1">
        <v>2004</v>
      </c>
      <c r="B1050" t="s">
        <v>1961</v>
      </c>
      <c r="C1050" t="s">
        <v>1962</v>
      </c>
      <c r="D1050" t="s">
        <v>90</v>
      </c>
      <c r="E1050" t="s">
        <v>31</v>
      </c>
      <c r="F1050" t="s">
        <v>17</v>
      </c>
      <c r="G1050">
        <v>57712751</v>
      </c>
      <c r="H1050">
        <v>107212751</v>
      </c>
      <c r="I1050" t="s">
        <v>1841</v>
      </c>
      <c r="J1050">
        <v>147983145</v>
      </c>
      <c r="K1050">
        <v>71170953</v>
      </c>
      <c r="L1050">
        <v>132214001</v>
      </c>
      <c r="M1050">
        <v>120000000</v>
      </c>
      <c r="N1050">
        <f t="shared" si="84"/>
        <v>0</v>
      </c>
      <c r="O1050">
        <f t="shared" si="85"/>
        <v>1</v>
      </c>
      <c r="P1050">
        <f t="shared" si="86"/>
        <v>0</v>
      </c>
      <c r="Q1050">
        <f t="shared" si="86"/>
        <v>1</v>
      </c>
      <c r="R1050">
        <f t="shared" si="86"/>
        <v>0</v>
      </c>
      <c r="S1050">
        <f t="shared" si="86"/>
        <v>0</v>
      </c>
      <c r="T1050">
        <v>3</v>
      </c>
      <c r="U1050">
        <v>2</v>
      </c>
    </row>
    <row r="1051" spans="1:21" ht="16">
      <c r="A1051" s="1">
        <v>1994</v>
      </c>
      <c r="B1051" t="s">
        <v>3037</v>
      </c>
      <c r="C1051" t="s">
        <v>532</v>
      </c>
      <c r="D1051" t="s">
        <v>22</v>
      </c>
      <c r="E1051" t="s">
        <v>22</v>
      </c>
      <c r="F1051" t="s">
        <v>23</v>
      </c>
      <c r="G1051">
        <v>29136626</v>
      </c>
      <c r="H1051">
        <v>84154026</v>
      </c>
      <c r="I1051" t="s">
        <v>3023</v>
      </c>
      <c r="J1051">
        <v>94299882</v>
      </c>
      <c r="K1051">
        <v>45793007</v>
      </c>
      <c r="L1051">
        <v>132261912</v>
      </c>
      <c r="M1051">
        <v>60000000</v>
      </c>
      <c r="N1051">
        <f t="shared" si="84"/>
        <v>1</v>
      </c>
      <c r="O1051">
        <f t="shared" si="85"/>
        <v>0</v>
      </c>
      <c r="P1051">
        <f t="shared" si="86"/>
        <v>0</v>
      </c>
      <c r="Q1051">
        <f t="shared" si="86"/>
        <v>0</v>
      </c>
      <c r="R1051">
        <f t="shared" si="86"/>
        <v>1</v>
      </c>
      <c r="S1051">
        <f t="shared" si="86"/>
        <v>0</v>
      </c>
      <c r="T1051">
        <v>5</v>
      </c>
      <c r="U1051">
        <v>3</v>
      </c>
    </row>
    <row r="1052" spans="1:21" ht="16">
      <c r="A1052" s="1">
        <v>2011</v>
      </c>
      <c r="B1052" t="s">
        <v>565</v>
      </c>
      <c r="C1052" t="s">
        <v>566</v>
      </c>
      <c r="D1052" t="s">
        <v>63</v>
      </c>
      <c r="E1052" t="s">
        <v>64</v>
      </c>
      <c r="F1052" t="s">
        <v>17</v>
      </c>
      <c r="G1052">
        <v>62495645</v>
      </c>
      <c r="H1052">
        <v>127793502</v>
      </c>
      <c r="I1052" t="s">
        <v>391</v>
      </c>
      <c r="J1052">
        <v>51991677</v>
      </c>
      <c r="K1052">
        <v>64726164</v>
      </c>
      <c r="L1052">
        <v>132354553</v>
      </c>
      <c r="M1052">
        <v>50200000</v>
      </c>
      <c r="N1052">
        <f t="shared" si="84"/>
        <v>0</v>
      </c>
      <c r="O1052">
        <f t="shared" si="85"/>
        <v>1</v>
      </c>
      <c r="P1052">
        <f t="shared" si="86"/>
        <v>1</v>
      </c>
      <c r="Q1052">
        <f t="shared" si="86"/>
        <v>0</v>
      </c>
      <c r="R1052">
        <f t="shared" si="86"/>
        <v>0</v>
      </c>
      <c r="S1052">
        <f t="shared" si="86"/>
        <v>0</v>
      </c>
      <c r="T1052">
        <v>1</v>
      </c>
      <c r="U1052">
        <v>1</v>
      </c>
    </row>
    <row r="1053" spans="1:21" ht="16">
      <c r="A1053" s="1">
        <v>2001</v>
      </c>
      <c r="B1053" t="s">
        <v>2287</v>
      </c>
      <c r="C1053" t="s">
        <v>3611</v>
      </c>
      <c r="D1053" t="s">
        <v>31</v>
      </c>
      <c r="E1053" t="s">
        <v>31</v>
      </c>
      <c r="F1053" t="s">
        <v>17</v>
      </c>
      <c r="G1053">
        <v>56083966</v>
      </c>
      <c r="H1053">
        <v>100622586</v>
      </c>
      <c r="I1053" t="s">
        <v>2286</v>
      </c>
      <c r="J1053">
        <v>53949684</v>
      </c>
      <c r="K1053">
        <v>73797860</v>
      </c>
      <c r="L1053">
        <v>132403823</v>
      </c>
      <c r="M1053">
        <v>41000000</v>
      </c>
      <c r="N1053">
        <f t="shared" si="84"/>
        <v>0</v>
      </c>
      <c r="O1053">
        <f t="shared" si="85"/>
        <v>0</v>
      </c>
      <c r="P1053">
        <f t="shared" si="86"/>
        <v>0</v>
      </c>
      <c r="Q1053">
        <f t="shared" si="86"/>
        <v>1</v>
      </c>
      <c r="R1053">
        <f t="shared" si="86"/>
        <v>0</v>
      </c>
      <c r="S1053">
        <f t="shared" si="86"/>
        <v>0</v>
      </c>
      <c r="T1053">
        <v>3</v>
      </c>
      <c r="U1053">
        <v>2</v>
      </c>
    </row>
    <row r="1054" spans="1:21" ht="16">
      <c r="A1054" s="1">
        <v>2013</v>
      </c>
      <c r="B1054" t="s">
        <v>28</v>
      </c>
      <c r="C1054" t="s">
        <v>29</v>
      </c>
      <c r="D1054" t="s">
        <v>16</v>
      </c>
      <c r="E1054" t="s">
        <v>16</v>
      </c>
      <c r="F1054" t="s">
        <v>17</v>
      </c>
      <c r="G1054">
        <v>75612460</v>
      </c>
      <c r="H1054">
        <v>132493015</v>
      </c>
      <c r="I1054" t="s">
        <v>18</v>
      </c>
      <c r="J1054">
        <v>61000000</v>
      </c>
      <c r="K1054">
        <v>75612460</v>
      </c>
      <c r="L1054">
        <v>132493015</v>
      </c>
      <c r="M1054">
        <v>61000000</v>
      </c>
      <c r="N1054">
        <f t="shared" si="84"/>
        <v>0</v>
      </c>
      <c r="O1054">
        <f t="shared" si="85"/>
        <v>0</v>
      </c>
      <c r="P1054">
        <f t="shared" si="86"/>
        <v>1</v>
      </c>
      <c r="Q1054">
        <f t="shared" si="86"/>
        <v>0</v>
      </c>
      <c r="R1054">
        <f t="shared" si="86"/>
        <v>0</v>
      </c>
      <c r="S1054">
        <f t="shared" si="86"/>
        <v>0</v>
      </c>
      <c r="T1054">
        <v>1</v>
      </c>
      <c r="U1054">
        <v>1</v>
      </c>
    </row>
    <row r="1055" spans="1:21" ht="16">
      <c r="A1055" s="1">
        <v>2006</v>
      </c>
      <c r="B1055" t="s">
        <v>1608</v>
      </c>
      <c r="C1055" t="s">
        <v>1609</v>
      </c>
      <c r="D1055" t="s">
        <v>64</v>
      </c>
      <c r="E1055" t="s">
        <v>64</v>
      </c>
      <c r="F1055" t="s">
        <v>17</v>
      </c>
      <c r="G1055">
        <v>52330111</v>
      </c>
      <c r="H1055">
        <v>114830111</v>
      </c>
      <c r="I1055" t="s">
        <v>1464</v>
      </c>
      <c r="J1055">
        <v>46231854</v>
      </c>
      <c r="K1055">
        <v>60482951</v>
      </c>
      <c r="L1055">
        <v>132720223</v>
      </c>
      <c r="M1055">
        <v>40000000</v>
      </c>
      <c r="N1055">
        <f t="shared" si="84"/>
        <v>0</v>
      </c>
      <c r="O1055">
        <f t="shared" si="85"/>
        <v>0</v>
      </c>
      <c r="P1055">
        <f t="shared" si="86"/>
        <v>0</v>
      </c>
      <c r="Q1055">
        <f t="shared" si="86"/>
        <v>1</v>
      </c>
      <c r="R1055">
        <f t="shared" si="86"/>
        <v>0</v>
      </c>
      <c r="S1055">
        <f t="shared" si="86"/>
        <v>0</v>
      </c>
      <c r="T1055">
        <v>2</v>
      </c>
      <c r="U1055">
        <v>2</v>
      </c>
    </row>
    <row r="1056" spans="1:21" ht="16">
      <c r="A1056" s="1">
        <v>2011</v>
      </c>
      <c r="B1056" t="s">
        <v>569</v>
      </c>
      <c r="C1056" t="s">
        <v>570</v>
      </c>
      <c r="D1056" t="s">
        <v>27</v>
      </c>
      <c r="E1056" t="s">
        <v>16</v>
      </c>
      <c r="F1056" t="s">
        <v>17</v>
      </c>
      <c r="G1056">
        <v>44667095</v>
      </c>
      <c r="H1056">
        <v>128256712</v>
      </c>
      <c r="I1056" t="s">
        <v>391</v>
      </c>
      <c r="J1056">
        <v>16571053</v>
      </c>
      <c r="K1056">
        <v>46261299</v>
      </c>
      <c r="L1056">
        <v>132834295</v>
      </c>
      <c r="M1056">
        <v>16000000</v>
      </c>
      <c r="N1056">
        <f t="shared" si="84"/>
        <v>0</v>
      </c>
      <c r="O1056">
        <f t="shared" si="85"/>
        <v>1</v>
      </c>
      <c r="P1056">
        <f t="shared" si="86"/>
        <v>1</v>
      </c>
      <c r="Q1056">
        <f t="shared" si="86"/>
        <v>0</v>
      </c>
      <c r="R1056">
        <f t="shared" si="86"/>
        <v>0</v>
      </c>
      <c r="S1056">
        <f t="shared" si="86"/>
        <v>0</v>
      </c>
      <c r="T1056">
        <v>1</v>
      </c>
      <c r="U1056">
        <v>1</v>
      </c>
    </row>
    <row r="1057" spans="1:21" ht="16">
      <c r="A1057" s="1">
        <v>1995</v>
      </c>
      <c r="B1057" t="s">
        <v>2981</v>
      </c>
      <c r="C1057" t="s">
        <v>2982</v>
      </c>
      <c r="D1057" t="s">
        <v>22</v>
      </c>
      <c r="E1057" t="s">
        <v>22</v>
      </c>
      <c r="F1057" t="s">
        <v>23</v>
      </c>
      <c r="G1057">
        <v>53458319</v>
      </c>
      <c r="H1057">
        <v>87100000</v>
      </c>
      <c r="I1057" t="s">
        <v>2944</v>
      </c>
      <c r="J1057">
        <v>88669209</v>
      </c>
      <c r="K1057">
        <v>81725980</v>
      </c>
      <c r="L1057">
        <v>133156691</v>
      </c>
      <c r="M1057">
        <v>58000000</v>
      </c>
      <c r="N1057">
        <f t="shared" si="84"/>
        <v>1</v>
      </c>
      <c r="O1057">
        <f t="shared" si="85"/>
        <v>0</v>
      </c>
      <c r="P1057">
        <f t="shared" si="86"/>
        <v>0</v>
      </c>
      <c r="Q1057">
        <f t="shared" si="86"/>
        <v>0</v>
      </c>
      <c r="R1057">
        <f t="shared" si="86"/>
        <v>1</v>
      </c>
      <c r="S1057">
        <f t="shared" si="86"/>
        <v>0</v>
      </c>
      <c r="T1057">
        <v>4</v>
      </c>
      <c r="U1057">
        <v>3</v>
      </c>
    </row>
    <row r="1058" spans="1:21" ht="16">
      <c r="A1058" s="1">
        <v>2007</v>
      </c>
      <c r="B1058" t="s">
        <v>1348</v>
      </c>
      <c r="C1058" t="s">
        <v>3612</v>
      </c>
      <c r="D1058" t="s">
        <v>22</v>
      </c>
      <c r="E1058" t="s">
        <v>22</v>
      </c>
      <c r="F1058" t="s">
        <v>23</v>
      </c>
      <c r="G1058">
        <v>66661095</v>
      </c>
      <c r="H1058">
        <v>119512771</v>
      </c>
      <c r="I1058" t="s">
        <v>1321</v>
      </c>
      <c r="J1058">
        <v>84265761</v>
      </c>
      <c r="K1058">
        <v>74896639</v>
      </c>
      <c r="L1058">
        <v>134277795</v>
      </c>
      <c r="M1058">
        <v>75000000</v>
      </c>
      <c r="N1058">
        <f t="shared" si="84"/>
        <v>1</v>
      </c>
      <c r="O1058">
        <f t="shared" si="85"/>
        <v>0</v>
      </c>
      <c r="P1058">
        <f t="shared" si="86"/>
        <v>0</v>
      </c>
      <c r="Q1058">
        <f t="shared" si="86"/>
        <v>1</v>
      </c>
      <c r="R1058">
        <f t="shared" si="86"/>
        <v>0</v>
      </c>
      <c r="S1058">
        <f t="shared" si="86"/>
        <v>0</v>
      </c>
      <c r="T1058">
        <v>2</v>
      </c>
      <c r="U1058">
        <v>2</v>
      </c>
    </row>
    <row r="1059" spans="1:21" ht="16">
      <c r="A1059" s="1">
        <v>2002</v>
      </c>
      <c r="B1059" t="s">
        <v>2216</v>
      </c>
      <c r="C1059" t="s">
        <v>2217</v>
      </c>
      <c r="D1059" t="s">
        <v>22</v>
      </c>
      <c r="E1059" t="s">
        <v>22</v>
      </c>
      <c r="F1059" t="s">
        <v>23</v>
      </c>
      <c r="G1059">
        <v>40119709</v>
      </c>
      <c r="H1059">
        <v>103787401</v>
      </c>
      <c r="I1059" t="s">
        <v>2128</v>
      </c>
      <c r="J1059">
        <v>45331273</v>
      </c>
      <c r="K1059">
        <v>51962213</v>
      </c>
      <c r="L1059">
        <v>134423285</v>
      </c>
      <c r="M1059">
        <v>35000000</v>
      </c>
      <c r="N1059">
        <f t="shared" si="84"/>
        <v>1</v>
      </c>
      <c r="O1059">
        <f t="shared" si="85"/>
        <v>0</v>
      </c>
      <c r="P1059">
        <f t="shared" si="86"/>
        <v>0</v>
      </c>
      <c r="Q1059">
        <f t="shared" si="86"/>
        <v>1</v>
      </c>
      <c r="R1059">
        <f t="shared" si="86"/>
        <v>0</v>
      </c>
      <c r="S1059">
        <f t="shared" si="86"/>
        <v>0</v>
      </c>
      <c r="T1059">
        <v>3</v>
      </c>
      <c r="U1059">
        <v>2</v>
      </c>
    </row>
    <row r="1060" spans="1:21" ht="16">
      <c r="A1060" s="1">
        <v>1991</v>
      </c>
      <c r="B1060" t="s">
        <v>3155</v>
      </c>
      <c r="C1060" t="s">
        <v>3156</v>
      </c>
      <c r="D1060" t="s">
        <v>22</v>
      </c>
      <c r="E1060" t="s">
        <v>22</v>
      </c>
      <c r="F1060" t="s">
        <v>23</v>
      </c>
      <c r="G1060">
        <v>78656813</v>
      </c>
      <c r="H1060">
        <v>78656813</v>
      </c>
      <c r="I1060" t="s">
        <v>3142</v>
      </c>
      <c r="J1060">
        <v>42771009</v>
      </c>
      <c r="K1060">
        <v>134569251</v>
      </c>
      <c r="L1060">
        <v>134569251</v>
      </c>
      <c r="M1060">
        <v>25000000</v>
      </c>
      <c r="N1060">
        <f t="shared" si="84"/>
        <v>1</v>
      </c>
      <c r="O1060">
        <f t="shared" si="85"/>
        <v>0</v>
      </c>
      <c r="P1060">
        <f t="shared" si="86"/>
        <v>0</v>
      </c>
      <c r="Q1060">
        <f t="shared" si="86"/>
        <v>0</v>
      </c>
      <c r="R1060">
        <f t="shared" si="86"/>
        <v>1</v>
      </c>
      <c r="S1060">
        <f t="shared" si="86"/>
        <v>0</v>
      </c>
      <c r="T1060">
        <v>5</v>
      </c>
      <c r="U1060">
        <v>3</v>
      </c>
    </row>
    <row r="1061" spans="1:21" ht="16">
      <c r="A1061" s="1">
        <v>1999</v>
      </c>
      <c r="B1061" t="s">
        <v>2533</v>
      </c>
      <c r="C1061" t="s">
        <v>2534</v>
      </c>
      <c r="D1061" t="s">
        <v>16</v>
      </c>
      <c r="E1061" t="s">
        <v>16</v>
      </c>
      <c r="F1061" t="s">
        <v>17</v>
      </c>
      <c r="G1061">
        <v>36443442</v>
      </c>
      <c r="H1061">
        <v>96398826</v>
      </c>
      <c r="I1061" t="s">
        <v>2535</v>
      </c>
      <c r="J1061">
        <v>55938481</v>
      </c>
      <c r="K1061">
        <v>50964770</v>
      </c>
      <c r="L1061">
        <v>134810098</v>
      </c>
      <c r="M1061">
        <v>40000000</v>
      </c>
      <c r="N1061">
        <f t="shared" si="84"/>
        <v>0</v>
      </c>
      <c r="O1061">
        <f t="shared" si="85"/>
        <v>0</v>
      </c>
      <c r="P1061">
        <f t="shared" si="86"/>
        <v>0</v>
      </c>
      <c r="Q1061">
        <f t="shared" si="86"/>
        <v>0</v>
      </c>
      <c r="R1061">
        <f t="shared" si="86"/>
        <v>1</v>
      </c>
      <c r="S1061">
        <f t="shared" si="86"/>
        <v>0</v>
      </c>
      <c r="T1061">
        <v>4</v>
      </c>
      <c r="U1061">
        <v>3</v>
      </c>
    </row>
    <row r="1062" spans="1:21" ht="16">
      <c r="A1062" s="1">
        <v>2009</v>
      </c>
      <c r="B1062" t="s">
        <v>984</v>
      </c>
      <c r="C1062" t="s">
        <v>985</v>
      </c>
      <c r="D1062" t="s">
        <v>16</v>
      </c>
      <c r="E1062" t="s">
        <v>16</v>
      </c>
      <c r="F1062" t="s">
        <v>17</v>
      </c>
      <c r="G1062">
        <v>37491364</v>
      </c>
      <c r="H1062">
        <v>124491364</v>
      </c>
      <c r="I1062" t="s">
        <v>885</v>
      </c>
      <c r="J1062">
        <v>53200848</v>
      </c>
      <c r="K1062">
        <v>40705558</v>
      </c>
      <c r="L1062">
        <v>135164207</v>
      </c>
      <c r="M1062">
        <v>49000000</v>
      </c>
      <c r="N1062">
        <f t="shared" si="84"/>
        <v>0</v>
      </c>
      <c r="O1062">
        <f t="shared" si="85"/>
        <v>0</v>
      </c>
      <c r="P1062">
        <f t="shared" ref="P1062:S1081" si="87">IF(AND($A1062&gt;=P$1,$A1062&lt;P$1+10),1,0)</f>
        <v>0</v>
      </c>
      <c r="Q1062">
        <f t="shared" si="87"/>
        <v>1</v>
      </c>
      <c r="R1062">
        <f t="shared" si="87"/>
        <v>0</v>
      </c>
      <c r="S1062">
        <f t="shared" si="87"/>
        <v>0</v>
      </c>
      <c r="T1062">
        <v>2</v>
      </c>
      <c r="U1062">
        <v>2</v>
      </c>
    </row>
    <row r="1063" spans="1:21" ht="16">
      <c r="A1063" s="1">
        <v>2002</v>
      </c>
      <c r="B1063" t="s">
        <v>2268</v>
      </c>
      <c r="C1063" t="s">
        <v>2269</v>
      </c>
      <c r="D1063" t="s">
        <v>58</v>
      </c>
      <c r="E1063" t="s">
        <v>58</v>
      </c>
      <c r="F1063" t="s">
        <v>17</v>
      </c>
      <c r="G1063">
        <v>50586000</v>
      </c>
      <c r="H1063">
        <v>104429625</v>
      </c>
      <c r="I1063" t="s">
        <v>2125</v>
      </c>
      <c r="J1063">
        <v>77710753</v>
      </c>
      <c r="K1063">
        <v>65517936</v>
      </c>
      <c r="L1063">
        <v>135255080</v>
      </c>
      <c r="M1063">
        <v>60000000</v>
      </c>
      <c r="N1063">
        <f t="shared" si="84"/>
        <v>0</v>
      </c>
      <c r="O1063">
        <f t="shared" si="85"/>
        <v>0</v>
      </c>
      <c r="P1063">
        <f t="shared" si="87"/>
        <v>0</v>
      </c>
      <c r="Q1063">
        <f t="shared" si="87"/>
        <v>1</v>
      </c>
      <c r="R1063">
        <f t="shared" si="87"/>
        <v>0</v>
      </c>
      <c r="S1063">
        <f t="shared" si="87"/>
        <v>0</v>
      </c>
      <c r="T1063">
        <v>3</v>
      </c>
      <c r="U1063">
        <v>2</v>
      </c>
    </row>
    <row r="1064" spans="1:21" ht="16">
      <c r="A1064" s="1">
        <v>2004</v>
      </c>
      <c r="B1064" t="s">
        <v>1945</v>
      </c>
      <c r="C1064" t="s">
        <v>1946</v>
      </c>
      <c r="D1064" t="s">
        <v>22</v>
      </c>
      <c r="E1064" t="s">
        <v>22</v>
      </c>
      <c r="F1064" t="s">
        <v>23</v>
      </c>
      <c r="G1064">
        <v>71502303</v>
      </c>
      <c r="H1064">
        <v>109874155</v>
      </c>
      <c r="I1064" t="s">
        <v>1837</v>
      </c>
      <c r="J1064">
        <v>20964279</v>
      </c>
      <c r="K1064">
        <v>88176131</v>
      </c>
      <c r="L1064">
        <v>135496025</v>
      </c>
      <c r="M1064">
        <v>17000000</v>
      </c>
      <c r="N1064">
        <f t="shared" si="84"/>
        <v>1</v>
      </c>
      <c r="O1064">
        <f t="shared" si="85"/>
        <v>0</v>
      </c>
      <c r="P1064">
        <f t="shared" si="87"/>
        <v>0</v>
      </c>
      <c r="Q1064">
        <f t="shared" si="87"/>
        <v>1</v>
      </c>
      <c r="R1064">
        <f t="shared" si="87"/>
        <v>0</v>
      </c>
      <c r="S1064">
        <f t="shared" si="87"/>
        <v>0</v>
      </c>
      <c r="T1064">
        <v>3</v>
      </c>
      <c r="U1064">
        <v>2</v>
      </c>
    </row>
    <row r="1065" spans="1:21" ht="16">
      <c r="A1065" s="1">
        <v>2010</v>
      </c>
      <c r="B1065" t="s">
        <v>759</v>
      </c>
      <c r="C1065" t="s">
        <v>760</v>
      </c>
      <c r="D1065" t="s">
        <v>58</v>
      </c>
      <c r="E1065" t="s">
        <v>58</v>
      </c>
      <c r="F1065" t="s">
        <v>17</v>
      </c>
      <c r="G1065">
        <v>52000688</v>
      </c>
      <c r="H1065">
        <v>127234389</v>
      </c>
      <c r="I1065" t="s">
        <v>635</v>
      </c>
      <c r="J1065">
        <v>42729274</v>
      </c>
      <c r="K1065">
        <v>55548791</v>
      </c>
      <c r="L1065">
        <v>135915826</v>
      </c>
      <c r="M1065">
        <v>40000000</v>
      </c>
      <c r="N1065">
        <f t="shared" si="84"/>
        <v>0</v>
      </c>
      <c r="O1065">
        <f t="shared" si="85"/>
        <v>0</v>
      </c>
      <c r="P1065">
        <f t="shared" si="87"/>
        <v>1</v>
      </c>
      <c r="Q1065">
        <f t="shared" si="87"/>
        <v>0</v>
      </c>
      <c r="R1065">
        <f t="shared" si="87"/>
        <v>0</v>
      </c>
      <c r="S1065">
        <f t="shared" si="87"/>
        <v>0</v>
      </c>
      <c r="T1065">
        <v>1</v>
      </c>
      <c r="U1065">
        <v>1</v>
      </c>
    </row>
    <row r="1066" spans="1:21" ht="16">
      <c r="A1066" s="1">
        <v>2009</v>
      </c>
      <c r="B1066" t="s">
        <v>937</v>
      </c>
      <c r="C1066" t="s">
        <v>938</v>
      </c>
      <c r="D1066" t="s">
        <v>22</v>
      </c>
      <c r="E1066" t="s">
        <v>22</v>
      </c>
      <c r="F1066" t="s">
        <v>23</v>
      </c>
      <c r="G1066">
        <v>75286229</v>
      </c>
      <c r="H1066">
        <v>126037057</v>
      </c>
      <c r="I1066" t="s">
        <v>888</v>
      </c>
      <c r="J1066">
        <v>65143896</v>
      </c>
      <c r="K1066">
        <v>81740638</v>
      </c>
      <c r="L1066">
        <v>136842415</v>
      </c>
      <c r="M1066">
        <v>60000000</v>
      </c>
      <c r="N1066">
        <f t="shared" si="84"/>
        <v>1</v>
      </c>
      <c r="O1066">
        <f t="shared" si="85"/>
        <v>0</v>
      </c>
      <c r="P1066">
        <f t="shared" si="87"/>
        <v>0</v>
      </c>
      <c r="Q1066">
        <f t="shared" si="87"/>
        <v>1</v>
      </c>
      <c r="R1066">
        <f t="shared" si="87"/>
        <v>0</v>
      </c>
      <c r="S1066">
        <f t="shared" si="87"/>
        <v>0</v>
      </c>
      <c r="T1066">
        <v>2</v>
      </c>
      <c r="U1066">
        <v>2</v>
      </c>
    </row>
    <row r="1067" spans="1:21" ht="16">
      <c r="A1067" s="1">
        <v>2005</v>
      </c>
      <c r="B1067" t="s">
        <v>1674</v>
      </c>
      <c r="C1067" t="s">
        <v>1675</v>
      </c>
      <c r="D1067" t="s">
        <v>64</v>
      </c>
      <c r="E1067" t="s">
        <v>64</v>
      </c>
      <c r="F1067" t="s">
        <v>17</v>
      </c>
      <c r="G1067">
        <v>53359111</v>
      </c>
      <c r="H1067">
        <v>114770654</v>
      </c>
      <c r="I1067" t="s">
        <v>1645</v>
      </c>
      <c r="J1067">
        <v>35790994</v>
      </c>
      <c r="K1067">
        <v>63659187</v>
      </c>
      <c r="L1067">
        <v>136925192</v>
      </c>
      <c r="M1067">
        <v>30000000</v>
      </c>
      <c r="N1067">
        <f t="shared" si="84"/>
        <v>0</v>
      </c>
      <c r="O1067">
        <f t="shared" si="85"/>
        <v>0</v>
      </c>
      <c r="P1067">
        <f t="shared" si="87"/>
        <v>0</v>
      </c>
      <c r="Q1067">
        <f t="shared" si="87"/>
        <v>1</v>
      </c>
      <c r="R1067">
        <f t="shared" si="87"/>
        <v>0</v>
      </c>
      <c r="S1067">
        <f t="shared" si="87"/>
        <v>0</v>
      </c>
      <c r="T1067">
        <v>2</v>
      </c>
      <c r="U1067">
        <v>2</v>
      </c>
    </row>
    <row r="1068" spans="1:21" ht="16">
      <c r="A1068" s="1">
        <v>2002</v>
      </c>
      <c r="B1068" t="s">
        <v>2133</v>
      </c>
      <c r="C1068" t="s">
        <v>2134</v>
      </c>
      <c r="D1068" t="s">
        <v>16</v>
      </c>
      <c r="E1068" t="s">
        <v>16</v>
      </c>
      <c r="F1068" t="s">
        <v>17</v>
      </c>
      <c r="G1068">
        <v>65005217</v>
      </c>
      <c r="H1068">
        <v>105823486</v>
      </c>
      <c r="I1068" t="s">
        <v>2125</v>
      </c>
      <c r="J1068">
        <v>38855376</v>
      </c>
      <c r="K1068">
        <v>84193406</v>
      </c>
      <c r="L1068">
        <v>137060380</v>
      </c>
      <c r="M1068">
        <v>30000000</v>
      </c>
      <c r="N1068">
        <f t="shared" si="84"/>
        <v>0</v>
      </c>
      <c r="O1068">
        <f t="shared" si="85"/>
        <v>0</v>
      </c>
      <c r="P1068">
        <f t="shared" si="87"/>
        <v>0</v>
      </c>
      <c r="Q1068">
        <f t="shared" si="87"/>
        <v>1</v>
      </c>
      <c r="R1068">
        <f t="shared" si="87"/>
        <v>0</v>
      </c>
      <c r="S1068">
        <f t="shared" si="87"/>
        <v>0</v>
      </c>
      <c r="T1068">
        <v>3</v>
      </c>
      <c r="U1068">
        <v>2</v>
      </c>
    </row>
    <row r="1069" spans="1:21" ht="16">
      <c r="A1069" s="1">
        <v>2013</v>
      </c>
      <c r="B1069" t="s">
        <v>136</v>
      </c>
      <c r="C1069" t="s">
        <v>137</v>
      </c>
      <c r="D1069" t="s">
        <v>22</v>
      </c>
      <c r="E1069" t="s">
        <v>22</v>
      </c>
      <c r="F1069" t="s">
        <v>23</v>
      </c>
      <c r="G1069">
        <v>53262560</v>
      </c>
      <c r="H1069">
        <v>137162560</v>
      </c>
      <c r="I1069" t="s">
        <v>38</v>
      </c>
      <c r="J1069">
        <v>84000000</v>
      </c>
      <c r="K1069">
        <v>53262560</v>
      </c>
      <c r="L1069">
        <v>137162560</v>
      </c>
      <c r="M1069">
        <v>84000000</v>
      </c>
      <c r="N1069">
        <f t="shared" si="84"/>
        <v>1</v>
      </c>
      <c r="O1069">
        <f t="shared" si="85"/>
        <v>0</v>
      </c>
      <c r="P1069">
        <f t="shared" si="87"/>
        <v>1</v>
      </c>
      <c r="Q1069">
        <f t="shared" si="87"/>
        <v>0</v>
      </c>
      <c r="R1069">
        <f t="shared" si="87"/>
        <v>0</v>
      </c>
      <c r="S1069">
        <f t="shared" si="87"/>
        <v>0</v>
      </c>
      <c r="T1069">
        <v>1</v>
      </c>
      <c r="U1069">
        <v>1</v>
      </c>
    </row>
    <row r="1070" spans="1:21" ht="16">
      <c r="A1070" s="1">
        <v>2004</v>
      </c>
      <c r="B1070" t="s">
        <v>1993</v>
      </c>
      <c r="C1070" t="s">
        <v>1994</v>
      </c>
      <c r="D1070" t="s">
        <v>22</v>
      </c>
      <c r="E1070" t="s">
        <v>22</v>
      </c>
      <c r="F1070" t="s">
        <v>23</v>
      </c>
      <c r="G1070">
        <v>69148997</v>
      </c>
      <c r="H1070">
        <v>111448997</v>
      </c>
      <c r="I1070" t="s">
        <v>1837</v>
      </c>
      <c r="J1070">
        <v>24663858</v>
      </c>
      <c r="K1070">
        <v>85274051</v>
      </c>
      <c r="L1070">
        <v>137438109</v>
      </c>
      <c r="M1070">
        <v>20000000</v>
      </c>
      <c r="N1070">
        <f t="shared" si="84"/>
        <v>1</v>
      </c>
      <c r="O1070">
        <f t="shared" si="85"/>
        <v>0</v>
      </c>
      <c r="P1070">
        <f t="shared" si="87"/>
        <v>0</v>
      </c>
      <c r="Q1070">
        <f t="shared" si="87"/>
        <v>1</v>
      </c>
      <c r="R1070">
        <f t="shared" si="87"/>
        <v>0</v>
      </c>
      <c r="S1070">
        <f t="shared" si="87"/>
        <v>0</v>
      </c>
      <c r="T1070">
        <v>3</v>
      </c>
      <c r="U1070">
        <v>2</v>
      </c>
    </row>
    <row r="1071" spans="1:21" ht="16">
      <c r="A1071" s="1">
        <v>2001</v>
      </c>
      <c r="B1071" t="s">
        <v>2304</v>
      </c>
      <c r="C1071" t="s">
        <v>3613</v>
      </c>
      <c r="D1071" t="s">
        <v>22</v>
      </c>
      <c r="E1071" t="s">
        <v>22</v>
      </c>
      <c r="F1071" t="s">
        <v>23</v>
      </c>
      <c r="G1071">
        <v>54997476</v>
      </c>
      <c r="H1071">
        <v>104488383</v>
      </c>
      <c r="I1071" t="s">
        <v>2290</v>
      </c>
      <c r="J1071">
        <v>65792298</v>
      </c>
      <c r="K1071">
        <v>72368206</v>
      </c>
      <c r="L1071">
        <v>137490616</v>
      </c>
      <c r="M1071">
        <v>50000000</v>
      </c>
      <c r="N1071">
        <f t="shared" si="84"/>
        <v>1</v>
      </c>
      <c r="O1071">
        <f t="shared" si="85"/>
        <v>0</v>
      </c>
      <c r="P1071">
        <f t="shared" si="87"/>
        <v>0</v>
      </c>
      <c r="Q1071">
        <f t="shared" si="87"/>
        <v>1</v>
      </c>
      <c r="R1071">
        <f t="shared" si="87"/>
        <v>0</v>
      </c>
      <c r="S1071">
        <f t="shared" si="87"/>
        <v>0</v>
      </c>
      <c r="T1071">
        <v>3</v>
      </c>
      <c r="U1071">
        <v>2</v>
      </c>
    </row>
    <row r="1072" spans="1:21" ht="16">
      <c r="A1072" s="1">
        <v>2009</v>
      </c>
      <c r="B1072" t="s">
        <v>988</v>
      </c>
      <c r="C1072" t="s">
        <v>3656</v>
      </c>
      <c r="D1072" t="s">
        <v>22</v>
      </c>
      <c r="E1072" t="s">
        <v>22</v>
      </c>
      <c r="F1072" t="s">
        <v>23</v>
      </c>
      <c r="G1072">
        <v>94125426</v>
      </c>
      <c r="H1072">
        <v>126646119</v>
      </c>
      <c r="I1072" t="s">
        <v>888</v>
      </c>
      <c r="J1072">
        <v>43429264</v>
      </c>
      <c r="K1072">
        <v>102194949</v>
      </c>
      <c r="L1072">
        <v>137503693</v>
      </c>
      <c r="M1072">
        <v>40000000</v>
      </c>
      <c r="N1072">
        <f t="shared" si="84"/>
        <v>1</v>
      </c>
      <c r="O1072">
        <f t="shared" si="85"/>
        <v>0</v>
      </c>
      <c r="P1072">
        <f t="shared" si="87"/>
        <v>0</v>
      </c>
      <c r="Q1072">
        <f t="shared" si="87"/>
        <v>1</v>
      </c>
      <c r="R1072">
        <f t="shared" si="87"/>
        <v>0</v>
      </c>
      <c r="S1072">
        <f t="shared" si="87"/>
        <v>0</v>
      </c>
      <c r="T1072">
        <v>2</v>
      </c>
      <c r="U1072">
        <v>2</v>
      </c>
    </row>
    <row r="1073" spans="1:21" ht="16">
      <c r="A1073" s="1">
        <v>2001</v>
      </c>
      <c r="B1073" t="s">
        <v>2399</v>
      </c>
      <c r="C1073" t="s">
        <v>2400</v>
      </c>
      <c r="D1073" t="s">
        <v>16</v>
      </c>
      <c r="E1073" t="s">
        <v>16</v>
      </c>
      <c r="F1073" t="s">
        <v>17</v>
      </c>
      <c r="G1073">
        <v>76261036</v>
      </c>
      <c r="H1073">
        <v>104505362</v>
      </c>
      <c r="I1073" t="s">
        <v>2286</v>
      </c>
      <c r="J1073">
        <v>59213068</v>
      </c>
      <c r="K1073">
        <v>100347776</v>
      </c>
      <c r="L1073">
        <v>137512958</v>
      </c>
      <c r="M1073">
        <v>45000000</v>
      </c>
      <c r="N1073">
        <f t="shared" si="84"/>
        <v>0</v>
      </c>
      <c r="O1073">
        <f t="shared" si="85"/>
        <v>0</v>
      </c>
      <c r="P1073">
        <f t="shared" si="87"/>
        <v>0</v>
      </c>
      <c r="Q1073">
        <f t="shared" si="87"/>
        <v>1</v>
      </c>
      <c r="R1073">
        <f t="shared" si="87"/>
        <v>0</v>
      </c>
      <c r="S1073">
        <f t="shared" si="87"/>
        <v>0</v>
      </c>
      <c r="T1073">
        <v>3</v>
      </c>
      <c r="U1073">
        <v>2</v>
      </c>
    </row>
    <row r="1074" spans="1:21" ht="16">
      <c r="A1074" s="1">
        <v>2002</v>
      </c>
      <c r="B1074" t="s">
        <v>2228</v>
      </c>
      <c r="C1074" t="s">
        <v>2229</v>
      </c>
      <c r="D1074" t="s">
        <v>57</v>
      </c>
      <c r="E1074" t="s">
        <v>58</v>
      </c>
      <c r="F1074" t="s">
        <v>17</v>
      </c>
      <c r="G1074">
        <v>73215310</v>
      </c>
      <c r="H1074">
        <v>106515310</v>
      </c>
      <c r="I1074" t="s">
        <v>2125</v>
      </c>
      <c r="J1074">
        <v>103614337</v>
      </c>
      <c r="K1074">
        <v>94826948</v>
      </c>
      <c r="L1074">
        <v>137956416</v>
      </c>
      <c r="M1074">
        <v>80000000</v>
      </c>
      <c r="N1074">
        <f t="shared" si="84"/>
        <v>0</v>
      </c>
      <c r="O1074">
        <f t="shared" si="85"/>
        <v>1</v>
      </c>
      <c r="P1074">
        <f t="shared" si="87"/>
        <v>0</v>
      </c>
      <c r="Q1074">
        <f t="shared" si="87"/>
        <v>1</v>
      </c>
      <c r="R1074">
        <f t="shared" si="87"/>
        <v>0</v>
      </c>
      <c r="S1074">
        <f t="shared" si="87"/>
        <v>0</v>
      </c>
      <c r="T1074">
        <v>3</v>
      </c>
      <c r="U1074">
        <v>2</v>
      </c>
    </row>
    <row r="1075" spans="1:21" ht="16">
      <c r="A1075" s="1">
        <v>2010</v>
      </c>
      <c r="B1075" t="s">
        <v>813</v>
      </c>
      <c r="C1075" t="s">
        <v>814</v>
      </c>
      <c r="D1075" t="s">
        <v>31</v>
      </c>
      <c r="E1075" t="s">
        <v>31</v>
      </c>
      <c r="F1075" t="s">
        <v>17</v>
      </c>
      <c r="G1075">
        <v>93617009</v>
      </c>
      <c r="H1075">
        <v>129262388</v>
      </c>
      <c r="I1075" t="s">
        <v>635</v>
      </c>
      <c r="J1075">
        <v>11750550</v>
      </c>
      <c r="K1075">
        <v>100004670</v>
      </c>
      <c r="L1075">
        <v>138082199</v>
      </c>
      <c r="M1075">
        <v>11000000</v>
      </c>
      <c r="N1075">
        <f t="shared" si="84"/>
        <v>0</v>
      </c>
      <c r="O1075">
        <f t="shared" si="85"/>
        <v>0</v>
      </c>
      <c r="P1075">
        <f t="shared" si="87"/>
        <v>1</v>
      </c>
      <c r="Q1075">
        <f t="shared" si="87"/>
        <v>0</v>
      </c>
      <c r="R1075">
        <f t="shared" si="87"/>
        <v>0</v>
      </c>
      <c r="S1075">
        <f t="shared" si="87"/>
        <v>0</v>
      </c>
      <c r="T1075">
        <v>1</v>
      </c>
      <c r="U1075">
        <v>1</v>
      </c>
    </row>
    <row r="1076" spans="1:21" ht="16">
      <c r="A1076" s="1">
        <v>2001</v>
      </c>
      <c r="B1076" t="s">
        <v>2288</v>
      </c>
      <c r="C1076" t="s">
        <v>2289</v>
      </c>
      <c r="D1076" t="s">
        <v>22</v>
      </c>
      <c r="E1076" t="s">
        <v>22</v>
      </c>
      <c r="F1076" t="s">
        <v>23</v>
      </c>
      <c r="G1076">
        <v>74058698</v>
      </c>
      <c r="H1076">
        <v>105159085</v>
      </c>
      <c r="I1076" t="s">
        <v>2290</v>
      </c>
      <c r="J1076">
        <v>36843687</v>
      </c>
      <c r="K1076">
        <v>97449838</v>
      </c>
      <c r="L1076">
        <v>138373157</v>
      </c>
      <c r="M1076">
        <v>28000000</v>
      </c>
      <c r="N1076">
        <f t="shared" si="84"/>
        <v>1</v>
      </c>
      <c r="O1076">
        <f t="shared" si="85"/>
        <v>0</v>
      </c>
      <c r="P1076">
        <f t="shared" si="87"/>
        <v>0</v>
      </c>
      <c r="Q1076">
        <f t="shared" si="87"/>
        <v>1</v>
      </c>
      <c r="R1076">
        <f t="shared" si="87"/>
        <v>0</v>
      </c>
      <c r="S1076">
        <f t="shared" si="87"/>
        <v>0</v>
      </c>
      <c r="T1076">
        <v>3</v>
      </c>
      <c r="U1076">
        <v>2</v>
      </c>
    </row>
    <row r="1077" spans="1:21" ht="16">
      <c r="A1077" s="1">
        <v>2008</v>
      </c>
      <c r="B1077" t="s">
        <v>1245</v>
      </c>
      <c r="C1077" t="s">
        <v>1246</v>
      </c>
      <c r="D1077" t="s">
        <v>27</v>
      </c>
      <c r="E1077" t="s">
        <v>16</v>
      </c>
      <c r="F1077" t="s">
        <v>17</v>
      </c>
      <c r="G1077">
        <v>100468793</v>
      </c>
      <c r="H1077">
        <v>128468793</v>
      </c>
      <c r="I1077" t="s">
        <v>1123</v>
      </c>
      <c r="J1077">
        <v>70346660</v>
      </c>
      <c r="K1077">
        <v>108732985</v>
      </c>
      <c r="L1077">
        <v>139036162</v>
      </c>
      <c r="M1077">
        <v>65000000</v>
      </c>
      <c r="N1077">
        <f t="shared" si="84"/>
        <v>0</v>
      </c>
      <c r="O1077">
        <f t="shared" si="85"/>
        <v>1</v>
      </c>
      <c r="P1077">
        <f t="shared" si="87"/>
        <v>0</v>
      </c>
      <c r="Q1077">
        <f t="shared" si="87"/>
        <v>1</v>
      </c>
      <c r="R1077">
        <f t="shared" si="87"/>
        <v>0</v>
      </c>
      <c r="S1077">
        <f t="shared" si="87"/>
        <v>0</v>
      </c>
      <c r="T1077">
        <v>2</v>
      </c>
      <c r="U1077">
        <v>2</v>
      </c>
    </row>
    <row r="1078" spans="1:21" ht="16">
      <c r="A1078" s="1">
        <v>2011</v>
      </c>
      <c r="B1078" t="s">
        <v>571</v>
      </c>
      <c r="C1078" t="s">
        <v>572</v>
      </c>
      <c r="D1078" t="s">
        <v>22</v>
      </c>
      <c r="E1078" t="s">
        <v>22</v>
      </c>
      <c r="F1078" t="s">
        <v>23</v>
      </c>
      <c r="G1078">
        <v>46383639</v>
      </c>
      <c r="H1078">
        <v>134729347</v>
      </c>
      <c r="I1078" t="s">
        <v>398</v>
      </c>
      <c r="J1078">
        <v>10356908</v>
      </c>
      <c r="K1078">
        <v>48039108</v>
      </c>
      <c r="L1078">
        <v>139537943</v>
      </c>
      <c r="M1078">
        <v>10000000</v>
      </c>
      <c r="N1078">
        <f t="shared" si="84"/>
        <v>1</v>
      </c>
      <c r="O1078">
        <f t="shared" si="85"/>
        <v>0</v>
      </c>
      <c r="P1078">
        <f t="shared" si="87"/>
        <v>1</v>
      </c>
      <c r="Q1078">
        <f t="shared" si="87"/>
        <v>0</v>
      </c>
      <c r="R1078">
        <f t="shared" si="87"/>
        <v>0</v>
      </c>
      <c r="S1078">
        <f t="shared" si="87"/>
        <v>0</v>
      </c>
      <c r="T1078">
        <v>1</v>
      </c>
      <c r="U1078">
        <v>1</v>
      </c>
    </row>
    <row r="1079" spans="1:21" ht="16">
      <c r="A1079" s="1">
        <v>2008</v>
      </c>
      <c r="B1079" t="s">
        <v>1267</v>
      </c>
      <c r="C1079" t="s">
        <v>1268</v>
      </c>
      <c r="D1079" t="s">
        <v>27</v>
      </c>
      <c r="E1079" t="s">
        <v>16</v>
      </c>
      <c r="F1079" t="s">
        <v>17</v>
      </c>
      <c r="G1079">
        <v>52075270</v>
      </c>
      <c r="H1079">
        <v>129075270</v>
      </c>
      <c r="I1079" t="s">
        <v>1123</v>
      </c>
      <c r="J1079">
        <v>59524097</v>
      </c>
      <c r="K1079">
        <v>56358790</v>
      </c>
      <c r="L1079">
        <v>139692526</v>
      </c>
      <c r="M1079">
        <v>55000000</v>
      </c>
      <c r="N1079">
        <f t="shared" si="84"/>
        <v>0</v>
      </c>
      <c r="O1079">
        <f t="shared" si="85"/>
        <v>1</v>
      </c>
      <c r="P1079">
        <f t="shared" si="87"/>
        <v>0</v>
      </c>
      <c r="Q1079">
        <f t="shared" si="87"/>
        <v>1</v>
      </c>
      <c r="R1079">
        <f t="shared" si="87"/>
        <v>0</v>
      </c>
      <c r="S1079">
        <f t="shared" si="87"/>
        <v>0</v>
      </c>
      <c r="T1079">
        <v>2</v>
      </c>
      <c r="U1079">
        <v>2</v>
      </c>
    </row>
    <row r="1080" spans="1:21" ht="16">
      <c r="A1080" s="1">
        <v>2000</v>
      </c>
      <c r="B1080" t="s">
        <v>2481</v>
      </c>
      <c r="C1080" t="s">
        <v>2482</v>
      </c>
      <c r="D1080" t="s">
        <v>22</v>
      </c>
      <c r="E1080" t="s">
        <v>22</v>
      </c>
      <c r="F1080" t="s">
        <v>23</v>
      </c>
      <c r="G1080">
        <v>76501438</v>
      </c>
      <c r="H1080">
        <v>103284813</v>
      </c>
      <c r="I1080" t="s">
        <v>2409</v>
      </c>
      <c r="J1080">
        <v>40587251</v>
      </c>
      <c r="K1080">
        <v>103499437</v>
      </c>
      <c r="L1080">
        <v>139734889</v>
      </c>
      <c r="M1080">
        <v>30000000</v>
      </c>
      <c r="N1080">
        <f t="shared" si="84"/>
        <v>1</v>
      </c>
      <c r="O1080">
        <f t="shared" si="85"/>
        <v>0</v>
      </c>
      <c r="P1080">
        <f t="shared" si="87"/>
        <v>0</v>
      </c>
      <c r="Q1080">
        <f t="shared" si="87"/>
        <v>1</v>
      </c>
      <c r="R1080">
        <f t="shared" si="87"/>
        <v>0</v>
      </c>
      <c r="S1080">
        <f t="shared" si="87"/>
        <v>0</v>
      </c>
      <c r="T1080">
        <v>3</v>
      </c>
      <c r="U1080">
        <v>2</v>
      </c>
    </row>
    <row r="1081" spans="1:21" ht="16">
      <c r="A1081" s="1">
        <v>2012</v>
      </c>
      <c r="B1081" t="s">
        <v>387</v>
      </c>
      <c r="C1081" t="s">
        <v>388</v>
      </c>
      <c r="D1081" t="s">
        <v>21</v>
      </c>
      <c r="E1081" t="s">
        <v>22</v>
      </c>
      <c r="F1081" t="s">
        <v>23</v>
      </c>
      <c r="G1081">
        <v>95720716</v>
      </c>
      <c r="H1081">
        <v>137720716</v>
      </c>
      <c r="I1081" t="s">
        <v>24</v>
      </c>
      <c r="J1081">
        <v>53268525</v>
      </c>
      <c r="K1081">
        <v>97121930</v>
      </c>
      <c r="L1081">
        <v>139736750</v>
      </c>
      <c r="M1081">
        <v>52500000</v>
      </c>
      <c r="N1081">
        <f t="shared" si="84"/>
        <v>1</v>
      </c>
      <c r="O1081">
        <f t="shared" si="85"/>
        <v>1</v>
      </c>
      <c r="P1081">
        <f t="shared" si="87"/>
        <v>1</v>
      </c>
      <c r="Q1081">
        <f t="shared" si="87"/>
        <v>0</v>
      </c>
      <c r="R1081">
        <f t="shared" si="87"/>
        <v>0</v>
      </c>
      <c r="S1081">
        <f t="shared" si="87"/>
        <v>0</v>
      </c>
      <c r="T1081">
        <v>1</v>
      </c>
      <c r="U1081">
        <v>1</v>
      </c>
    </row>
    <row r="1082" spans="1:21" ht="16">
      <c r="A1082" s="1">
        <v>1983</v>
      </c>
      <c r="B1082" t="s">
        <v>3376</v>
      </c>
      <c r="C1082" t="s">
        <v>3377</v>
      </c>
      <c r="D1082" t="s">
        <v>22</v>
      </c>
      <c r="E1082" t="s">
        <v>22</v>
      </c>
      <c r="F1082" t="s">
        <v>23</v>
      </c>
      <c r="G1082">
        <v>59950623</v>
      </c>
      <c r="H1082">
        <v>59950623</v>
      </c>
      <c r="I1082" t="s">
        <v>3372</v>
      </c>
      <c r="J1082">
        <v>91234849</v>
      </c>
      <c r="K1082">
        <v>140245796</v>
      </c>
      <c r="L1082">
        <v>140245796</v>
      </c>
      <c r="M1082">
        <v>39000000</v>
      </c>
      <c r="N1082">
        <f t="shared" si="84"/>
        <v>1</v>
      </c>
      <c r="O1082">
        <f t="shared" si="85"/>
        <v>0</v>
      </c>
      <c r="P1082">
        <f t="shared" ref="P1082:S1101" si="88">IF(AND($A1082&gt;=P$1,$A1082&lt;P$1+10),1,0)</f>
        <v>0</v>
      </c>
      <c r="Q1082">
        <f t="shared" si="88"/>
        <v>0</v>
      </c>
      <c r="R1082">
        <f t="shared" si="88"/>
        <v>0</v>
      </c>
      <c r="S1082">
        <f t="shared" si="88"/>
        <v>1</v>
      </c>
    </row>
    <row r="1083" spans="1:21" ht="16">
      <c r="A1083" s="1">
        <v>1984</v>
      </c>
      <c r="B1083" t="s">
        <v>3363</v>
      </c>
      <c r="C1083" t="s">
        <v>3364</v>
      </c>
      <c r="D1083" t="s">
        <v>16</v>
      </c>
      <c r="E1083" t="s">
        <v>16</v>
      </c>
      <c r="F1083" t="s">
        <v>17</v>
      </c>
      <c r="G1083">
        <v>62599495</v>
      </c>
      <c r="H1083">
        <v>62599495</v>
      </c>
      <c r="I1083" t="s">
        <v>3340</v>
      </c>
      <c r="J1083">
        <v>17931552</v>
      </c>
      <c r="K1083">
        <v>140313263</v>
      </c>
      <c r="L1083">
        <v>140313263</v>
      </c>
      <c r="M1083">
        <v>8000000</v>
      </c>
      <c r="N1083">
        <f t="shared" si="84"/>
        <v>0</v>
      </c>
      <c r="O1083">
        <f t="shared" si="85"/>
        <v>0</v>
      </c>
      <c r="P1083">
        <f t="shared" si="88"/>
        <v>0</v>
      </c>
      <c r="Q1083">
        <f t="shared" si="88"/>
        <v>0</v>
      </c>
      <c r="R1083">
        <f t="shared" si="88"/>
        <v>0</v>
      </c>
      <c r="S1083">
        <f t="shared" si="88"/>
        <v>1</v>
      </c>
    </row>
    <row r="1084" spans="1:21" ht="16">
      <c r="A1084" s="1">
        <v>1999</v>
      </c>
      <c r="B1084" t="s">
        <v>2570</v>
      </c>
      <c r="C1084" t="s">
        <v>2571</v>
      </c>
      <c r="D1084" t="s">
        <v>27</v>
      </c>
      <c r="E1084" t="s">
        <v>16</v>
      </c>
      <c r="F1084" t="s">
        <v>17</v>
      </c>
      <c r="G1084">
        <v>37030102</v>
      </c>
      <c r="H1084">
        <v>100853753</v>
      </c>
      <c r="I1084" t="s">
        <v>2535</v>
      </c>
      <c r="J1084">
        <v>90900032</v>
      </c>
      <c r="K1084">
        <v>51785192</v>
      </c>
      <c r="L1084">
        <v>141040144</v>
      </c>
      <c r="M1084">
        <v>65000000</v>
      </c>
      <c r="N1084">
        <f t="shared" si="84"/>
        <v>0</v>
      </c>
      <c r="O1084">
        <f t="shared" si="85"/>
        <v>1</v>
      </c>
      <c r="P1084">
        <f t="shared" si="88"/>
        <v>0</v>
      </c>
      <c r="Q1084">
        <f t="shared" si="88"/>
        <v>0</v>
      </c>
      <c r="R1084">
        <f t="shared" si="88"/>
        <v>1</v>
      </c>
      <c r="S1084">
        <f t="shared" si="88"/>
        <v>0</v>
      </c>
      <c r="T1084">
        <v>4</v>
      </c>
      <c r="U1084">
        <v>3</v>
      </c>
    </row>
    <row r="1085" spans="1:21" ht="16">
      <c r="A1085" s="1">
        <v>2004</v>
      </c>
      <c r="B1085" t="s">
        <v>1884</v>
      </c>
      <c r="C1085" t="s">
        <v>1885</v>
      </c>
      <c r="D1085" t="s">
        <v>22</v>
      </c>
      <c r="E1085" t="s">
        <v>22</v>
      </c>
      <c r="F1085" t="s">
        <v>23</v>
      </c>
      <c r="G1085">
        <v>51676606</v>
      </c>
      <c r="H1085">
        <v>115036108</v>
      </c>
      <c r="I1085" t="s">
        <v>1837</v>
      </c>
      <c r="J1085">
        <v>30829822</v>
      </c>
      <c r="K1085">
        <v>63727222</v>
      </c>
      <c r="L1085">
        <v>141861709</v>
      </c>
      <c r="M1085">
        <v>25000000</v>
      </c>
      <c r="N1085">
        <f t="shared" si="84"/>
        <v>1</v>
      </c>
      <c r="O1085">
        <f t="shared" si="85"/>
        <v>0</v>
      </c>
      <c r="P1085">
        <f t="shared" si="88"/>
        <v>0</v>
      </c>
      <c r="Q1085">
        <f t="shared" si="88"/>
        <v>1</v>
      </c>
      <c r="R1085">
        <f t="shared" si="88"/>
        <v>0</v>
      </c>
      <c r="S1085">
        <f t="shared" si="88"/>
        <v>0</v>
      </c>
      <c r="T1085">
        <v>3</v>
      </c>
      <c r="U1085">
        <v>2</v>
      </c>
    </row>
    <row r="1086" spans="1:21" ht="16">
      <c r="A1086" s="1">
        <v>2009</v>
      </c>
      <c r="B1086" t="s">
        <v>918</v>
      </c>
      <c r="C1086" t="s">
        <v>919</v>
      </c>
      <c r="D1086" t="s">
        <v>57</v>
      </c>
      <c r="E1086" t="s">
        <v>58</v>
      </c>
      <c r="F1086" t="s">
        <v>17</v>
      </c>
      <c r="G1086">
        <v>60054530</v>
      </c>
      <c r="H1086">
        <v>130788243</v>
      </c>
      <c r="I1086" t="s">
        <v>885</v>
      </c>
      <c r="J1086">
        <v>45600727</v>
      </c>
      <c r="K1086">
        <v>65203101</v>
      </c>
      <c r="L1086">
        <v>142000928</v>
      </c>
      <c r="M1086">
        <v>42000000</v>
      </c>
      <c r="N1086">
        <f t="shared" si="84"/>
        <v>0</v>
      </c>
      <c r="O1086">
        <f t="shared" si="85"/>
        <v>1</v>
      </c>
      <c r="P1086">
        <f t="shared" si="88"/>
        <v>0</v>
      </c>
      <c r="Q1086">
        <f t="shared" si="88"/>
        <v>1</v>
      </c>
      <c r="R1086">
        <f t="shared" si="88"/>
        <v>0</v>
      </c>
      <c r="S1086">
        <f t="shared" si="88"/>
        <v>0</v>
      </c>
      <c r="T1086">
        <v>2</v>
      </c>
      <c r="U1086">
        <v>2</v>
      </c>
    </row>
    <row r="1087" spans="1:21" ht="16">
      <c r="A1087" s="1">
        <v>2009</v>
      </c>
      <c r="B1087" t="s">
        <v>991</v>
      </c>
      <c r="C1087" t="s">
        <v>992</v>
      </c>
      <c r="D1087" t="s">
        <v>27</v>
      </c>
      <c r="E1087" t="s">
        <v>16</v>
      </c>
      <c r="F1087" t="s">
        <v>17</v>
      </c>
      <c r="G1087">
        <v>73357727</v>
      </c>
      <c r="H1087">
        <v>131159781</v>
      </c>
      <c r="I1087" t="s">
        <v>885</v>
      </c>
      <c r="J1087">
        <v>57543775</v>
      </c>
      <c r="K1087">
        <v>79646802</v>
      </c>
      <c r="L1087">
        <v>142404318</v>
      </c>
      <c r="M1087">
        <v>53000000</v>
      </c>
      <c r="N1087">
        <f t="shared" si="84"/>
        <v>0</v>
      </c>
      <c r="O1087">
        <f t="shared" si="85"/>
        <v>1</v>
      </c>
      <c r="P1087">
        <f t="shared" si="88"/>
        <v>0</v>
      </c>
      <c r="Q1087">
        <f t="shared" si="88"/>
        <v>1</v>
      </c>
      <c r="R1087">
        <f t="shared" si="88"/>
        <v>0</v>
      </c>
      <c r="S1087">
        <f t="shared" si="88"/>
        <v>0</v>
      </c>
      <c r="T1087">
        <v>2</v>
      </c>
      <c r="U1087">
        <v>2</v>
      </c>
    </row>
    <row r="1088" spans="1:21" ht="16">
      <c r="A1088" s="1">
        <v>2004</v>
      </c>
      <c r="B1088" t="s">
        <v>1864</v>
      </c>
      <c r="C1088" t="s">
        <v>1865</v>
      </c>
      <c r="D1088" t="s">
        <v>22</v>
      </c>
      <c r="E1088" t="s">
        <v>22</v>
      </c>
      <c r="F1088" t="s">
        <v>23</v>
      </c>
      <c r="G1088">
        <v>33987757</v>
      </c>
      <c r="H1088">
        <v>115476509</v>
      </c>
      <c r="I1088" t="s">
        <v>1837</v>
      </c>
      <c r="J1088">
        <v>43161751</v>
      </c>
      <c r="K1088">
        <v>41913460</v>
      </c>
      <c r="L1088">
        <v>142404808</v>
      </c>
      <c r="M1088">
        <v>35000000</v>
      </c>
      <c r="N1088">
        <f t="shared" si="84"/>
        <v>1</v>
      </c>
      <c r="O1088">
        <f t="shared" si="85"/>
        <v>0</v>
      </c>
      <c r="P1088">
        <f t="shared" si="88"/>
        <v>0</v>
      </c>
      <c r="Q1088">
        <f t="shared" si="88"/>
        <v>1</v>
      </c>
      <c r="R1088">
        <f t="shared" si="88"/>
        <v>0</v>
      </c>
      <c r="S1088">
        <f t="shared" si="88"/>
        <v>0</v>
      </c>
      <c r="T1088">
        <v>3</v>
      </c>
      <c r="U1088">
        <v>2</v>
      </c>
    </row>
    <row r="1089" spans="1:21" ht="16">
      <c r="A1089" s="1">
        <v>2011</v>
      </c>
      <c r="B1089" t="s">
        <v>428</v>
      </c>
      <c r="C1089" t="s">
        <v>429</v>
      </c>
      <c r="D1089" t="s">
        <v>21</v>
      </c>
      <c r="E1089" t="s">
        <v>22</v>
      </c>
      <c r="F1089" t="s">
        <v>23</v>
      </c>
      <c r="G1089">
        <v>75658097</v>
      </c>
      <c r="H1089">
        <v>137551594</v>
      </c>
      <c r="I1089" t="s">
        <v>398</v>
      </c>
      <c r="J1089">
        <v>62141447</v>
      </c>
      <c r="K1089">
        <v>78358394</v>
      </c>
      <c r="L1089">
        <v>142460919</v>
      </c>
      <c r="M1089">
        <v>60000000</v>
      </c>
      <c r="N1089">
        <f t="shared" si="84"/>
        <v>1</v>
      </c>
      <c r="O1089">
        <f t="shared" si="85"/>
        <v>1</v>
      </c>
      <c r="P1089">
        <f t="shared" si="88"/>
        <v>1</v>
      </c>
      <c r="Q1089">
        <f t="shared" si="88"/>
        <v>0</v>
      </c>
      <c r="R1089">
        <f t="shared" si="88"/>
        <v>0</v>
      </c>
      <c r="S1089">
        <f t="shared" si="88"/>
        <v>0</v>
      </c>
      <c r="T1089">
        <v>1</v>
      </c>
      <c r="U1089">
        <v>1</v>
      </c>
    </row>
    <row r="1090" spans="1:21" ht="16">
      <c r="A1090" s="1">
        <v>2003</v>
      </c>
      <c r="B1090" t="s">
        <v>2055</v>
      </c>
      <c r="C1090" t="s">
        <v>2056</v>
      </c>
      <c r="D1090" t="s">
        <v>63</v>
      </c>
      <c r="E1090" t="s">
        <v>64</v>
      </c>
      <c r="F1090" t="s">
        <v>17</v>
      </c>
      <c r="G1090">
        <v>44585453</v>
      </c>
      <c r="H1090">
        <v>112550685</v>
      </c>
      <c r="I1090" t="s">
        <v>1999</v>
      </c>
      <c r="J1090">
        <v>5064348</v>
      </c>
      <c r="K1090">
        <v>56449060</v>
      </c>
      <c r="L1090">
        <v>142498954</v>
      </c>
      <c r="M1090">
        <v>4000000</v>
      </c>
      <c r="N1090">
        <f t="shared" ref="N1090:N1153" si="89">IF(F1090="PASS",1,0)</f>
        <v>0</v>
      </c>
      <c r="O1090">
        <f t="shared" ref="O1090:O1153" si="90">IF(E1090=D1090,0,1)</f>
        <v>1</v>
      </c>
      <c r="P1090">
        <f t="shared" si="88"/>
        <v>0</v>
      </c>
      <c r="Q1090">
        <f t="shared" si="88"/>
        <v>1</v>
      </c>
      <c r="R1090">
        <f t="shared" si="88"/>
        <v>0</v>
      </c>
      <c r="S1090">
        <f t="shared" si="88"/>
        <v>0</v>
      </c>
      <c r="T1090">
        <v>3</v>
      </c>
      <c r="U1090">
        <v>2</v>
      </c>
    </row>
    <row r="1091" spans="1:21" ht="16">
      <c r="A1091" s="1">
        <v>2000</v>
      </c>
      <c r="B1091" t="s">
        <v>2463</v>
      </c>
      <c r="C1091" t="s">
        <v>2464</v>
      </c>
      <c r="D1091" t="s">
        <v>16</v>
      </c>
      <c r="E1091" t="s">
        <v>16</v>
      </c>
      <c r="F1091" t="s">
        <v>17</v>
      </c>
      <c r="G1091">
        <v>60874615</v>
      </c>
      <c r="H1091">
        <v>106000000</v>
      </c>
      <c r="I1091" t="s">
        <v>2414</v>
      </c>
      <c r="J1091">
        <v>121761754</v>
      </c>
      <c r="K1091">
        <v>82357777</v>
      </c>
      <c r="L1091">
        <v>143408288</v>
      </c>
      <c r="M1091">
        <v>90000000</v>
      </c>
      <c r="N1091">
        <f t="shared" si="89"/>
        <v>0</v>
      </c>
      <c r="O1091">
        <f t="shared" si="90"/>
        <v>0</v>
      </c>
      <c r="P1091">
        <f t="shared" si="88"/>
        <v>0</v>
      </c>
      <c r="Q1091">
        <f t="shared" si="88"/>
        <v>1</v>
      </c>
      <c r="R1091">
        <f t="shared" si="88"/>
        <v>0</v>
      </c>
      <c r="S1091">
        <f t="shared" si="88"/>
        <v>0</v>
      </c>
      <c r="T1091">
        <v>3</v>
      </c>
      <c r="U1091">
        <v>2</v>
      </c>
    </row>
    <row r="1092" spans="1:21" ht="16">
      <c r="A1092" s="1">
        <v>2005</v>
      </c>
      <c r="B1092" t="s">
        <v>1747</v>
      </c>
      <c r="C1092" t="s">
        <v>1748</v>
      </c>
      <c r="D1092" t="s">
        <v>22</v>
      </c>
      <c r="E1092" t="s">
        <v>22</v>
      </c>
      <c r="F1092" t="s">
        <v>23</v>
      </c>
      <c r="G1092">
        <v>38372662</v>
      </c>
      <c r="H1092">
        <v>120918508</v>
      </c>
      <c r="I1092" t="s">
        <v>1640</v>
      </c>
      <c r="J1092">
        <v>33404928</v>
      </c>
      <c r="K1092">
        <v>45779857</v>
      </c>
      <c r="L1092">
        <v>144259786</v>
      </c>
      <c r="M1092">
        <v>28000000</v>
      </c>
      <c r="N1092">
        <f t="shared" si="89"/>
        <v>1</v>
      </c>
      <c r="O1092">
        <f t="shared" si="90"/>
        <v>0</v>
      </c>
      <c r="P1092">
        <f t="shared" si="88"/>
        <v>0</v>
      </c>
      <c r="Q1092">
        <f t="shared" si="88"/>
        <v>1</v>
      </c>
      <c r="R1092">
        <f t="shared" si="88"/>
        <v>0</v>
      </c>
      <c r="S1092">
        <f t="shared" si="88"/>
        <v>0</v>
      </c>
      <c r="T1092">
        <v>2</v>
      </c>
      <c r="U1092">
        <v>2</v>
      </c>
    </row>
    <row r="1093" spans="1:21" ht="16">
      <c r="A1093" s="1">
        <v>1988</v>
      </c>
      <c r="B1093" t="s">
        <v>3231</v>
      </c>
      <c r="C1093" t="s">
        <v>3232</v>
      </c>
      <c r="D1093" t="s">
        <v>22</v>
      </c>
      <c r="E1093" t="s">
        <v>22</v>
      </c>
      <c r="F1093" t="s">
        <v>23</v>
      </c>
      <c r="G1093">
        <v>73326666</v>
      </c>
      <c r="H1093">
        <v>73326666</v>
      </c>
      <c r="I1093" t="s">
        <v>3233</v>
      </c>
      <c r="J1093">
        <v>29544705</v>
      </c>
      <c r="K1093">
        <v>144427648</v>
      </c>
      <c r="L1093">
        <v>144427648</v>
      </c>
      <c r="M1093">
        <v>15000000</v>
      </c>
      <c r="N1093">
        <f t="shared" si="89"/>
        <v>1</v>
      </c>
      <c r="O1093">
        <f t="shared" si="90"/>
        <v>0</v>
      </c>
      <c r="P1093">
        <f t="shared" si="88"/>
        <v>0</v>
      </c>
      <c r="Q1093">
        <f t="shared" si="88"/>
        <v>0</v>
      </c>
      <c r="R1093">
        <f t="shared" si="88"/>
        <v>0</v>
      </c>
      <c r="S1093">
        <f t="shared" si="88"/>
        <v>1</v>
      </c>
    </row>
    <row r="1094" spans="1:21" ht="16">
      <c r="A1094" s="1">
        <v>2011</v>
      </c>
      <c r="B1094" t="s">
        <v>603</v>
      </c>
      <c r="C1094" t="s">
        <v>604</v>
      </c>
      <c r="D1094" t="s">
        <v>31</v>
      </c>
      <c r="E1094" t="s">
        <v>31</v>
      </c>
      <c r="F1094" t="s">
        <v>17</v>
      </c>
      <c r="G1094">
        <v>20377913</v>
      </c>
      <c r="H1094">
        <v>139877913</v>
      </c>
      <c r="I1094" t="s">
        <v>391</v>
      </c>
      <c r="J1094">
        <v>93212171</v>
      </c>
      <c r="K1094">
        <v>21105217</v>
      </c>
      <c r="L1094">
        <v>144870266</v>
      </c>
      <c r="M1094">
        <v>90000000</v>
      </c>
      <c r="N1094">
        <f t="shared" si="89"/>
        <v>0</v>
      </c>
      <c r="O1094">
        <f t="shared" si="90"/>
        <v>0</v>
      </c>
      <c r="P1094">
        <f t="shared" si="88"/>
        <v>1</v>
      </c>
      <c r="Q1094">
        <f t="shared" si="88"/>
        <v>0</v>
      </c>
      <c r="R1094">
        <f t="shared" si="88"/>
        <v>0</v>
      </c>
      <c r="S1094">
        <f t="shared" si="88"/>
        <v>0</v>
      </c>
      <c r="T1094">
        <v>1</v>
      </c>
      <c r="U1094">
        <v>1</v>
      </c>
    </row>
    <row r="1095" spans="1:21" ht="16">
      <c r="A1095" s="1">
        <v>2012</v>
      </c>
      <c r="B1095" t="s">
        <v>286</v>
      </c>
      <c r="C1095" t="s">
        <v>287</v>
      </c>
      <c r="D1095" t="s">
        <v>22</v>
      </c>
      <c r="E1095" t="s">
        <v>22</v>
      </c>
      <c r="F1095" t="s">
        <v>23</v>
      </c>
      <c r="G1095">
        <v>53900335</v>
      </c>
      <c r="H1095">
        <v>142793842</v>
      </c>
      <c r="I1095" t="s">
        <v>24</v>
      </c>
      <c r="J1095">
        <v>5073193</v>
      </c>
      <c r="K1095">
        <v>54689359</v>
      </c>
      <c r="L1095">
        <v>144884139</v>
      </c>
      <c r="M1095">
        <v>5000000</v>
      </c>
      <c r="N1095">
        <f t="shared" si="89"/>
        <v>1</v>
      </c>
      <c r="O1095">
        <f t="shared" si="90"/>
        <v>0</v>
      </c>
      <c r="P1095">
        <f t="shared" si="88"/>
        <v>1</v>
      </c>
      <c r="Q1095">
        <f t="shared" si="88"/>
        <v>0</v>
      </c>
      <c r="R1095">
        <f t="shared" si="88"/>
        <v>0</v>
      </c>
      <c r="S1095">
        <f t="shared" si="88"/>
        <v>0</v>
      </c>
      <c r="T1095">
        <v>1</v>
      </c>
      <c r="U1095">
        <v>1</v>
      </c>
    </row>
    <row r="1096" spans="1:21" ht="16">
      <c r="A1096" s="1">
        <v>2011</v>
      </c>
      <c r="B1096" t="s">
        <v>555</v>
      </c>
      <c r="C1096" t="s">
        <v>556</v>
      </c>
      <c r="D1096" t="s">
        <v>27</v>
      </c>
      <c r="E1096" t="s">
        <v>16</v>
      </c>
      <c r="F1096" t="s">
        <v>17</v>
      </c>
      <c r="G1096">
        <v>54712227</v>
      </c>
      <c r="H1096">
        <v>140428499</v>
      </c>
      <c r="I1096" t="s">
        <v>391</v>
      </c>
      <c r="J1096">
        <v>33142105</v>
      </c>
      <c r="K1096">
        <v>56664949</v>
      </c>
      <c r="L1096">
        <v>145440503</v>
      </c>
      <c r="M1096">
        <v>32000000</v>
      </c>
      <c r="N1096">
        <f t="shared" si="89"/>
        <v>0</v>
      </c>
      <c r="O1096">
        <f t="shared" si="90"/>
        <v>1</v>
      </c>
      <c r="P1096">
        <f t="shared" si="88"/>
        <v>1</v>
      </c>
      <c r="Q1096">
        <f t="shared" si="88"/>
        <v>0</v>
      </c>
      <c r="R1096">
        <f t="shared" si="88"/>
        <v>0</v>
      </c>
      <c r="S1096">
        <f t="shared" si="88"/>
        <v>0</v>
      </c>
      <c r="T1096">
        <v>1</v>
      </c>
      <c r="U1096">
        <v>1</v>
      </c>
    </row>
    <row r="1097" spans="1:21" ht="16">
      <c r="A1097" s="1">
        <v>2013</v>
      </c>
      <c r="B1097" t="s">
        <v>32</v>
      </c>
      <c r="C1097" t="s">
        <v>33</v>
      </c>
      <c r="D1097" t="s">
        <v>31</v>
      </c>
      <c r="E1097" t="s">
        <v>31</v>
      </c>
      <c r="F1097" t="s">
        <v>17</v>
      </c>
      <c r="G1097">
        <v>38362475</v>
      </c>
      <c r="H1097">
        <v>145803842</v>
      </c>
      <c r="I1097" t="s">
        <v>18</v>
      </c>
      <c r="J1097">
        <v>225000000</v>
      </c>
      <c r="K1097">
        <v>38362475</v>
      </c>
      <c r="L1097">
        <v>145803842</v>
      </c>
      <c r="M1097">
        <v>225000000</v>
      </c>
      <c r="N1097">
        <f t="shared" si="89"/>
        <v>0</v>
      </c>
      <c r="O1097">
        <f t="shared" si="90"/>
        <v>0</v>
      </c>
      <c r="P1097">
        <f t="shared" si="88"/>
        <v>1</v>
      </c>
      <c r="Q1097">
        <f t="shared" si="88"/>
        <v>0</v>
      </c>
      <c r="R1097">
        <f t="shared" si="88"/>
        <v>0</v>
      </c>
      <c r="S1097">
        <f t="shared" si="88"/>
        <v>0</v>
      </c>
      <c r="T1097">
        <v>1</v>
      </c>
      <c r="U1097">
        <v>1</v>
      </c>
    </row>
    <row r="1098" spans="1:21" ht="16">
      <c r="A1098" s="1">
        <v>2007</v>
      </c>
      <c r="B1098" t="s">
        <v>1334</v>
      </c>
      <c r="C1098" t="s">
        <v>1335</v>
      </c>
      <c r="D1098" t="s">
        <v>22</v>
      </c>
      <c r="E1098" t="s">
        <v>22</v>
      </c>
      <c r="F1098" t="s">
        <v>23</v>
      </c>
      <c r="G1098">
        <v>50980159</v>
      </c>
      <c r="H1098">
        <v>130200290</v>
      </c>
      <c r="I1098" t="s">
        <v>1321</v>
      </c>
      <c r="J1098">
        <v>33706305</v>
      </c>
      <c r="K1098">
        <v>57278425</v>
      </c>
      <c r="L1098">
        <v>146285687</v>
      </c>
      <c r="M1098">
        <v>30000000</v>
      </c>
      <c r="N1098">
        <f t="shared" si="89"/>
        <v>1</v>
      </c>
      <c r="O1098">
        <f t="shared" si="90"/>
        <v>0</v>
      </c>
      <c r="P1098">
        <f t="shared" si="88"/>
        <v>0</v>
      </c>
      <c r="Q1098">
        <f t="shared" si="88"/>
        <v>1</v>
      </c>
      <c r="R1098">
        <f t="shared" si="88"/>
        <v>0</v>
      </c>
      <c r="S1098">
        <f t="shared" si="88"/>
        <v>0</v>
      </c>
      <c r="T1098">
        <v>2</v>
      </c>
      <c r="U1098">
        <v>2</v>
      </c>
    </row>
    <row r="1099" spans="1:21" ht="16">
      <c r="A1099" s="1">
        <v>2010</v>
      </c>
      <c r="B1099" t="s">
        <v>868</v>
      </c>
      <c r="C1099" t="s">
        <v>869</v>
      </c>
      <c r="D1099" t="s">
        <v>63</v>
      </c>
      <c r="E1099" t="s">
        <v>64</v>
      </c>
      <c r="F1099" t="s">
        <v>17</v>
      </c>
      <c r="G1099">
        <v>52474616</v>
      </c>
      <c r="H1099">
        <v>137431619</v>
      </c>
      <c r="I1099" t="s">
        <v>635</v>
      </c>
      <c r="J1099">
        <v>74776229</v>
      </c>
      <c r="K1099">
        <v>56055056</v>
      </c>
      <c r="L1099">
        <v>146808831</v>
      </c>
      <c r="M1099">
        <v>70000000</v>
      </c>
      <c r="N1099">
        <f t="shared" si="89"/>
        <v>0</v>
      </c>
      <c r="O1099">
        <f t="shared" si="90"/>
        <v>1</v>
      </c>
      <c r="P1099">
        <f t="shared" si="88"/>
        <v>1</v>
      </c>
      <c r="Q1099">
        <f t="shared" si="88"/>
        <v>0</v>
      </c>
      <c r="R1099">
        <f t="shared" si="88"/>
        <v>0</v>
      </c>
      <c r="S1099">
        <f t="shared" si="88"/>
        <v>0</v>
      </c>
      <c r="T1099">
        <v>1</v>
      </c>
      <c r="U1099">
        <v>1</v>
      </c>
    </row>
    <row r="1100" spans="1:21" ht="16">
      <c r="A1100" s="1">
        <v>2005</v>
      </c>
      <c r="B1100" t="s">
        <v>1702</v>
      </c>
      <c r="C1100" t="s">
        <v>1703</v>
      </c>
      <c r="D1100" t="s">
        <v>22</v>
      </c>
      <c r="E1100" t="s">
        <v>22</v>
      </c>
      <c r="F1100" t="s">
        <v>23</v>
      </c>
      <c r="G1100">
        <v>51100486</v>
      </c>
      <c r="H1100">
        <v>123100486</v>
      </c>
      <c r="I1100" t="s">
        <v>1640</v>
      </c>
      <c r="J1100">
        <v>29825828</v>
      </c>
      <c r="K1100">
        <v>60964573</v>
      </c>
      <c r="L1100">
        <v>146862958</v>
      </c>
      <c r="M1100">
        <v>25000000</v>
      </c>
      <c r="N1100">
        <f t="shared" si="89"/>
        <v>1</v>
      </c>
      <c r="O1100">
        <f t="shared" si="90"/>
        <v>0</v>
      </c>
      <c r="P1100">
        <f t="shared" si="88"/>
        <v>0</v>
      </c>
      <c r="Q1100">
        <f t="shared" si="88"/>
        <v>1</v>
      </c>
      <c r="R1100">
        <f t="shared" si="88"/>
        <v>0</v>
      </c>
      <c r="S1100">
        <f t="shared" si="88"/>
        <v>0</v>
      </c>
      <c r="T1100">
        <v>2</v>
      </c>
      <c r="U1100">
        <v>2</v>
      </c>
    </row>
    <row r="1101" spans="1:21" ht="16">
      <c r="A1101" s="1">
        <v>1977</v>
      </c>
      <c r="B1101" t="s">
        <v>3486</v>
      </c>
      <c r="C1101" t="s">
        <v>3487</v>
      </c>
      <c r="D1101" t="s">
        <v>22</v>
      </c>
      <c r="E1101" t="s">
        <v>22</v>
      </c>
      <c r="F1101" t="s">
        <v>23</v>
      </c>
      <c r="G1101">
        <v>38251425</v>
      </c>
      <c r="H1101">
        <v>38251425</v>
      </c>
      <c r="I1101" t="s">
        <v>3488</v>
      </c>
      <c r="J1101">
        <v>15372585</v>
      </c>
      <c r="K1101">
        <v>147005823</v>
      </c>
      <c r="L1101">
        <v>147005823</v>
      </c>
      <c r="M1101">
        <v>4000000</v>
      </c>
      <c r="N1101">
        <f t="shared" si="89"/>
        <v>1</v>
      </c>
      <c r="O1101">
        <f t="shared" si="90"/>
        <v>0</v>
      </c>
      <c r="P1101">
        <f t="shared" si="88"/>
        <v>0</v>
      </c>
      <c r="Q1101">
        <f t="shared" si="88"/>
        <v>0</v>
      </c>
      <c r="R1101">
        <f t="shared" si="88"/>
        <v>0</v>
      </c>
      <c r="S1101">
        <f t="shared" si="88"/>
        <v>0</v>
      </c>
    </row>
    <row r="1102" spans="1:21" ht="16">
      <c r="A1102" s="1">
        <v>1997</v>
      </c>
      <c r="B1102" t="s">
        <v>2834</v>
      </c>
      <c r="C1102" t="s">
        <v>2835</v>
      </c>
      <c r="D1102" t="s">
        <v>22</v>
      </c>
      <c r="E1102" t="s">
        <v>22</v>
      </c>
      <c r="F1102" t="s">
        <v>23</v>
      </c>
      <c r="G1102">
        <v>101363301</v>
      </c>
      <c r="H1102">
        <v>101363301</v>
      </c>
      <c r="I1102" t="s">
        <v>2762</v>
      </c>
      <c r="J1102">
        <v>34829715</v>
      </c>
      <c r="K1102">
        <v>147102287</v>
      </c>
      <c r="L1102">
        <v>147102287</v>
      </c>
      <c r="M1102">
        <v>24000000</v>
      </c>
      <c r="N1102">
        <f t="shared" si="89"/>
        <v>1</v>
      </c>
      <c r="O1102">
        <f t="shared" si="90"/>
        <v>0</v>
      </c>
      <c r="P1102">
        <f t="shared" ref="P1102:S1121" si="91">IF(AND($A1102&gt;=P$1,$A1102&lt;P$1+10),1,0)</f>
        <v>0</v>
      </c>
      <c r="Q1102">
        <f t="shared" si="91"/>
        <v>0</v>
      </c>
      <c r="R1102">
        <f t="shared" si="91"/>
        <v>1</v>
      </c>
      <c r="S1102">
        <f t="shared" si="91"/>
        <v>0</v>
      </c>
      <c r="T1102">
        <v>4</v>
      </c>
      <c r="U1102">
        <v>3</v>
      </c>
    </row>
    <row r="1103" spans="1:21" ht="16">
      <c r="A1103" s="1">
        <v>2002</v>
      </c>
      <c r="B1103" t="s">
        <v>2186</v>
      </c>
      <c r="C1103" t="s">
        <v>2187</v>
      </c>
      <c r="D1103" t="s">
        <v>16</v>
      </c>
      <c r="E1103" t="s">
        <v>16</v>
      </c>
      <c r="F1103" t="s">
        <v>17</v>
      </c>
      <c r="G1103">
        <v>67263182</v>
      </c>
      <c r="H1103">
        <v>113622499</v>
      </c>
      <c r="I1103" t="s">
        <v>2125</v>
      </c>
      <c r="J1103">
        <v>59578244</v>
      </c>
      <c r="K1103">
        <v>87117875</v>
      </c>
      <c r="L1103">
        <v>147161499</v>
      </c>
      <c r="M1103">
        <v>46000000</v>
      </c>
      <c r="N1103">
        <f t="shared" si="89"/>
        <v>0</v>
      </c>
      <c r="O1103">
        <f t="shared" si="90"/>
        <v>0</v>
      </c>
      <c r="P1103">
        <f t="shared" si="91"/>
        <v>0</v>
      </c>
      <c r="Q1103">
        <f t="shared" si="91"/>
        <v>1</v>
      </c>
      <c r="R1103">
        <f t="shared" si="91"/>
        <v>0</v>
      </c>
      <c r="S1103">
        <f t="shared" si="91"/>
        <v>0</v>
      </c>
      <c r="T1103">
        <v>3</v>
      </c>
      <c r="U1103">
        <v>2</v>
      </c>
    </row>
    <row r="1104" spans="1:21" ht="16">
      <c r="A1104" s="1">
        <v>1976</v>
      </c>
      <c r="B1104" t="s">
        <v>3499</v>
      </c>
      <c r="C1104" t="s">
        <v>1642</v>
      </c>
      <c r="D1104" t="s">
        <v>16</v>
      </c>
      <c r="E1104" t="s">
        <v>16</v>
      </c>
      <c r="F1104" t="s">
        <v>17</v>
      </c>
      <c r="G1104">
        <v>20040895</v>
      </c>
      <c r="H1104">
        <v>36040895</v>
      </c>
      <c r="I1104" t="s">
        <v>3500</v>
      </c>
      <c r="J1104">
        <v>122754817</v>
      </c>
      <c r="K1104">
        <v>82003880</v>
      </c>
      <c r="L1104">
        <v>147473116</v>
      </c>
      <c r="M1104">
        <v>30000000</v>
      </c>
      <c r="N1104">
        <f t="shared" si="89"/>
        <v>0</v>
      </c>
      <c r="O1104">
        <f t="shared" si="90"/>
        <v>0</v>
      </c>
      <c r="P1104">
        <f t="shared" si="91"/>
        <v>0</v>
      </c>
      <c r="Q1104">
        <f t="shared" si="91"/>
        <v>0</v>
      </c>
      <c r="R1104">
        <f t="shared" si="91"/>
        <v>0</v>
      </c>
      <c r="S1104">
        <f t="shared" si="91"/>
        <v>0</v>
      </c>
    </row>
    <row r="1105" spans="1:21" ht="16">
      <c r="A1105" s="1">
        <v>2007</v>
      </c>
      <c r="B1105" t="s">
        <v>1322</v>
      </c>
      <c r="C1105">
        <v>1408</v>
      </c>
      <c r="D1105" t="s">
        <v>22</v>
      </c>
      <c r="E1105" t="s">
        <v>22</v>
      </c>
      <c r="F1105" t="s">
        <v>23</v>
      </c>
      <c r="G1105">
        <v>71985628</v>
      </c>
      <c r="H1105">
        <v>131263370</v>
      </c>
      <c r="I1105" t="s">
        <v>1321</v>
      </c>
      <c r="J1105">
        <v>25279728</v>
      </c>
      <c r="K1105">
        <v>80878983</v>
      </c>
      <c r="L1105">
        <v>147480104</v>
      </c>
      <c r="M1105">
        <v>22500000</v>
      </c>
      <c r="N1105">
        <f t="shared" si="89"/>
        <v>1</v>
      </c>
      <c r="O1105">
        <f t="shared" si="90"/>
        <v>0</v>
      </c>
      <c r="P1105">
        <f t="shared" si="91"/>
        <v>0</v>
      </c>
      <c r="Q1105">
        <f t="shared" si="91"/>
        <v>1</v>
      </c>
      <c r="R1105">
        <f t="shared" si="91"/>
        <v>0</v>
      </c>
      <c r="S1105">
        <f t="shared" si="91"/>
        <v>0</v>
      </c>
      <c r="T1105">
        <v>2</v>
      </c>
      <c r="U1105">
        <v>2</v>
      </c>
    </row>
    <row r="1106" spans="1:21" ht="16">
      <c r="A1106" s="1">
        <v>2000</v>
      </c>
      <c r="B1106" t="s">
        <v>2418</v>
      </c>
      <c r="C1106" t="s">
        <v>2419</v>
      </c>
      <c r="D1106" t="s">
        <v>22</v>
      </c>
      <c r="E1106" t="s">
        <v>22</v>
      </c>
      <c r="F1106" t="s">
        <v>23</v>
      </c>
      <c r="G1106">
        <v>21995263</v>
      </c>
      <c r="H1106">
        <v>109280263</v>
      </c>
      <c r="I1106" t="s">
        <v>2409</v>
      </c>
      <c r="J1106">
        <v>6764542</v>
      </c>
      <c r="K1106">
        <v>29757576</v>
      </c>
      <c r="L1106">
        <v>147846184</v>
      </c>
      <c r="M1106">
        <v>5000000</v>
      </c>
      <c r="N1106">
        <f t="shared" si="89"/>
        <v>1</v>
      </c>
      <c r="O1106">
        <f t="shared" si="90"/>
        <v>0</v>
      </c>
      <c r="P1106">
        <f t="shared" si="91"/>
        <v>0</v>
      </c>
      <c r="Q1106">
        <f t="shared" si="91"/>
        <v>1</v>
      </c>
      <c r="R1106">
        <f t="shared" si="91"/>
        <v>0</v>
      </c>
      <c r="S1106">
        <f t="shared" si="91"/>
        <v>0</v>
      </c>
      <c r="T1106">
        <v>3</v>
      </c>
      <c r="U1106">
        <v>2</v>
      </c>
    </row>
    <row r="1107" spans="1:21" ht="16">
      <c r="A1107" s="1">
        <v>1976</v>
      </c>
      <c r="B1107" t="s">
        <v>3509</v>
      </c>
      <c r="C1107" t="s">
        <v>3510</v>
      </c>
      <c r="D1107" t="s">
        <v>16</v>
      </c>
      <c r="E1107" t="s">
        <v>16</v>
      </c>
      <c r="F1107" t="s">
        <v>17</v>
      </c>
      <c r="G1107">
        <v>36145695</v>
      </c>
      <c r="H1107">
        <v>36145695</v>
      </c>
      <c r="I1107" t="s">
        <v>3500</v>
      </c>
      <c r="J1107">
        <v>18004040</v>
      </c>
      <c r="K1107">
        <v>147901939</v>
      </c>
      <c r="L1107">
        <v>147901939</v>
      </c>
      <c r="M1107">
        <v>4400000</v>
      </c>
      <c r="N1107">
        <f t="shared" si="89"/>
        <v>0</v>
      </c>
      <c r="O1107">
        <f t="shared" si="90"/>
        <v>0</v>
      </c>
      <c r="P1107">
        <f t="shared" si="91"/>
        <v>0</v>
      </c>
      <c r="Q1107">
        <f t="shared" si="91"/>
        <v>0</v>
      </c>
      <c r="R1107">
        <f t="shared" si="91"/>
        <v>0</v>
      </c>
      <c r="S1107">
        <f t="shared" si="91"/>
        <v>0</v>
      </c>
    </row>
    <row r="1108" spans="1:21" ht="16">
      <c r="A1108" s="1">
        <v>2013</v>
      </c>
      <c r="B1108" t="s">
        <v>109</v>
      </c>
      <c r="C1108" t="s">
        <v>110</v>
      </c>
      <c r="D1108" t="s">
        <v>22</v>
      </c>
      <c r="E1108" t="s">
        <v>22</v>
      </c>
      <c r="F1108" t="s">
        <v>23</v>
      </c>
      <c r="G1108">
        <v>71628180</v>
      </c>
      <c r="H1108">
        <v>148041253</v>
      </c>
      <c r="I1108" t="s">
        <v>38</v>
      </c>
      <c r="J1108">
        <v>15000000</v>
      </c>
      <c r="K1108">
        <v>71628180</v>
      </c>
      <c r="L1108">
        <v>148041253</v>
      </c>
      <c r="M1108">
        <v>15000000</v>
      </c>
      <c r="N1108">
        <f t="shared" si="89"/>
        <v>1</v>
      </c>
      <c r="O1108">
        <f t="shared" si="90"/>
        <v>0</v>
      </c>
      <c r="P1108">
        <f t="shared" si="91"/>
        <v>1</v>
      </c>
      <c r="Q1108">
        <f t="shared" si="91"/>
        <v>0</v>
      </c>
      <c r="R1108">
        <f t="shared" si="91"/>
        <v>0</v>
      </c>
      <c r="S1108">
        <f t="shared" si="91"/>
        <v>0</v>
      </c>
      <c r="T1108">
        <v>1</v>
      </c>
      <c r="U1108">
        <v>1</v>
      </c>
    </row>
    <row r="1109" spans="1:21" ht="16">
      <c r="A1109" s="1">
        <v>2002</v>
      </c>
      <c r="B1109" t="s">
        <v>2276</v>
      </c>
      <c r="C1109" t="s">
        <v>2277</v>
      </c>
      <c r="D1109" t="s">
        <v>22</v>
      </c>
      <c r="E1109" t="s">
        <v>22</v>
      </c>
      <c r="F1109" t="s">
        <v>23</v>
      </c>
      <c r="G1109">
        <v>78120196</v>
      </c>
      <c r="H1109">
        <v>114658262</v>
      </c>
      <c r="I1109" t="s">
        <v>2128</v>
      </c>
      <c r="J1109">
        <v>90662545</v>
      </c>
      <c r="K1109">
        <v>101179654</v>
      </c>
      <c r="L1109">
        <v>148502998</v>
      </c>
      <c r="M1109">
        <v>70000000</v>
      </c>
      <c r="N1109">
        <f t="shared" si="89"/>
        <v>1</v>
      </c>
      <c r="O1109">
        <f t="shared" si="90"/>
        <v>0</v>
      </c>
      <c r="P1109">
        <f t="shared" si="91"/>
        <v>0</v>
      </c>
      <c r="Q1109">
        <f t="shared" si="91"/>
        <v>1</v>
      </c>
      <c r="R1109">
        <f t="shared" si="91"/>
        <v>0</v>
      </c>
      <c r="S1109">
        <f t="shared" si="91"/>
        <v>0</v>
      </c>
      <c r="T1109">
        <v>3</v>
      </c>
      <c r="U1109">
        <v>2</v>
      </c>
    </row>
    <row r="1110" spans="1:21" ht="16">
      <c r="A1110" s="1">
        <v>1991</v>
      </c>
      <c r="B1110" t="s">
        <v>3161</v>
      </c>
      <c r="C1110" t="s">
        <v>3162</v>
      </c>
      <c r="D1110" t="s">
        <v>16</v>
      </c>
      <c r="E1110" t="s">
        <v>16</v>
      </c>
      <c r="F1110" t="s">
        <v>17</v>
      </c>
      <c r="G1110">
        <v>86930411</v>
      </c>
      <c r="H1110">
        <v>86930411</v>
      </c>
      <c r="I1110" t="s">
        <v>3144</v>
      </c>
      <c r="J1110">
        <v>39349328</v>
      </c>
      <c r="K1110">
        <v>148724056</v>
      </c>
      <c r="L1110">
        <v>148724056</v>
      </c>
      <c r="M1110">
        <v>23000000</v>
      </c>
      <c r="N1110">
        <f t="shared" si="89"/>
        <v>0</v>
      </c>
      <c r="O1110">
        <f t="shared" si="90"/>
        <v>0</v>
      </c>
      <c r="P1110">
        <f t="shared" si="91"/>
        <v>0</v>
      </c>
      <c r="Q1110">
        <f t="shared" si="91"/>
        <v>0</v>
      </c>
      <c r="R1110">
        <f t="shared" si="91"/>
        <v>1</v>
      </c>
      <c r="S1110">
        <f t="shared" si="91"/>
        <v>0</v>
      </c>
      <c r="T1110">
        <v>5</v>
      </c>
      <c r="U1110">
        <v>3</v>
      </c>
    </row>
    <row r="1111" spans="1:21" ht="16">
      <c r="A1111" s="1">
        <v>2011</v>
      </c>
      <c r="B1111" t="s">
        <v>518</v>
      </c>
      <c r="C1111" t="s">
        <v>3614</v>
      </c>
      <c r="D1111" t="s">
        <v>22</v>
      </c>
      <c r="E1111" t="s">
        <v>22</v>
      </c>
      <c r="F1111" t="s">
        <v>23</v>
      </c>
      <c r="G1111">
        <v>54544638</v>
      </c>
      <c r="H1111">
        <v>143663899</v>
      </c>
      <c r="I1111" t="s">
        <v>398</v>
      </c>
      <c r="J1111">
        <v>26927960</v>
      </c>
      <c r="K1111">
        <v>56491379</v>
      </c>
      <c r="L1111">
        <v>148791377</v>
      </c>
      <c r="M1111">
        <v>26000000</v>
      </c>
      <c r="N1111">
        <f t="shared" si="89"/>
        <v>1</v>
      </c>
      <c r="O1111">
        <f t="shared" si="90"/>
        <v>0</v>
      </c>
      <c r="P1111">
        <f t="shared" si="91"/>
        <v>1</v>
      </c>
      <c r="Q1111">
        <f t="shared" si="91"/>
        <v>0</v>
      </c>
      <c r="R1111">
        <f t="shared" si="91"/>
        <v>0</v>
      </c>
      <c r="S1111">
        <f t="shared" si="91"/>
        <v>0</v>
      </c>
      <c r="T1111">
        <v>1</v>
      </c>
      <c r="U1111">
        <v>1</v>
      </c>
    </row>
    <row r="1112" spans="1:21" ht="16">
      <c r="A1112" s="1">
        <v>2006</v>
      </c>
      <c r="B1112" t="s">
        <v>1616</v>
      </c>
      <c r="C1112" t="s">
        <v>1617</v>
      </c>
      <c r="D1112" t="s">
        <v>63</v>
      </c>
      <c r="E1112" t="s">
        <v>64</v>
      </c>
      <c r="F1112" t="s">
        <v>17</v>
      </c>
      <c r="G1112">
        <v>56441711</v>
      </c>
      <c r="H1112">
        <v>128885873</v>
      </c>
      <c r="I1112" t="s">
        <v>1464</v>
      </c>
      <c r="J1112">
        <v>17336945</v>
      </c>
      <c r="K1112">
        <v>65235123</v>
      </c>
      <c r="L1112">
        <v>148965821</v>
      </c>
      <c r="M1112">
        <v>15000000</v>
      </c>
      <c r="N1112">
        <f t="shared" si="89"/>
        <v>0</v>
      </c>
      <c r="O1112">
        <f t="shared" si="90"/>
        <v>1</v>
      </c>
      <c r="P1112">
        <f t="shared" si="91"/>
        <v>0</v>
      </c>
      <c r="Q1112">
        <f t="shared" si="91"/>
        <v>1</v>
      </c>
      <c r="R1112">
        <f t="shared" si="91"/>
        <v>0</v>
      </c>
      <c r="S1112">
        <f t="shared" si="91"/>
        <v>0</v>
      </c>
      <c r="T1112">
        <v>2</v>
      </c>
      <c r="U1112">
        <v>2</v>
      </c>
    </row>
    <row r="1113" spans="1:21" ht="16">
      <c r="A1113" s="1">
        <v>2004</v>
      </c>
      <c r="B1113" t="s">
        <v>1977</v>
      </c>
      <c r="C1113" t="s">
        <v>1978</v>
      </c>
      <c r="D1113" t="s">
        <v>22</v>
      </c>
      <c r="E1113" t="s">
        <v>22</v>
      </c>
      <c r="F1113" t="s">
        <v>23</v>
      </c>
      <c r="G1113">
        <v>95149435</v>
      </c>
      <c r="H1113">
        <v>122071435</v>
      </c>
      <c r="I1113" t="s">
        <v>1837</v>
      </c>
      <c r="J1113">
        <v>55493679</v>
      </c>
      <c r="K1113">
        <v>117337605</v>
      </c>
      <c r="L1113">
        <v>150537624</v>
      </c>
      <c r="M1113">
        <v>45000000</v>
      </c>
      <c r="N1113">
        <f t="shared" si="89"/>
        <v>1</v>
      </c>
      <c r="O1113">
        <f t="shared" si="90"/>
        <v>0</v>
      </c>
      <c r="P1113">
        <f t="shared" si="91"/>
        <v>0</v>
      </c>
      <c r="Q1113">
        <f t="shared" si="91"/>
        <v>1</v>
      </c>
      <c r="R1113">
        <f t="shared" si="91"/>
        <v>0</v>
      </c>
      <c r="S1113">
        <f t="shared" si="91"/>
        <v>0</v>
      </c>
      <c r="T1113">
        <v>3</v>
      </c>
      <c r="U1113">
        <v>2</v>
      </c>
    </row>
    <row r="1114" spans="1:21" ht="16">
      <c r="A1114" s="1">
        <v>1996</v>
      </c>
      <c r="B1114" t="s">
        <v>2894</v>
      </c>
      <c r="C1114" t="s">
        <v>2895</v>
      </c>
      <c r="D1114" t="s">
        <v>22</v>
      </c>
      <c r="E1114" t="s">
        <v>22</v>
      </c>
      <c r="F1114" t="s">
        <v>23</v>
      </c>
      <c r="G1114">
        <v>37771017</v>
      </c>
      <c r="H1114">
        <v>101371017</v>
      </c>
      <c r="I1114" t="s">
        <v>2863</v>
      </c>
      <c r="J1114">
        <v>118813194</v>
      </c>
      <c r="K1114">
        <v>56096190</v>
      </c>
      <c r="L1114">
        <v>150552679</v>
      </c>
      <c r="M1114">
        <v>80000000</v>
      </c>
      <c r="N1114">
        <f t="shared" si="89"/>
        <v>1</v>
      </c>
      <c r="O1114">
        <f t="shared" si="90"/>
        <v>0</v>
      </c>
      <c r="P1114">
        <f t="shared" si="91"/>
        <v>0</v>
      </c>
      <c r="Q1114">
        <f t="shared" si="91"/>
        <v>0</v>
      </c>
      <c r="R1114">
        <f t="shared" si="91"/>
        <v>1</v>
      </c>
      <c r="S1114">
        <f t="shared" si="91"/>
        <v>0</v>
      </c>
      <c r="T1114">
        <v>4</v>
      </c>
      <c r="U1114">
        <v>3</v>
      </c>
    </row>
    <row r="1115" spans="1:21" ht="16">
      <c r="A1115" s="1">
        <v>2013</v>
      </c>
      <c r="B1115" t="s">
        <v>119</v>
      </c>
      <c r="C1115" t="s">
        <v>120</v>
      </c>
      <c r="D1115" t="s">
        <v>16</v>
      </c>
      <c r="E1115" t="s">
        <v>16</v>
      </c>
      <c r="F1115" t="s">
        <v>17</v>
      </c>
      <c r="G1115">
        <v>98927592</v>
      </c>
      <c r="H1115">
        <v>150562164</v>
      </c>
      <c r="I1115" t="s">
        <v>18</v>
      </c>
      <c r="J1115">
        <v>70000000</v>
      </c>
      <c r="K1115">
        <v>98927592</v>
      </c>
      <c r="L1115">
        <v>150562164</v>
      </c>
      <c r="M1115">
        <v>70000000</v>
      </c>
      <c r="N1115">
        <f t="shared" si="89"/>
        <v>0</v>
      </c>
      <c r="O1115">
        <f t="shared" si="90"/>
        <v>0</v>
      </c>
      <c r="P1115">
        <f t="shared" si="91"/>
        <v>1</v>
      </c>
      <c r="Q1115">
        <f t="shared" si="91"/>
        <v>0</v>
      </c>
      <c r="R1115">
        <f t="shared" si="91"/>
        <v>0</v>
      </c>
      <c r="S1115">
        <f t="shared" si="91"/>
        <v>0</v>
      </c>
      <c r="T1115">
        <v>1</v>
      </c>
      <c r="U1115">
        <v>1</v>
      </c>
    </row>
    <row r="1116" spans="1:21" ht="16">
      <c r="A1116" s="1">
        <v>2006</v>
      </c>
      <c r="B1116" t="s">
        <v>1632</v>
      </c>
      <c r="C1116" t="s">
        <v>1633</v>
      </c>
      <c r="D1116" t="s">
        <v>16</v>
      </c>
      <c r="E1116" t="s">
        <v>16</v>
      </c>
      <c r="F1116" t="s">
        <v>17</v>
      </c>
      <c r="G1116">
        <v>75802010</v>
      </c>
      <c r="H1116">
        <v>130402010</v>
      </c>
      <c r="I1116" t="s">
        <v>1464</v>
      </c>
      <c r="J1116">
        <v>62413003</v>
      </c>
      <c r="K1116">
        <v>87611686</v>
      </c>
      <c r="L1116">
        <v>150718167</v>
      </c>
      <c r="M1116">
        <v>54000000</v>
      </c>
      <c r="N1116">
        <f t="shared" si="89"/>
        <v>0</v>
      </c>
      <c r="O1116">
        <f t="shared" si="90"/>
        <v>0</v>
      </c>
      <c r="P1116">
        <f t="shared" si="91"/>
        <v>0</v>
      </c>
      <c r="Q1116">
        <f t="shared" si="91"/>
        <v>1</v>
      </c>
      <c r="R1116">
        <f t="shared" si="91"/>
        <v>0</v>
      </c>
      <c r="S1116">
        <f t="shared" si="91"/>
        <v>0</v>
      </c>
      <c r="T1116">
        <v>2</v>
      </c>
      <c r="U1116">
        <v>2</v>
      </c>
    </row>
    <row r="1117" spans="1:21" ht="16">
      <c r="A1117" s="1">
        <v>2011</v>
      </c>
      <c r="B1117" t="s">
        <v>473</v>
      </c>
      <c r="C1117" t="s">
        <v>474</v>
      </c>
      <c r="D1117" t="s">
        <v>16</v>
      </c>
      <c r="E1117" t="s">
        <v>16</v>
      </c>
      <c r="F1117" t="s">
        <v>17</v>
      </c>
      <c r="G1117">
        <v>55100437</v>
      </c>
      <c r="H1117">
        <v>145982797</v>
      </c>
      <c r="I1117" t="s">
        <v>391</v>
      </c>
      <c r="J1117">
        <v>51784539</v>
      </c>
      <c r="K1117">
        <v>57067015</v>
      </c>
      <c r="L1117">
        <v>151193038</v>
      </c>
      <c r="M1117">
        <v>50000000</v>
      </c>
      <c r="N1117">
        <f t="shared" si="89"/>
        <v>0</v>
      </c>
      <c r="O1117">
        <f t="shared" si="90"/>
        <v>0</v>
      </c>
      <c r="P1117">
        <f t="shared" si="91"/>
        <v>1</v>
      </c>
      <c r="Q1117">
        <f t="shared" si="91"/>
        <v>0</v>
      </c>
      <c r="R1117">
        <f t="shared" si="91"/>
        <v>0</v>
      </c>
      <c r="S1117">
        <f t="shared" si="91"/>
        <v>0</v>
      </c>
      <c r="T1117">
        <v>1</v>
      </c>
      <c r="U1117">
        <v>1</v>
      </c>
    </row>
    <row r="1118" spans="1:21" ht="16">
      <c r="A1118" s="1">
        <v>2002</v>
      </c>
      <c r="B1118" t="s">
        <v>2222</v>
      </c>
      <c r="C1118" t="s">
        <v>2223</v>
      </c>
      <c r="D1118" t="s">
        <v>16</v>
      </c>
      <c r="E1118" t="s">
        <v>16</v>
      </c>
      <c r="F1118" t="s">
        <v>17</v>
      </c>
      <c r="G1118">
        <v>81150692</v>
      </c>
      <c r="H1118">
        <v>116898028</v>
      </c>
      <c r="I1118" t="s">
        <v>2125</v>
      </c>
      <c r="J1118">
        <v>41445735</v>
      </c>
      <c r="K1118">
        <v>105104690</v>
      </c>
      <c r="L1118">
        <v>151403896</v>
      </c>
      <c r="M1118">
        <v>32000000</v>
      </c>
      <c r="N1118">
        <f t="shared" si="89"/>
        <v>0</v>
      </c>
      <c r="O1118">
        <f t="shared" si="90"/>
        <v>0</v>
      </c>
      <c r="P1118">
        <f t="shared" si="91"/>
        <v>0</v>
      </c>
      <c r="Q1118">
        <f t="shared" si="91"/>
        <v>1</v>
      </c>
      <c r="R1118">
        <f t="shared" si="91"/>
        <v>0</v>
      </c>
      <c r="S1118">
        <f t="shared" si="91"/>
        <v>0</v>
      </c>
      <c r="T1118">
        <v>3</v>
      </c>
      <c r="U1118">
        <v>2</v>
      </c>
    </row>
    <row r="1119" spans="1:21" ht="16">
      <c r="A1119" s="1">
        <v>2009</v>
      </c>
      <c r="B1119" t="s">
        <v>886</v>
      </c>
      <c r="C1119" t="s">
        <v>887</v>
      </c>
      <c r="D1119" t="s">
        <v>21</v>
      </c>
      <c r="E1119" t="s">
        <v>22</v>
      </c>
      <c r="F1119" t="s">
        <v>23</v>
      </c>
      <c r="G1119">
        <v>64167069</v>
      </c>
      <c r="H1119">
        <v>139474906</v>
      </c>
      <c r="I1119" t="s">
        <v>888</v>
      </c>
      <c r="J1119">
        <v>43429264</v>
      </c>
      <c r="K1119">
        <v>69668214</v>
      </c>
      <c r="L1119">
        <v>151432312</v>
      </c>
      <c r="M1119">
        <v>40000000</v>
      </c>
      <c r="N1119">
        <f t="shared" si="89"/>
        <v>1</v>
      </c>
      <c r="O1119">
        <f t="shared" si="90"/>
        <v>1</v>
      </c>
      <c r="P1119">
        <f t="shared" si="91"/>
        <v>0</v>
      </c>
      <c r="Q1119">
        <f t="shared" si="91"/>
        <v>1</v>
      </c>
      <c r="R1119">
        <f t="shared" si="91"/>
        <v>0</v>
      </c>
      <c r="S1119">
        <f t="shared" si="91"/>
        <v>0</v>
      </c>
      <c r="T1119">
        <v>2</v>
      </c>
      <c r="U1119">
        <v>2</v>
      </c>
    </row>
    <row r="1120" spans="1:21" ht="16">
      <c r="A1120" s="1">
        <v>2013</v>
      </c>
      <c r="B1120" t="s">
        <v>106</v>
      </c>
      <c r="C1120" t="s">
        <v>3615</v>
      </c>
      <c r="D1120" t="s">
        <v>22</v>
      </c>
      <c r="E1120" t="s">
        <v>22</v>
      </c>
      <c r="F1120" t="s">
        <v>23</v>
      </c>
      <c r="G1120">
        <v>116632095</v>
      </c>
      <c r="H1120">
        <v>151513429</v>
      </c>
      <c r="I1120" t="s">
        <v>38</v>
      </c>
      <c r="J1120">
        <v>30000000</v>
      </c>
      <c r="K1120">
        <v>116632095</v>
      </c>
      <c r="L1120">
        <v>151513429</v>
      </c>
      <c r="M1120">
        <v>30000000</v>
      </c>
      <c r="N1120">
        <f t="shared" si="89"/>
        <v>1</v>
      </c>
      <c r="O1120">
        <f t="shared" si="90"/>
        <v>0</v>
      </c>
      <c r="P1120">
        <f t="shared" si="91"/>
        <v>1</v>
      </c>
      <c r="Q1120">
        <f t="shared" si="91"/>
        <v>0</v>
      </c>
      <c r="R1120">
        <f t="shared" si="91"/>
        <v>0</v>
      </c>
      <c r="S1120">
        <f t="shared" si="91"/>
        <v>0</v>
      </c>
      <c r="T1120">
        <v>1</v>
      </c>
      <c r="U1120">
        <v>1</v>
      </c>
    </row>
    <row r="1121" spans="1:21" ht="16">
      <c r="A1121" s="1">
        <v>2000</v>
      </c>
      <c r="B1121" t="s">
        <v>2444</v>
      </c>
      <c r="C1121" t="s">
        <v>2445</v>
      </c>
      <c r="D1121" t="s">
        <v>16</v>
      </c>
      <c r="E1121" t="s">
        <v>16</v>
      </c>
      <c r="F1121" t="s">
        <v>17</v>
      </c>
      <c r="G1121">
        <v>53302314</v>
      </c>
      <c r="H1121">
        <v>112036870</v>
      </c>
      <c r="I1121" t="s">
        <v>2414</v>
      </c>
      <c r="J1121">
        <v>31116893</v>
      </c>
      <c r="K1121">
        <v>72113147</v>
      </c>
      <c r="L1121">
        <v>151575620</v>
      </c>
      <c r="M1121">
        <v>23000000</v>
      </c>
      <c r="N1121">
        <f t="shared" si="89"/>
        <v>0</v>
      </c>
      <c r="O1121">
        <f t="shared" si="90"/>
        <v>0</v>
      </c>
      <c r="P1121">
        <f t="shared" si="91"/>
        <v>0</v>
      </c>
      <c r="Q1121">
        <f t="shared" si="91"/>
        <v>1</v>
      </c>
      <c r="R1121">
        <f t="shared" si="91"/>
        <v>0</v>
      </c>
      <c r="S1121">
        <f t="shared" si="91"/>
        <v>0</v>
      </c>
      <c r="T1121">
        <v>3</v>
      </c>
      <c r="U1121">
        <v>2</v>
      </c>
    </row>
    <row r="1122" spans="1:21" ht="16">
      <c r="A1122" s="1">
        <v>2007</v>
      </c>
      <c r="B1122" t="s">
        <v>1417</v>
      </c>
      <c r="C1122" t="s">
        <v>1418</v>
      </c>
      <c r="D1122" t="s">
        <v>22</v>
      </c>
      <c r="E1122" t="s">
        <v>22</v>
      </c>
      <c r="F1122" t="s">
        <v>23</v>
      </c>
      <c r="G1122">
        <v>38634938</v>
      </c>
      <c r="H1122">
        <v>135556675</v>
      </c>
      <c r="I1122" t="s">
        <v>1321</v>
      </c>
      <c r="J1122">
        <v>78648044</v>
      </c>
      <c r="K1122">
        <v>43408033</v>
      </c>
      <c r="L1122">
        <v>152303819</v>
      </c>
      <c r="M1122">
        <v>70000000</v>
      </c>
      <c r="N1122">
        <f t="shared" si="89"/>
        <v>1</v>
      </c>
      <c r="O1122">
        <f t="shared" si="90"/>
        <v>0</v>
      </c>
      <c r="P1122">
        <f t="shared" ref="P1122:S1141" si="92">IF(AND($A1122&gt;=P$1,$A1122&lt;P$1+10),1,0)</f>
        <v>0</v>
      </c>
      <c r="Q1122">
        <f t="shared" si="92"/>
        <v>1</v>
      </c>
      <c r="R1122">
        <f t="shared" si="92"/>
        <v>0</v>
      </c>
      <c r="S1122">
        <f t="shared" si="92"/>
        <v>0</v>
      </c>
      <c r="T1122">
        <v>2</v>
      </c>
      <c r="U1122">
        <v>2</v>
      </c>
    </row>
    <row r="1123" spans="1:21" ht="16">
      <c r="A1123" s="1">
        <v>2010</v>
      </c>
      <c r="B1123" t="s">
        <v>853</v>
      </c>
      <c r="C1123" t="s">
        <v>854</v>
      </c>
      <c r="D1123" t="s">
        <v>27</v>
      </c>
      <c r="E1123" t="s">
        <v>16</v>
      </c>
      <c r="F1123" t="s">
        <v>17</v>
      </c>
      <c r="G1123">
        <v>62189884</v>
      </c>
      <c r="H1123">
        <v>142634358</v>
      </c>
      <c r="I1123" t="s">
        <v>635</v>
      </c>
      <c r="J1123">
        <v>160234776</v>
      </c>
      <c r="K1123">
        <v>66433214</v>
      </c>
      <c r="L1123">
        <v>152366563</v>
      </c>
      <c r="M1123">
        <v>150000000</v>
      </c>
      <c r="N1123">
        <f t="shared" si="89"/>
        <v>0</v>
      </c>
      <c r="O1123">
        <f t="shared" si="90"/>
        <v>1</v>
      </c>
      <c r="P1123">
        <f t="shared" si="92"/>
        <v>1</v>
      </c>
      <c r="Q1123">
        <f t="shared" si="92"/>
        <v>0</v>
      </c>
      <c r="R1123">
        <f t="shared" si="92"/>
        <v>0</v>
      </c>
      <c r="S1123">
        <f t="shared" si="92"/>
        <v>0</v>
      </c>
      <c r="T1123">
        <v>1</v>
      </c>
      <c r="U1123">
        <v>1</v>
      </c>
    </row>
    <row r="1124" spans="1:21" ht="16">
      <c r="A1124" s="1">
        <v>1996</v>
      </c>
      <c r="B1124" t="s">
        <v>2915</v>
      </c>
      <c r="C1124" t="s">
        <v>2916</v>
      </c>
      <c r="D1124" t="s">
        <v>16</v>
      </c>
      <c r="E1124" t="s">
        <v>16</v>
      </c>
      <c r="F1124" t="s">
        <v>17</v>
      </c>
      <c r="G1124">
        <v>60240295</v>
      </c>
      <c r="H1124">
        <v>102825796</v>
      </c>
      <c r="I1124" t="s">
        <v>2860</v>
      </c>
      <c r="J1124">
        <v>69802752</v>
      </c>
      <c r="K1124">
        <v>89466773</v>
      </c>
      <c r="L1124">
        <v>152713266</v>
      </c>
      <c r="M1124">
        <v>47000000</v>
      </c>
      <c r="N1124">
        <f t="shared" si="89"/>
        <v>0</v>
      </c>
      <c r="O1124">
        <f t="shared" si="90"/>
        <v>0</v>
      </c>
      <c r="P1124">
        <f t="shared" si="92"/>
        <v>0</v>
      </c>
      <c r="Q1124">
        <f t="shared" si="92"/>
        <v>0</v>
      </c>
      <c r="R1124">
        <f t="shared" si="92"/>
        <v>1</v>
      </c>
      <c r="S1124">
        <f t="shared" si="92"/>
        <v>0</v>
      </c>
      <c r="T1124">
        <v>4</v>
      </c>
      <c r="U1124">
        <v>3</v>
      </c>
    </row>
    <row r="1125" spans="1:21" ht="16">
      <c r="A1125" s="1">
        <v>2011</v>
      </c>
      <c r="B1125" t="s">
        <v>404</v>
      </c>
      <c r="C1125" t="s">
        <v>405</v>
      </c>
      <c r="D1125" t="s">
        <v>16</v>
      </c>
      <c r="E1125" t="s">
        <v>16</v>
      </c>
      <c r="F1125" t="s">
        <v>17</v>
      </c>
      <c r="G1125">
        <v>46462469</v>
      </c>
      <c r="H1125">
        <v>147624649</v>
      </c>
      <c r="I1125" t="s">
        <v>391</v>
      </c>
      <c r="J1125">
        <v>88033717</v>
      </c>
      <c r="K1125">
        <v>48120751</v>
      </c>
      <c r="L1125">
        <v>152893489</v>
      </c>
      <c r="M1125">
        <v>85000000</v>
      </c>
      <c r="N1125">
        <f t="shared" si="89"/>
        <v>0</v>
      </c>
      <c r="O1125">
        <f t="shared" si="90"/>
        <v>0</v>
      </c>
      <c r="P1125">
        <f t="shared" si="92"/>
        <v>1</v>
      </c>
      <c r="Q1125">
        <f t="shared" si="92"/>
        <v>0</v>
      </c>
      <c r="R1125">
        <f t="shared" si="92"/>
        <v>0</v>
      </c>
      <c r="S1125">
        <f t="shared" si="92"/>
        <v>0</v>
      </c>
      <c r="T1125">
        <v>1</v>
      </c>
      <c r="U1125">
        <v>1</v>
      </c>
    </row>
    <row r="1126" spans="1:21" ht="16">
      <c r="A1126" s="1">
        <v>2003</v>
      </c>
      <c r="B1126" t="s">
        <v>2071</v>
      </c>
      <c r="C1126" t="s">
        <v>1748</v>
      </c>
      <c r="D1126" t="s">
        <v>22</v>
      </c>
      <c r="E1126" t="s">
        <v>22</v>
      </c>
      <c r="F1126" t="s">
        <v>23</v>
      </c>
      <c r="G1126">
        <v>38372662</v>
      </c>
      <c r="H1126">
        <v>120918508</v>
      </c>
      <c r="I1126" t="s">
        <v>2006</v>
      </c>
      <c r="J1126">
        <v>35450435</v>
      </c>
      <c r="K1126">
        <v>48583127</v>
      </c>
      <c r="L1126">
        <v>153093346</v>
      </c>
      <c r="M1126">
        <v>28000000</v>
      </c>
      <c r="N1126">
        <f t="shared" si="89"/>
        <v>1</v>
      </c>
      <c r="O1126">
        <f t="shared" si="90"/>
        <v>0</v>
      </c>
      <c r="P1126">
        <f t="shared" si="92"/>
        <v>0</v>
      </c>
      <c r="Q1126">
        <f t="shared" si="92"/>
        <v>1</v>
      </c>
      <c r="R1126">
        <f t="shared" si="92"/>
        <v>0</v>
      </c>
      <c r="S1126">
        <f t="shared" si="92"/>
        <v>0</v>
      </c>
      <c r="T1126">
        <v>3</v>
      </c>
      <c r="U1126">
        <v>2</v>
      </c>
    </row>
    <row r="1127" spans="1:21" ht="16">
      <c r="A1127" s="1">
        <v>2004</v>
      </c>
      <c r="B1127" t="s">
        <v>1929</v>
      </c>
      <c r="C1127" t="s">
        <v>1930</v>
      </c>
      <c r="D1127" t="s">
        <v>64</v>
      </c>
      <c r="E1127" t="s">
        <v>64</v>
      </c>
      <c r="F1127" t="s">
        <v>17</v>
      </c>
      <c r="G1127">
        <v>75305995</v>
      </c>
      <c r="H1127">
        <v>124823094</v>
      </c>
      <c r="I1127" t="s">
        <v>1841</v>
      </c>
      <c r="J1127">
        <v>49327715</v>
      </c>
      <c r="K1127">
        <v>92866817</v>
      </c>
      <c r="L1127">
        <v>153930950</v>
      </c>
      <c r="M1127">
        <v>40000000</v>
      </c>
      <c r="N1127">
        <f t="shared" si="89"/>
        <v>0</v>
      </c>
      <c r="O1127">
        <f t="shared" si="90"/>
        <v>0</v>
      </c>
      <c r="P1127">
        <f t="shared" si="92"/>
        <v>0</v>
      </c>
      <c r="Q1127">
        <f t="shared" si="92"/>
        <v>1</v>
      </c>
      <c r="R1127">
        <f t="shared" si="92"/>
        <v>0</v>
      </c>
      <c r="S1127">
        <f t="shared" si="92"/>
        <v>0</v>
      </c>
      <c r="T1127">
        <v>3</v>
      </c>
      <c r="U1127">
        <v>2</v>
      </c>
    </row>
    <row r="1128" spans="1:21" ht="16">
      <c r="A1128" s="1">
        <v>2005</v>
      </c>
      <c r="B1128" t="s">
        <v>1819</v>
      </c>
      <c r="C1128" t="s">
        <v>1820</v>
      </c>
      <c r="D1128" t="s">
        <v>21</v>
      </c>
      <c r="E1128" t="s">
        <v>22</v>
      </c>
      <c r="F1128" t="s">
        <v>23</v>
      </c>
      <c r="G1128">
        <v>70511035</v>
      </c>
      <c r="H1128">
        <v>129231542</v>
      </c>
      <c r="I1128" t="s">
        <v>1640</v>
      </c>
      <c r="J1128">
        <v>59651656</v>
      </c>
      <c r="K1128">
        <v>84122001</v>
      </c>
      <c r="L1128">
        <v>154177511</v>
      </c>
      <c r="M1128">
        <v>50000000</v>
      </c>
      <c r="N1128">
        <f t="shared" si="89"/>
        <v>1</v>
      </c>
      <c r="O1128">
        <f t="shared" si="90"/>
        <v>1</v>
      </c>
      <c r="P1128">
        <f t="shared" si="92"/>
        <v>0</v>
      </c>
      <c r="Q1128">
        <f t="shared" si="92"/>
        <v>1</v>
      </c>
      <c r="R1128">
        <f t="shared" si="92"/>
        <v>0</v>
      </c>
      <c r="S1128">
        <f t="shared" si="92"/>
        <v>0</v>
      </c>
      <c r="T1128">
        <v>2</v>
      </c>
      <c r="U1128">
        <v>2</v>
      </c>
    </row>
    <row r="1129" spans="1:21" ht="16">
      <c r="A1129" s="1">
        <v>2006</v>
      </c>
      <c r="B1129" t="s">
        <v>1553</v>
      </c>
      <c r="C1129" t="s">
        <v>1554</v>
      </c>
      <c r="D1129" t="s">
        <v>22</v>
      </c>
      <c r="E1129" t="s">
        <v>22</v>
      </c>
      <c r="F1129" t="s">
        <v>23</v>
      </c>
      <c r="G1129">
        <v>2223293</v>
      </c>
      <c r="H1129">
        <v>133603463</v>
      </c>
      <c r="I1129" t="s">
        <v>1469</v>
      </c>
      <c r="J1129">
        <v>73624227</v>
      </c>
      <c r="K1129">
        <v>2569674</v>
      </c>
      <c r="L1129">
        <v>154418394</v>
      </c>
      <c r="M1129">
        <v>63700000</v>
      </c>
      <c r="N1129">
        <f t="shared" si="89"/>
        <v>1</v>
      </c>
      <c r="O1129">
        <f t="shared" si="90"/>
        <v>0</v>
      </c>
      <c r="P1129">
        <f t="shared" si="92"/>
        <v>0</v>
      </c>
      <c r="Q1129">
        <f t="shared" si="92"/>
        <v>1</v>
      </c>
      <c r="R1129">
        <f t="shared" si="92"/>
        <v>0</v>
      </c>
      <c r="S1129">
        <f t="shared" si="92"/>
        <v>0</v>
      </c>
      <c r="T1129">
        <v>2</v>
      </c>
      <c r="U1129">
        <v>2</v>
      </c>
    </row>
    <row r="1130" spans="1:21" ht="16">
      <c r="A1130" s="1">
        <v>2011</v>
      </c>
      <c r="B1130" t="s">
        <v>519</v>
      </c>
      <c r="C1130" t="s">
        <v>520</v>
      </c>
      <c r="D1130" t="s">
        <v>22</v>
      </c>
      <c r="E1130" t="s">
        <v>22</v>
      </c>
      <c r="F1130" t="s">
        <v>23</v>
      </c>
      <c r="G1130">
        <v>70662220</v>
      </c>
      <c r="H1130">
        <v>149228078</v>
      </c>
      <c r="I1130" t="s">
        <v>398</v>
      </c>
      <c r="J1130">
        <v>25892270</v>
      </c>
      <c r="K1130">
        <v>73184210</v>
      </c>
      <c r="L1130">
        <v>154554145</v>
      </c>
      <c r="M1130">
        <v>25000000</v>
      </c>
      <c r="N1130">
        <f t="shared" si="89"/>
        <v>1</v>
      </c>
      <c r="O1130">
        <f t="shared" si="90"/>
        <v>0</v>
      </c>
      <c r="P1130">
        <f t="shared" si="92"/>
        <v>1</v>
      </c>
      <c r="Q1130">
        <f t="shared" si="92"/>
        <v>0</v>
      </c>
      <c r="R1130">
        <f t="shared" si="92"/>
        <v>0</v>
      </c>
      <c r="S1130">
        <f t="shared" si="92"/>
        <v>0</v>
      </c>
      <c r="T1130">
        <v>1</v>
      </c>
      <c r="U1130">
        <v>1</v>
      </c>
    </row>
    <row r="1131" spans="1:21" ht="16">
      <c r="A1131" s="1">
        <v>1996</v>
      </c>
      <c r="B1131" t="s">
        <v>2868</v>
      </c>
      <c r="C1131" t="s">
        <v>2869</v>
      </c>
      <c r="D1131" t="s">
        <v>31</v>
      </c>
      <c r="E1131" t="s">
        <v>31</v>
      </c>
      <c r="F1131" t="s">
        <v>17</v>
      </c>
      <c r="G1131">
        <v>51364680</v>
      </c>
      <c r="H1131">
        <v>104364680</v>
      </c>
      <c r="I1131" t="s">
        <v>2860</v>
      </c>
      <c r="J1131">
        <v>84654401</v>
      </c>
      <c r="K1131">
        <v>76285021</v>
      </c>
      <c r="L1131">
        <v>154998762</v>
      </c>
      <c r="M1131">
        <v>57000000</v>
      </c>
      <c r="N1131">
        <f t="shared" si="89"/>
        <v>0</v>
      </c>
      <c r="O1131">
        <f t="shared" si="90"/>
        <v>0</v>
      </c>
      <c r="P1131">
        <f t="shared" si="92"/>
        <v>0</v>
      </c>
      <c r="Q1131">
        <f t="shared" si="92"/>
        <v>0</v>
      </c>
      <c r="R1131">
        <f t="shared" si="92"/>
        <v>1</v>
      </c>
      <c r="S1131">
        <f t="shared" si="92"/>
        <v>0</v>
      </c>
      <c r="T1131">
        <v>4</v>
      </c>
      <c r="U1131">
        <v>3</v>
      </c>
    </row>
    <row r="1132" spans="1:21" ht="16">
      <c r="A1132" s="1">
        <v>2007</v>
      </c>
      <c r="B1132" t="s">
        <v>1342</v>
      </c>
      <c r="C1132" t="s">
        <v>1343</v>
      </c>
      <c r="D1132" t="s">
        <v>22</v>
      </c>
      <c r="E1132" t="s">
        <v>22</v>
      </c>
      <c r="F1132" t="s">
        <v>23</v>
      </c>
      <c r="G1132">
        <v>82234139</v>
      </c>
      <c r="H1132">
        <v>137984788</v>
      </c>
      <c r="I1132" t="s">
        <v>1321</v>
      </c>
      <c r="J1132">
        <v>28088587</v>
      </c>
      <c r="K1132">
        <v>92393631</v>
      </c>
      <c r="L1132">
        <v>155031909</v>
      </c>
      <c r="M1132">
        <v>25000000</v>
      </c>
      <c r="N1132">
        <f t="shared" si="89"/>
        <v>1</v>
      </c>
      <c r="O1132">
        <f t="shared" si="90"/>
        <v>0</v>
      </c>
      <c r="P1132">
        <f t="shared" si="92"/>
        <v>0</v>
      </c>
      <c r="Q1132">
        <f t="shared" si="92"/>
        <v>1</v>
      </c>
      <c r="R1132">
        <f t="shared" si="92"/>
        <v>0</v>
      </c>
      <c r="S1132">
        <f t="shared" si="92"/>
        <v>0</v>
      </c>
      <c r="T1132">
        <v>2</v>
      </c>
      <c r="U1132">
        <v>2</v>
      </c>
    </row>
    <row r="1133" spans="1:21" ht="16">
      <c r="A1133" s="1">
        <v>2002</v>
      </c>
      <c r="B1133" t="s">
        <v>2232</v>
      </c>
      <c r="C1133" t="s">
        <v>2233</v>
      </c>
      <c r="D1133" t="s">
        <v>22</v>
      </c>
      <c r="E1133" t="s">
        <v>22</v>
      </c>
      <c r="F1133" t="s">
        <v>23</v>
      </c>
      <c r="G1133">
        <v>85846296</v>
      </c>
      <c r="H1133">
        <v>119721296</v>
      </c>
      <c r="I1133" t="s">
        <v>2128</v>
      </c>
      <c r="J1133">
        <v>49216810</v>
      </c>
      <c r="K1133">
        <v>111186338</v>
      </c>
      <c r="L1133">
        <v>155060534</v>
      </c>
      <c r="M1133">
        <v>38000000</v>
      </c>
      <c r="N1133">
        <f t="shared" si="89"/>
        <v>1</v>
      </c>
      <c r="O1133">
        <f t="shared" si="90"/>
        <v>0</v>
      </c>
      <c r="P1133">
        <f t="shared" si="92"/>
        <v>0</v>
      </c>
      <c r="Q1133">
        <f t="shared" si="92"/>
        <v>1</v>
      </c>
      <c r="R1133">
        <f t="shared" si="92"/>
        <v>0</v>
      </c>
      <c r="S1133">
        <f t="shared" si="92"/>
        <v>0</v>
      </c>
      <c r="T1133">
        <v>3</v>
      </c>
      <c r="U1133">
        <v>2</v>
      </c>
    </row>
    <row r="1134" spans="1:21" ht="16">
      <c r="A1134" s="1">
        <v>2005</v>
      </c>
      <c r="B1134" t="s">
        <v>1741</v>
      </c>
      <c r="C1134" t="s">
        <v>1742</v>
      </c>
      <c r="D1134" t="s">
        <v>16</v>
      </c>
      <c r="E1134" t="s">
        <v>16</v>
      </c>
      <c r="F1134" t="s">
        <v>17</v>
      </c>
      <c r="G1134">
        <v>47379090</v>
      </c>
      <c r="H1134">
        <v>130279090</v>
      </c>
      <c r="I1134" t="s">
        <v>1645</v>
      </c>
      <c r="J1134">
        <v>89477485</v>
      </c>
      <c r="K1134">
        <v>56524824</v>
      </c>
      <c r="L1134">
        <v>155427270</v>
      </c>
      <c r="M1134">
        <v>75000000</v>
      </c>
      <c r="N1134">
        <f t="shared" si="89"/>
        <v>0</v>
      </c>
      <c r="O1134">
        <f t="shared" si="90"/>
        <v>0</v>
      </c>
      <c r="P1134">
        <f t="shared" si="92"/>
        <v>0</v>
      </c>
      <c r="Q1134">
        <f t="shared" si="92"/>
        <v>1</v>
      </c>
      <c r="R1134">
        <f t="shared" si="92"/>
        <v>0</v>
      </c>
      <c r="S1134">
        <f t="shared" si="92"/>
        <v>0</v>
      </c>
      <c r="T1134">
        <v>2</v>
      </c>
      <c r="U1134">
        <v>2</v>
      </c>
    </row>
    <row r="1135" spans="1:21" ht="16">
      <c r="A1135" s="1">
        <v>1994</v>
      </c>
      <c r="B1135" t="s">
        <v>3044</v>
      </c>
      <c r="C1135" t="s">
        <v>3045</v>
      </c>
      <c r="D1135" t="s">
        <v>22</v>
      </c>
      <c r="E1135" t="s">
        <v>22</v>
      </c>
      <c r="F1135" t="s">
        <v>23</v>
      </c>
      <c r="G1135">
        <v>33423000</v>
      </c>
      <c r="H1135">
        <v>99423000</v>
      </c>
      <c r="I1135" t="s">
        <v>3023</v>
      </c>
      <c r="J1135">
        <v>55008264</v>
      </c>
      <c r="K1135">
        <v>52529749</v>
      </c>
      <c r="L1135">
        <v>156259619</v>
      </c>
      <c r="M1135">
        <v>35000000</v>
      </c>
      <c r="N1135">
        <f t="shared" si="89"/>
        <v>1</v>
      </c>
      <c r="O1135">
        <f t="shared" si="90"/>
        <v>0</v>
      </c>
      <c r="P1135">
        <f t="shared" si="92"/>
        <v>0</v>
      </c>
      <c r="Q1135">
        <f t="shared" si="92"/>
        <v>0</v>
      </c>
      <c r="R1135">
        <f t="shared" si="92"/>
        <v>1</v>
      </c>
      <c r="S1135">
        <f t="shared" si="92"/>
        <v>0</v>
      </c>
      <c r="T1135">
        <v>5</v>
      </c>
      <c r="U1135">
        <v>3</v>
      </c>
    </row>
    <row r="1136" spans="1:21" ht="16">
      <c r="A1136" s="1">
        <v>2003</v>
      </c>
      <c r="B1136" t="s">
        <v>2002</v>
      </c>
      <c r="C1136" t="s">
        <v>2003</v>
      </c>
      <c r="D1136" t="s">
        <v>27</v>
      </c>
      <c r="E1136" t="s">
        <v>16</v>
      </c>
      <c r="F1136" t="s">
        <v>17</v>
      </c>
      <c r="G1136">
        <v>66432867</v>
      </c>
      <c r="H1136">
        <v>123432867</v>
      </c>
      <c r="I1136" t="s">
        <v>1999</v>
      </c>
      <c r="J1136">
        <v>88626087</v>
      </c>
      <c r="K1136">
        <v>84109786</v>
      </c>
      <c r="L1136">
        <v>156276743</v>
      </c>
      <c r="M1136">
        <v>70000000</v>
      </c>
      <c r="N1136">
        <f t="shared" si="89"/>
        <v>0</v>
      </c>
      <c r="O1136">
        <f t="shared" si="90"/>
        <v>1</v>
      </c>
      <c r="P1136">
        <f t="shared" si="92"/>
        <v>0</v>
      </c>
      <c r="Q1136">
        <f t="shared" si="92"/>
        <v>1</v>
      </c>
      <c r="R1136">
        <f t="shared" si="92"/>
        <v>0</v>
      </c>
      <c r="S1136">
        <f t="shared" si="92"/>
        <v>0</v>
      </c>
      <c r="T1136">
        <v>3</v>
      </c>
      <c r="U1136">
        <v>2</v>
      </c>
    </row>
    <row r="1137" spans="1:21" ht="16">
      <c r="A1137" s="1">
        <v>2005</v>
      </c>
      <c r="B1137" t="s">
        <v>1648</v>
      </c>
      <c r="C1137" t="s">
        <v>1649</v>
      </c>
      <c r="D1137" t="s">
        <v>22</v>
      </c>
      <c r="E1137" t="s">
        <v>22</v>
      </c>
      <c r="F1137" t="s">
        <v>23</v>
      </c>
      <c r="G1137">
        <v>63313159</v>
      </c>
      <c r="H1137">
        <v>131159306</v>
      </c>
      <c r="I1137" t="s">
        <v>1640</v>
      </c>
      <c r="J1137">
        <v>95442650</v>
      </c>
      <c r="K1137">
        <v>75534696</v>
      </c>
      <c r="L1137">
        <v>156477397</v>
      </c>
      <c r="M1137">
        <v>80000000</v>
      </c>
      <c r="N1137">
        <f t="shared" si="89"/>
        <v>1</v>
      </c>
      <c r="O1137">
        <f t="shared" si="90"/>
        <v>0</v>
      </c>
      <c r="P1137">
        <f t="shared" si="92"/>
        <v>0</v>
      </c>
      <c r="Q1137">
        <f t="shared" si="92"/>
        <v>1</v>
      </c>
      <c r="R1137">
        <f t="shared" si="92"/>
        <v>0</v>
      </c>
      <c r="S1137">
        <f t="shared" si="92"/>
        <v>0</v>
      </c>
      <c r="T1137">
        <v>2</v>
      </c>
      <c r="U1137">
        <v>2</v>
      </c>
    </row>
    <row r="1138" spans="1:21" ht="16">
      <c r="A1138" s="1">
        <v>2000</v>
      </c>
      <c r="B1138" t="s">
        <v>2435</v>
      </c>
      <c r="C1138" t="s">
        <v>2436</v>
      </c>
      <c r="D1138" t="s">
        <v>90</v>
      </c>
      <c r="E1138" t="s">
        <v>31</v>
      </c>
      <c r="F1138" t="s">
        <v>17</v>
      </c>
      <c r="G1138">
        <v>60786269</v>
      </c>
      <c r="H1138">
        <v>115786269</v>
      </c>
      <c r="I1138" t="s">
        <v>2414</v>
      </c>
      <c r="J1138">
        <v>60880877</v>
      </c>
      <c r="K1138">
        <v>82238253</v>
      </c>
      <c r="L1138">
        <v>156648214</v>
      </c>
      <c r="M1138">
        <v>45000000</v>
      </c>
      <c r="N1138">
        <f t="shared" si="89"/>
        <v>0</v>
      </c>
      <c r="O1138">
        <f t="shared" si="90"/>
        <v>1</v>
      </c>
      <c r="P1138">
        <f t="shared" si="92"/>
        <v>0</v>
      </c>
      <c r="Q1138">
        <f t="shared" si="92"/>
        <v>1</v>
      </c>
      <c r="R1138">
        <f t="shared" si="92"/>
        <v>0</v>
      </c>
      <c r="S1138">
        <f t="shared" si="92"/>
        <v>0</v>
      </c>
      <c r="T1138">
        <v>3</v>
      </c>
      <c r="U1138">
        <v>2</v>
      </c>
    </row>
    <row r="1139" spans="1:21" ht="16">
      <c r="A1139" s="1">
        <v>2013</v>
      </c>
      <c r="B1139" t="s">
        <v>25</v>
      </c>
      <c r="C1139" t="s">
        <v>26</v>
      </c>
      <c r="D1139" t="s">
        <v>27</v>
      </c>
      <c r="E1139" t="s">
        <v>16</v>
      </c>
      <c r="F1139" t="s">
        <v>17</v>
      </c>
      <c r="G1139">
        <v>53107035</v>
      </c>
      <c r="H1139">
        <v>158607035</v>
      </c>
      <c r="I1139" t="s">
        <v>18</v>
      </c>
      <c r="J1139">
        <v>20000000</v>
      </c>
      <c r="K1139">
        <v>53107035</v>
      </c>
      <c r="L1139">
        <v>158607035</v>
      </c>
      <c r="M1139">
        <v>20000000</v>
      </c>
      <c r="N1139">
        <f t="shared" si="89"/>
        <v>0</v>
      </c>
      <c r="O1139">
        <f t="shared" si="90"/>
        <v>1</v>
      </c>
      <c r="P1139">
        <f t="shared" si="92"/>
        <v>1</v>
      </c>
      <c r="Q1139">
        <f t="shared" si="92"/>
        <v>0</v>
      </c>
      <c r="R1139">
        <f t="shared" si="92"/>
        <v>0</v>
      </c>
      <c r="S1139">
        <f t="shared" si="92"/>
        <v>0</v>
      </c>
      <c r="T1139">
        <v>1</v>
      </c>
      <c r="U1139">
        <v>1</v>
      </c>
    </row>
    <row r="1140" spans="1:21" ht="16">
      <c r="A1140" s="1">
        <v>2003</v>
      </c>
      <c r="B1140" t="s">
        <v>2052</v>
      </c>
      <c r="C1140" t="s">
        <v>3657</v>
      </c>
      <c r="D1140" t="s">
        <v>22</v>
      </c>
      <c r="E1140" t="s">
        <v>22</v>
      </c>
      <c r="F1140" t="s">
        <v>23</v>
      </c>
      <c r="G1140">
        <v>90639088</v>
      </c>
      <c r="H1140">
        <v>125339088</v>
      </c>
      <c r="I1140" t="s">
        <v>2006</v>
      </c>
      <c r="J1140">
        <v>31652174</v>
      </c>
      <c r="K1140">
        <v>114756967</v>
      </c>
      <c r="L1140">
        <v>158690184</v>
      </c>
      <c r="M1140">
        <v>25000000</v>
      </c>
      <c r="N1140">
        <f t="shared" si="89"/>
        <v>1</v>
      </c>
      <c r="O1140">
        <f t="shared" si="90"/>
        <v>0</v>
      </c>
      <c r="P1140">
        <f t="shared" si="92"/>
        <v>0</v>
      </c>
      <c r="Q1140">
        <f t="shared" si="92"/>
        <v>1</v>
      </c>
      <c r="R1140">
        <f t="shared" si="92"/>
        <v>0</v>
      </c>
      <c r="S1140">
        <f t="shared" si="92"/>
        <v>0</v>
      </c>
      <c r="T1140">
        <v>3</v>
      </c>
      <c r="U1140">
        <v>2</v>
      </c>
    </row>
    <row r="1141" spans="1:21" ht="16">
      <c r="A1141" s="1">
        <v>2011</v>
      </c>
      <c r="B1141" t="s">
        <v>613</v>
      </c>
      <c r="C1141" t="s">
        <v>614</v>
      </c>
      <c r="D1141" t="s">
        <v>16</v>
      </c>
      <c r="E1141" t="s">
        <v>16</v>
      </c>
      <c r="F1141" t="s">
        <v>17</v>
      </c>
      <c r="G1141">
        <v>78046570</v>
      </c>
      <c r="H1141">
        <v>153470352</v>
      </c>
      <c r="I1141" t="s">
        <v>391</v>
      </c>
      <c r="J1141">
        <v>88033717</v>
      </c>
      <c r="K1141">
        <v>80832113</v>
      </c>
      <c r="L1141">
        <v>158947830</v>
      </c>
      <c r="M1141">
        <v>85000000</v>
      </c>
      <c r="N1141">
        <f t="shared" si="89"/>
        <v>0</v>
      </c>
      <c r="O1141">
        <f t="shared" si="90"/>
        <v>0</v>
      </c>
      <c r="P1141">
        <f t="shared" si="92"/>
        <v>1</v>
      </c>
      <c r="Q1141">
        <f t="shared" si="92"/>
        <v>0</v>
      </c>
      <c r="R1141">
        <f t="shared" si="92"/>
        <v>0</v>
      </c>
      <c r="S1141">
        <f t="shared" si="92"/>
        <v>0</v>
      </c>
      <c r="T1141">
        <v>1</v>
      </c>
      <c r="U1141">
        <v>1</v>
      </c>
    </row>
    <row r="1142" spans="1:21" ht="16">
      <c r="A1142" s="1">
        <v>2004</v>
      </c>
      <c r="B1142" t="s">
        <v>1931</v>
      </c>
      <c r="C1142" t="s">
        <v>1932</v>
      </c>
      <c r="D1142" t="s">
        <v>22</v>
      </c>
      <c r="E1142" t="s">
        <v>22</v>
      </c>
      <c r="F1142" t="s">
        <v>23</v>
      </c>
      <c r="G1142">
        <v>50740078</v>
      </c>
      <c r="H1142">
        <v>128940078</v>
      </c>
      <c r="I1142" t="s">
        <v>1837</v>
      </c>
      <c r="J1142">
        <v>61659644</v>
      </c>
      <c r="K1142">
        <v>62572303</v>
      </c>
      <c r="L1142">
        <v>159007986</v>
      </c>
      <c r="M1142">
        <v>50000000</v>
      </c>
      <c r="N1142">
        <f t="shared" si="89"/>
        <v>1</v>
      </c>
      <c r="O1142">
        <f t="shared" si="90"/>
        <v>0</v>
      </c>
      <c r="P1142">
        <f t="shared" ref="P1142:S1161" si="93">IF(AND($A1142&gt;=P$1,$A1142&lt;P$1+10),1,0)</f>
        <v>0</v>
      </c>
      <c r="Q1142">
        <f t="shared" si="93"/>
        <v>1</v>
      </c>
      <c r="R1142">
        <f t="shared" si="93"/>
        <v>0</v>
      </c>
      <c r="S1142">
        <f t="shared" si="93"/>
        <v>0</v>
      </c>
      <c r="T1142">
        <v>3</v>
      </c>
      <c r="U1142">
        <v>2</v>
      </c>
    </row>
    <row r="1143" spans="1:21" ht="16">
      <c r="A1143" s="1">
        <v>2011</v>
      </c>
      <c r="B1143" t="s">
        <v>511</v>
      </c>
      <c r="C1143" t="s">
        <v>512</v>
      </c>
      <c r="D1143" t="s">
        <v>22</v>
      </c>
      <c r="E1143" t="s">
        <v>22</v>
      </c>
      <c r="F1143" t="s">
        <v>23</v>
      </c>
      <c r="G1143">
        <v>56816662</v>
      </c>
      <c r="H1143">
        <v>154816662</v>
      </c>
      <c r="I1143" t="s">
        <v>398</v>
      </c>
      <c r="J1143">
        <v>31070724</v>
      </c>
      <c r="K1143">
        <v>58844493</v>
      </c>
      <c r="L1143">
        <v>160342190</v>
      </c>
      <c r="M1143">
        <v>30000000</v>
      </c>
      <c r="N1143">
        <f t="shared" si="89"/>
        <v>1</v>
      </c>
      <c r="O1143">
        <f t="shared" si="90"/>
        <v>0</v>
      </c>
      <c r="P1143">
        <f t="shared" si="93"/>
        <v>1</v>
      </c>
      <c r="Q1143">
        <f t="shared" si="93"/>
        <v>0</v>
      </c>
      <c r="R1143">
        <f t="shared" si="93"/>
        <v>0</v>
      </c>
      <c r="S1143">
        <f t="shared" si="93"/>
        <v>0</v>
      </c>
      <c r="T1143">
        <v>1</v>
      </c>
      <c r="U1143">
        <v>1</v>
      </c>
    </row>
    <row r="1144" spans="1:21" ht="16">
      <c r="A1144" s="1">
        <v>1994</v>
      </c>
      <c r="B1144" t="s">
        <v>3062</v>
      </c>
      <c r="C1144" t="s">
        <v>3063</v>
      </c>
      <c r="D1144" t="s">
        <v>16</v>
      </c>
      <c r="E1144" t="s">
        <v>16</v>
      </c>
      <c r="F1144" t="s">
        <v>17</v>
      </c>
      <c r="G1144">
        <v>44853581</v>
      </c>
      <c r="H1144">
        <v>102053581</v>
      </c>
      <c r="I1144" t="s">
        <v>3016</v>
      </c>
      <c r="J1144">
        <v>44006612</v>
      </c>
      <c r="K1144">
        <v>70494790</v>
      </c>
      <c r="L1144">
        <v>160394011</v>
      </c>
      <c r="M1144">
        <v>28000000</v>
      </c>
      <c r="N1144">
        <f t="shared" si="89"/>
        <v>0</v>
      </c>
      <c r="O1144">
        <f t="shared" si="90"/>
        <v>0</v>
      </c>
      <c r="P1144">
        <f t="shared" si="93"/>
        <v>0</v>
      </c>
      <c r="Q1144">
        <f t="shared" si="93"/>
        <v>0</v>
      </c>
      <c r="R1144">
        <f t="shared" si="93"/>
        <v>1</v>
      </c>
      <c r="S1144">
        <f t="shared" si="93"/>
        <v>0</v>
      </c>
      <c r="T1144">
        <v>5</v>
      </c>
      <c r="U1144">
        <v>3</v>
      </c>
    </row>
    <row r="1145" spans="1:21" ht="16">
      <c r="A1145" s="1">
        <v>1997</v>
      </c>
      <c r="B1145" t="s">
        <v>2819</v>
      </c>
      <c r="C1145" t="s">
        <v>2820</v>
      </c>
      <c r="D1145" t="s">
        <v>16</v>
      </c>
      <c r="E1145" t="s">
        <v>16</v>
      </c>
      <c r="F1145" t="s">
        <v>17</v>
      </c>
      <c r="G1145">
        <v>64604977</v>
      </c>
      <c r="H1145">
        <v>110604977</v>
      </c>
      <c r="I1145" t="s">
        <v>2765</v>
      </c>
      <c r="J1145">
        <v>50793334</v>
      </c>
      <c r="K1145">
        <v>93757206</v>
      </c>
      <c r="L1145">
        <v>160514159</v>
      </c>
      <c r="M1145">
        <v>35000000</v>
      </c>
      <c r="N1145">
        <f t="shared" si="89"/>
        <v>0</v>
      </c>
      <c r="O1145">
        <f t="shared" si="90"/>
        <v>0</v>
      </c>
      <c r="P1145">
        <f t="shared" si="93"/>
        <v>0</v>
      </c>
      <c r="Q1145">
        <f t="shared" si="93"/>
        <v>0</v>
      </c>
      <c r="R1145">
        <f t="shared" si="93"/>
        <v>1</v>
      </c>
      <c r="S1145">
        <f t="shared" si="93"/>
        <v>0</v>
      </c>
      <c r="T1145">
        <v>4</v>
      </c>
      <c r="U1145">
        <v>3</v>
      </c>
    </row>
    <row r="1146" spans="1:21" ht="16">
      <c r="A1146" s="1">
        <v>1988</v>
      </c>
      <c r="B1146" t="s">
        <v>3241</v>
      </c>
      <c r="C1146" t="s">
        <v>3242</v>
      </c>
      <c r="D1146" t="s">
        <v>31</v>
      </c>
      <c r="E1146" t="s">
        <v>31</v>
      </c>
      <c r="F1146" t="s">
        <v>17</v>
      </c>
      <c r="G1146">
        <v>38413606</v>
      </c>
      <c r="H1146">
        <v>81613606</v>
      </c>
      <c r="I1146" t="s">
        <v>3228</v>
      </c>
      <c r="J1146">
        <v>59089410</v>
      </c>
      <c r="K1146">
        <v>75661244</v>
      </c>
      <c r="L1146">
        <v>160749995</v>
      </c>
      <c r="M1146">
        <v>30000000</v>
      </c>
      <c r="N1146">
        <f t="shared" si="89"/>
        <v>0</v>
      </c>
      <c r="O1146">
        <f t="shared" si="90"/>
        <v>0</v>
      </c>
      <c r="P1146">
        <f t="shared" si="93"/>
        <v>0</v>
      </c>
      <c r="Q1146">
        <f t="shared" si="93"/>
        <v>0</v>
      </c>
      <c r="R1146">
        <f t="shared" si="93"/>
        <v>0</v>
      </c>
      <c r="S1146">
        <f t="shared" si="93"/>
        <v>1</v>
      </c>
    </row>
    <row r="1147" spans="1:21" ht="16">
      <c r="A1147" s="1">
        <v>1988</v>
      </c>
      <c r="B1147" t="s">
        <v>3253</v>
      </c>
      <c r="C1147" t="s">
        <v>3254</v>
      </c>
      <c r="D1147" t="s">
        <v>22</v>
      </c>
      <c r="E1147" t="s">
        <v>22</v>
      </c>
      <c r="F1147" t="s">
        <v>23</v>
      </c>
      <c r="G1147">
        <v>48092846</v>
      </c>
      <c r="H1147">
        <v>81972846</v>
      </c>
      <c r="I1147" t="s">
        <v>3233</v>
      </c>
      <c r="J1147">
        <v>24226658</v>
      </c>
      <c r="K1147">
        <v>94725930</v>
      </c>
      <c r="L1147">
        <v>161457571</v>
      </c>
      <c r="M1147">
        <v>12300000</v>
      </c>
      <c r="N1147">
        <f t="shared" si="89"/>
        <v>1</v>
      </c>
      <c r="O1147">
        <f t="shared" si="90"/>
        <v>0</v>
      </c>
      <c r="P1147">
        <f t="shared" si="93"/>
        <v>0</v>
      </c>
      <c r="Q1147">
        <f t="shared" si="93"/>
        <v>0</v>
      </c>
      <c r="R1147">
        <f t="shared" si="93"/>
        <v>0</v>
      </c>
      <c r="S1147">
        <f t="shared" si="93"/>
        <v>1</v>
      </c>
    </row>
    <row r="1148" spans="1:21" ht="16">
      <c r="A1148" s="1">
        <v>2004</v>
      </c>
      <c r="B1148" t="s">
        <v>1913</v>
      </c>
      <c r="C1148" t="s">
        <v>1914</v>
      </c>
      <c r="D1148" t="s">
        <v>22</v>
      </c>
      <c r="E1148" t="s">
        <v>22</v>
      </c>
      <c r="F1148" t="s">
        <v>23</v>
      </c>
      <c r="G1148">
        <v>86047227</v>
      </c>
      <c r="H1148">
        <v>130953026</v>
      </c>
      <c r="I1148" t="s">
        <v>1837</v>
      </c>
      <c r="J1148">
        <v>22197472</v>
      </c>
      <c r="K1148">
        <v>106112827</v>
      </c>
      <c r="L1148">
        <v>161490339</v>
      </c>
      <c r="M1148">
        <v>18000000</v>
      </c>
      <c r="N1148">
        <f t="shared" si="89"/>
        <v>1</v>
      </c>
      <c r="O1148">
        <f t="shared" si="90"/>
        <v>0</v>
      </c>
      <c r="P1148">
        <f t="shared" si="93"/>
        <v>0</v>
      </c>
      <c r="Q1148">
        <f t="shared" si="93"/>
        <v>1</v>
      </c>
      <c r="R1148">
        <f t="shared" si="93"/>
        <v>0</v>
      </c>
      <c r="S1148">
        <f t="shared" si="93"/>
        <v>0</v>
      </c>
      <c r="T1148">
        <v>3</v>
      </c>
      <c r="U1148">
        <v>2</v>
      </c>
    </row>
    <row r="1149" spans="1:21" ht="16">
      <c r="A1149" s="1">
        <v>1980</v>
      </c>
      <c r="B1149" t="s">
        <v>3451</v>
      </c>
      <c r="C1149" t="s">
        <v>3452</v>
      </c>
      <c r="D1149" t="s">
        <v>16</v>
      </c>
      <c r="E1149" t="s">
        <v>16</v>
      </c>
      <c r="F1149" t="s">
        <v>17</v>
      </c>
      <c r="G1149">
        <v>57229890</v>
      </c>
      <c r="H1149">
        <v>57229890</v>
      </c>
      <c r="I1149" t="s">
        <v>3432</v>
      </c>
      <c r="J1149">
        <v>76349732</v>
      </c>
      <c r="K1149">
        <v>161832844</v>
      </c>
      <c r="L1149">
        <v>161832844</v>
      </c>
      <c r="M1149">
        <v>27000000</v>
      </c>
      <c r="N1149">
        <f t="shared" si="89"/>
        <v>0</v>
      </c>
      <c r="O1149">
        <f t="shared" si="90"/>
        <v>0</v>
      </c>
      <c r="P1149">
        <f t="shared" si="93"/>
        <v>0</v>
      </c>
      <c r="Q1149">
        <f t="shared" si="93"/>
        <v>0</v>
      </c>
      <c r="R1149">
        <f t="shared" si="93"/>
        <v>0</v>
      </c>
      <c r="S1149">
        <f t="shared" si="93"/>
        <v>1</v>
      </c>
    </row>
    <row r="1150" spans="1:21" ht="16">
      <c r="A1150" s="1">
        <v>2013</v>
      </c>
      <c r="B1150" t="s">
        <v>96</v>
      </c>
      <c r="C1150" t="s">
        <v>97</v>
      </c>
      <c r="D1150" t="s">
        <v>31</v>
      </c>
      <c r="E1150" t="s">
        <v>31</v>
      </c>
      <c r="F1150" t="s">
        <v>17</v>
      </c>
      <c r="G1150">
        <v>83586447</v>
      </c>
      <c r="H1150">
        <v>161911222</v>
      </c>
      <c r="I1150" t="s">
        <v>18</v>
      </c>
      <c r="J1150">
        <v>5000000</v>
      </c>
      <c r="K1150">
        <v>83586447</v>
      </c>
      <c r="L1150">
        <v>161911222</v>
      </c>
      <c r="M1150">
        <v>5000000</v>
      </c>
      <c r="N1150">
        <f t="shared" si="89"/>
        <v>0</v>
      </c>
      <c r="O1150">
        <f t="shared" si="90"/>
        <v>0</v>
      </c>
      <c r="P1150">
        <f t="shared" si="93"/>
        <v>1</v>
      </c>
      <c r="Q1150">
        <f t="shared" si="93"/>
        <v>0</v>
      </c>
      <c r="R1150">
        <f t="shared" si="93"/>
        <v>0</v>
      </c>
      <c r="S1150">
        <f t="shared" si="93"/>
        <v>0</v>
      </c>
      <c r="T1150">
        <v>1</v>
      </c>
      <c r="U1150">
        <v>1</v>
      </c>
    </row>
    <row r="1151" spans="1:21" ht="16">
      <c r="A1151" s="1">
        <v>2011</v>
      </c>
      <c r="B1151" t="s">
        <v>617</v>
      </c>
      <c r="C1151" t="s">
        <v>618</v>
      </c>
      <c r="D1151" t="s">
        <v>27</v>
      </c>
      <c r="E1151" t="s">
        <v>16</v>
      </c>
      <c r="F1151" t="s">
        <v>17</v>
      </c>
      <c r="G1151">
        <v>79883359</v>
      </c>
      <c r="H1151">
        <v>156815529</v>
      </c>
      <c r="I1151" t="s">
        <v>391</v>
      </c>
      <c r="J1151">
        <v>72498355</v>
      </c>
      <c r="K1151">
        <v>82734459</v>
      </c>
      <c r="L1151">
        <v>162412399</v>
      </c>
      <c r="M1151">
        <v>70000000</v>
      </c>
      <c r="N1151">
        <f t="shared" si="89"/>
        <v>0</v>
      </c>
      <c r="O1151">
        <f t="shared" si="90"/>
        <v>1</v>
      </c>
      <c r="P1151">
        <f t="shared" si="93"/>
        <v>1</v>
      </c>
      <c r="Q1151">
        <f t="shared" si="93"/>
        <v>0</v>
      </c>
      <c r="R1151">
        <f t="shared" si="93"/>
        <v>0</v>
      </c>
      <c r="S1151">
        <f t="shared" si="93"/>
        <v>0</v>
      </c>
      <c r="T1151">
        <v>1</v>
      </c>
      <c r="U1151">
        <v>1</v>
      </c>
    </row>
    <row r="1152" spans="1:21" ht="16">
      <c r="A1152" s="1">
        <v>2010</v>
      </c>
      <c r="B1152" t="s">
        <v>670</v>
      </c>
      <c r="C1152" t="s">
        <v>671</v>
      </c>
      <c r="D1152" t="s">
        <v>22</v>
      </c>
      <c r="E1152" t="s">
        <v>22</v>
      </c>
      <c r="F1152" t="s">
        <v>23</v>
      </c>
      <c r="G1152">
        <v>98711404</v>
      </c>
      <c r="H1152">
        <v>152269033</v>
      </c>
      <c r="I1152" t="s">
        <v>638</v>
      </c>
      <c r="J1152">
        <v>58752751</v>
      </c>
      <c r="K1152">
        <v>105446665</v>
      </c>
      <c r="L1152">
        <v>162658630</v>
      </c>
      <c r="M1152">
        <v>55000000</v>
      </c>
      <c r="N1152">
        <f t="shared" si="89"/>
        <v>1</v>
      </c>
      <c r="O1152">
        <f t="shared" si="90"/>
        <v>0</v>
      </c>
      <c r="P1152">
        <f t="shared" si="93"/>
        <v>1</v>
      </c>
      <c r="Q1152">
        <f t="shared" si="93"/>
        <v>0</v>
      </c>
      <c r="R1152">
        <f t="shared" si="93"/>
        <v>0</v>
      </c>
      <c r="S1152">
        <f t="shared" si="93"/>
        <v>0</v>
      </c>
      <c r="T1152">
        <v>1</v>
      </c>
      <c r="U1152">
        <v>1</v>
      </c>
    </row>
    <row r="1153" spans="1:21" ht="16">
      <c r="A1153" s="1">
        <v>2012</v>
      </c>
      <c r="B1153" t="s">
        <v>377</v>
      </c>
      <c r="C1153" t="s">
        <v>378</v>
      </c>
      <c r="D1153" t="s">
        <v>22</v>
      </c>
      <c r="E1153" t="s">
        <v>22</v>
      </c>
      <c r="F1153" t="s">
        <v>23</v>
      </c>
      <c r="G1153">
        <v>62321039</v>
      </c>
      <c r="H1153">
        <v>160379930</v>
      </c>
      <c r="I1153" t="s">
        <v>24</v>
      </c>
      <c r="J1153">
        <v>71024700</v>
      </c>
      <c r="K1153">
        <v>63233330</v>
      </c>
      <c r="L1153">
        <v>162727662</v>
      </c>
      <c r="M1153">
        <v>70000000</v>
      </c>
      <c r="N1153">
        <f t="shared" si="89"/>
        <v>1</v>
      </c>
      <c r="O1153">
        <f t="shared" si="90"/>
        <v>0</v>
      </c>
      <c r="P1153">
        <f t="shared" si="93"/>
        <v>1</v>
      </c>
      <c r="Q1153">
        <f t="shared" si="93"/>
        <v>0</v>
      </c>
      <c r="R1153">
        <f t="shared" si="93"/>
        <v>0</v>
      </c>
      <c r="S1153">
        <f t="shared" si="93"/>
        <v>0</v>
      </c>
      <c r="T1153">
        <v>1</v>
      </c>
      <c r="U1153">
        <v>1</v>
      </c>
    </row>
    <row r="1154" spans="1:21" ht="16">
      <c r="A1154" s="1">
        <v>2007</v>
      </c>
      <c r="B1154" t="s">
        <v>1393</v>
      </c>
      <c r="C1154" t="s">
        <v>1394</v>
      </c>
      <c r="D1154" t="s">
        <v>31</v>
      </c>
      <c r="E1154" t="s">
        <v>31</v>
      </c>
      <c r="F1154" t="s">
        <v>17</v>
      </c>
      <c r="G1154">
        <v>50572589</v>
      </c>
      <c r="H1154">
        <v>145021477</v>
      </c>
      <c r="I1154" t="s">
        <v>1327</v>
      </c>
      <c r="J1154">
        <v>44941739</v>
      </c>
      <c r="K1154">
        <v>56820503</v>
      </c>
      <c r="L1154">
        <v>162937935</v>
      </c>
      <c r="M1154">
        <v>40000000</v>
      </c>
      <c r="N1154">
        <f t="shared" ref="N1154:N1217" si="94">IF(F1154="PASS",1,0)</f>
        <v>0</v>
      </c>
      <c r="O1154">
        <f t="shared" ref="O1154:O1217" si="95">IF(E1154=D1154,0,1)</f>
        <v>0</v>
      </c>
      <c r="P1154">
        <f t="shared" si="93"/>
        <v>0</v>
      </c>
      <c r="Q1154">
        <f t="shared" si="93"/>
        <v>1</v>
      </c>
      <c r="R1154">
        <f t="shared" si="93"/>
        <v>0</v>
      </c>
      <c r="S1154">
        <f t="shared" si="93"/>
        <v>0</v>
      </c>
      <c r="T1154">
        <v>2</v>
      </c>
      <c r="U1154">
        <v>2</v>
      </c>
    </row>
    <row r="1155" spans="1:21" ht="16">
      <c r="A1155" s="1">
        <v>2010</v>
      </c>
      <c r="B1155" t="s">
        <v>849</v>
      </c>
      <c r="C1155" t="s">
        <v>850</v>
      </c>
      <c r="D1155" t="s">
        <v>16</v>
      </c>
      <c r="E1155" t="s">
        <v>16</v>
      </c>
      <c r="F1155" t="s">
        <v>17</v>
      </c>
      <c r="G1155">
        <v>92186262</v>
      </c>
      <c r="H1155">
        <v>152566881</v>
      </c>
      <c r="I1155" t="s">
        <v>635</v>
      </c>
      <c r="J1155">
        <v>39524578</v>
      </c>
      <c r="K1155">
        <v>98476300</v>
      </c>
      <c r="L1155">
        <v>162976800</v>
      </c>
      <c r="M1155">
        <v>37000000</v>
      </c>
      <c r="N1155">
        <f t="shared" si="94"/>
        <v>0</v>
      </c>
      <c r="O1155">
        <f t="shared" si="95"/>
        <v>0</v>
      </c>
      <c r="P1155">
        <f t="shared" si="93"/>
        <v>1</v>
      </c>
      <c r="Q1155">
        <f t="shared" si="93"/>
        <v>0</v>
      </c>
      <c r="R1155">
        <f t="shared" si="93"/>
        <v>0</v>
      </c>
      <c r="S1155">
        <f t="shared" si="93"/>
        <v>0</v>
      </c>
      <c r="T1155">
        <v>1</v>
      </c>
      <c r="U1155">
        <v>1</v>
      </c>
    </row>
    <row r="1156" spans="1:21" ht="16">
      <c r="A1156" s="1">
        <v>2006</v>
      </c>
      <c r="B1156" t="s">
        <v>1540</v>
      </c>
      <c r="C1156" t="s">
        <v>1541</v>
      </c>
      <c r="D1156" t="s">
        <v>22</v>
      </c>
      <c r="E1156" t="s">
        <v>22</v>
      </c>
      <c r="F1156" t="s">
        <v>23</v>
      </c>
      <c r="G1156">
        <v>73661010</v>
      </c>
      <c r="H1156">
        <v>141267370</v>
      </c>
      <c r="I1156" t="s">
        <v>1469</v>
      </c>
      <c r="J1156">
        <v>86684726</v>
      </c>
      <c r="K1156">
        <v>85137126</v>
      </c>
      <c r="L1156">
        <v>163276310</v>
      </c>
      <c r="M1156">
        <v>75000000</v>
      </c>
      <c r="N1156">
        <f t="shared" si="94"/>
        <v>1</v>
      </c>
      <c r="O1156">
        <f t="shared" si="95"/>
        <v>0</v>
      </c>
      <c r="P1156">
        <f t="shared" si="93"/>
        <v>0</v>
      </c>
      <c r="Q1156">
        <f t="shared" si="93"/>
        <v>1</v>
      </c>
      <c r="R1156">
        <f t="shared" si="93"/>
        <v>0</v>
      </c>
      <c r="S1156">
        <f t="shared" si="93"/>
        <v>0</v>
      </c>
      <c r="T1156">
        <v>2</v>
      </c>
      <c r="U1156">
        <v>2</v>
      </c>
    </row>
    <row r="1157" spans="1:21" ht="16">
      <c r="A1157" s="1">
        <v>2011</v>
      </c>
      <c r="B1157" t="s">
        <v>445</v>
      </c>
      <c r="C1157" t="s">
        <v>446</v>
      </c>
      <c r="D1157" t="s">
        <v>31</v>
      </c>
      <c r="E1157" t="s">
        <v>31</v>
      </c>
      <c r="F1157" t="s">
        <v>17</v>
      </c>
      <c r="G1157">
        <v>42587643</v>
      </c>
      <c r="H1157">
        <v>157887643</v>
      </c>
      <c r="I1157" t="s">
        <v>391</v>
      </c>
      <c r="J1157">
        <v>41427631</v>
      </c>
      <c r="K1157">
        <v>44107629</v>
      </c>
      <c r="L1157">
        <v>163522777</v>
      </c>
      <c r="M1157">
        <v>40000000</v>
      </c>
      <c r="N1157">
        <f t="shared" si="94"/>
        <v>0</v>
      </c>
      <c r="O1157">
        <f t="shared" si="95"/>
        <v>0</v>
      </c>
      <c r="P1157">
        <f t="shared" si="93"/>
        <v>1</v>
      </c>
      <c r="Q1157">
        <f t="shared" si="93"/>
        <v>0</v>
      </c>
      <c r="R1157">
        <f t="shared" si="93"/>
        <v>0</v>
      </c>
      <c r="S1157">
        <f t="shared" si="93"/>
        <v>0</v>
      </c>
      <c r="T1157">
        <v>1</v>
      </c>
      <c r="U1157">
        <v>1</v>
      </c>
    </row>
    <row r="1158" spans="1:21" ht="16">
      <c r="A1158" s="1">
        <v>2007</v>
      </c>
      <c r="B1158" t="s">
        <v>1340</v>
      </c>
      <c r="C1158" t="s">
        <v>1341</v>
      </c>
      <c r="D1158" t="s">
        <v>22</v>
      </c>
      <c r="E1158" t="s">
        <v>22</v>
      </c>
      <c r="F1158" t="s">
        <v>23</v>
      </c>
      <c r="G1158">
        <v>118594548</v>
      </c>
      <c r="H1158">
        <v>145594548</v>
      </c>
      <c r="I1158" t="s">
        <v>1321</v>
      </c>
      <c r="J1158">
        <v>68536152</v>
      </c>
      <c r="K1158">
        <v>133246132</v>
      </c>
      <c r="L1158">
        <v>163581806</v>
      </c>
      <c r="M1158">
        <v>61000000</v>
      </c>
      <c r="N1158">
        <f t="shared" si="94"/>
        <v>1</v>
      </c>
      <c r="O1158">
        <f t="shared" si="95"/>
        <v>0</v>
      </c>
      <c r="P1158">
        <f t="shared" si="93"/>
        <v>0</v>
      </c>
      <c r="Q1158">
        <f t="shared" si="93"/>
        <v>1</v>
      </c>
      <c r="R1158">
        <f t="shared" si="93"/>
        <v>0</v>
      </c>
      <c r="S1158">
        <f t="shared" si="93"/>
        <v>0</v>
      </c>
      <c r="T1158">
        <v>2</v>
      </c>
      <c r="U1158">
        <v>2</v>
      </c>
    </row>
    <row r="1159" spans="1:21" ht="16">
      <c r="A1159" s="1">
        <v>2012</v>
      </c>
      <c r="B1159" t="s">
        <v>253</v>
      </c>
      <c r="C1159" t="s">
        <v>254</v>
      </c>
      <c r="D1159" t="s">
        <v>63</v>
      </c>
      <c r="E1159" t="s">
        <v>64</v>
      </c>
      <c r="F1159" t="s">
        <v>17</v>
      </c>
      <c r="G1159">
        <v>93772375</v>
      </c>
      <c r="H1159">
        <v>161772375</v>
      </c>
      <c r="I1159" t="s">
        <v>224</v>
      </c>
      <c r="J1159">
        <v>31453796</v>
      </c>
      <c r="K1159">
        <v>95145068</v>
      </c>
      <c r="L1159">
        <v>164140491</v>
      </c>
      <c r="M1159">
        <v>31000000</v>
      </c>
      <c r="N1159">
        <f t="shared" si="94"/>
        <v>0</v>
      </c>
      <c r="O1159">
        <f t="shared" si="95"/>
        <v>1</v>
      </c>
      <c r="P1159">
        <f t="shared" si="93"/>
        <v>1</v>
      </c>
      <c r="Q1159">
        <f t="shared" si="93"/>
        <v>0</v>
      </c>
      <c r="R1159">
        <f t="shared" si="93"/>
        <v>0</v>
      </c>
      <c r="S1159">
        <f t="shared" si="93"/>
        <v>0</v>
      </c>
      <c r="T1159">
        <v>1</v>
      </c>
      <c r="U1159">
        <v>1</v>
      </c>
    </row>
    <row r="1160" spans="1:21" ht="16">
      <c r="A1160" s="1">
        <v>2007</v>
      </c>
      <c r="B1160" t="s">
        <v>1408</v>
      </c>
      <c r="C1160" t="s">
        <v>1409</v>
      </c>
      <c r="D1160" t="s">
        <v>22</v>
      </c>
      <c r="E1160" t="s">
        <v>22</v>
      </c>
      <c r="F1160" t="s">
        <v>23</v>
      </c>
      <c r="G1160">
        <v>50648679</v>
      </c>
      <c r="H1160">
        <v>146162920</v>
      </c>
      <c r="I1160" t="s">
        <v>1321</v>
      </c>
      <c r="J1160">
        <v>50559457</v>
      </c>
      <c r="K1160">
        <v>56905993</v>
      </c>
      <c r="L1160">
        <v>164220396</v>
      </c>
      <c r="M1160">
        <v>45000000</v>
      </c>
      <c r="N1160">
        <f t="shared" si="94"/>
        <v>1</v>
      </c>
      <c r="O1160">
        <f t="shared" si="95"/>
        <v>0</v>
      </c>
      <c r="P1160">
        <f t="shared" si="93"/>
        <v>0</v>
      </c>
      <c r="Q1160">
        <f t="shared" si="93"/>
        <v>1</v>
      </c>
      <c r="R1160">
        <f t="shared" si="93"/>
        <v>0</v>
      </c>
      <c r="S1160">
        <f t="shared" si="93"/>
        <v>0</v>
      </c>
      <c r="T1160">
        <v>2</v>
      </c>
      <c r="U1160">
        <v>2</v>
      </c>
    </row>
    <row r="1161" spans="1:21" ht="16">
      <c r="A1161" s="1">
        <v>1999</v>
      </c>
      <c r="B1161" t="s">
        <v>2552</v>
      </c>
      <c r="C1161" t="s">
        <v>2553</v>
      </c>
      <c r="D1161" t="s">
        <v>16</v>
      </c>
      <c r="E1161" t="s">
        <v>16</v>
      </c>
      <c r="F1161" t="s">
        <v>17</v>
      </c>
      <c r="G1161">
        <v>68208190</v>
      </c>
      <c r="H1161">
        <v>117448157</v>
      </c>
      <c r="I1161" t="s">
        <v>2535</v>
      </c>
      <c r="J1161">
        <v>50344633</v>
      </c>
      <c r="K1161">
        <v>95386564</v>
      </c>
      <c r="L1161">
        <v>164246788</v>
      </c>
      <c r="M1161">
        <v>36000000</v>
      </c>
      <c r="N1161">
        <f t="shared" si="94"/>
        <v>0</v>
      </c>
      <c r="O1161">
        <f t="shared" si="95"/>
        <v>0</v>
      </c>
      <c r="P1161">
        <f t="shared" si="93"/>
        <v>0</v>
      </c>
      <c r="Q1161">
        <f t="shared" si="93"/>
        <v>0</v>
      </c>
      <c r="R1161">
        <f t="shared" si="93"/>
        <v>1</v>
      </c>
      <c r="S1161">
        <f t="shared" si="93"/>
        <v>0</v>
      </c>
      <c r="T1161">
        <v>4</v>
      </c>
      <c r="U1161">
        <v>3</v>
      </c>
    </row>
    <row r="1162" spans="1:21" ht="16">
      <c r="A1162" s="1">
        <v>1995</v>
      </c>
      <c r="B1162" t="s">
        <v>2994</v>
      </c>
      <c r="C1162" t="s">
        <v>2995</v>
      </c>
      <c r="D1162" t="s">
        <v>22</v>
      </c>
      <c r="E1162" t="s">
        <v>22</v>
      </c>
      <c r="F1162" t="s">
        <v>23</v>
      </c>
      <c r="G1162">
        <v>60022813</v>
      </c>
      <c r="H1162">
        <v>107822813</v>
      </c>
      <c r="I1162" t="s">
        <v>2944</v>
      </c>
      <c r="J1162">
        <v>94784326</v>
      </c>
      <c r="K1162">
        <v>91761643</v>
      </c>
      <c r="L1162">
        <v>164837302</v>
      </c>
      <c r="M1162">
        <v>62000000</v>
      </c>
      <c r="N1162">
        <f t="shared" si="94"/>
        <v>1</v>
      </c>
      <c r="O1162">
        <f t="shared" si="95"/>
        <v>0</v>
      </c>
      <c r="P1162">
        <f t="shared" ref="P1162:S1181" si="96">IF(AND($A1162&gt;=P$1,$A1162&lt;P$1+10),1,0)</f>
        <v>0</v>
      </c>
      <c r="Q1162">
        <f t="shared" si="96"/>
        <v>0</v>
      </c>
      <c r="R1162">
        <f t="shared" si="96"/>
        <v>1</v>
      </c>
      <c r="S1162">
        <f t="shared" si="96"/>
        <v>0</v>
      </c>
      <c r="T1162">
        <v>4</v>
      </c>
      <c r="U1162">
        <v>3</v>
      </c>
    </row>
    <row r="1163" spans="1:21" ht="16">
      <c r="A1163" s="1">
        <v>2009</v>
      </c>
      <c r="B1163" t="s">
        <v>1084</v>
      </c>
      <c r="C1163" t="s">
        <v>1085</v>
      </c>
      <c r="D1163" t="s">
        <v>58</v>
      </c>
      <c r="E1163" t="s">
        <v>58</v>
      </c>
      <c r="F1163" t="s">
        <v>17</v>
      </c>
      <c r="G1163">
        <v>65452312</v>
      </c>
      <c r="H1163">
        <v>152364370</v>
      </c>
      <c r="I1163" t="s">
        <v>885</v>
      </c>
      <c r="J1163">
        <v>119430476</v>
      </c>
      <c r="K1163">
        <v>71063643</v>
      </c>
      <c r="L1163">
        <v>165426811</v>
      </c>
      <c r="M1163">
        <v>110000000</v>
      </c>
      <c r="N1163">
        <f t="shared" si="94"/>
        <v>0</v>
      </c>
      <c r="O1163">
        <f t="shared" si="95"/>
        <v>0</v>
      </c>
      <c r="P1163">
        <f t="shared" si="96"/>
        <v>0</v>
      </c>
      <c r="Q1163">
        <f t="shared" si="96"/>
        <v>1</v>
      </c>
      <c r="R1163">
        <f t="shared" si="96"/>
        <v>0</v>
      </c>
      <c r="S1163">
        <f t="shared" si="96"/>
        <v>0</v>
      </c>
      <c r="T1163">
        <v>2</v>
      </c>
      <c r="U1163">
        <v>2</v>
      </c>
    </row>
    <row r="1164" spans="1:21" ht="16">
      <c r="A1164" s="1">
        <v>1991</v>
      </c>
      <c r="B1164" t="s">
        <v>3153</v>
      </c>
      <c r="C1164" t="s">
        <v>3154</v>
      </c>
      <c r="D1164" t="s">
        <v>90</v>
      </c>
      <c r="E1164" t="s">
        <v>31</v>
      </c>
      <c r="F1164" t="s">
        <v>17</v>
      </c>
      <c r="G1164">
        <v>74888996</v>
      </c>
      <c r="H1164">
        <v>96900000</v>
      </c>
      <c r="I1164" t="s">
        <v>3144</v>
      </c>
      <c r="J1164">
        <v>46192690</v>
      </c>
      <c r="K1164">
        <v>128123117</v>
      </c>
      <c r="L1164">
        <v>165780431</v>
      </c>
      <c r="M1164">
        <v>27000000</v>
      </c>
      <c r="N1164">
        <f t="shared" si="94"/>
        <v>0</v>
      </c>
      <c r="O1164">
        <f t="shared" si="95"/>
        <v>1</v>
      </c>
      <c r="P1164">
        <f t="shared" si="96"/>
        <v>0</v>
      </c>
      <c r="Q1164">
        <f t="shared" si="96"/>
        <v>0</v>
      </c>
      <c r="R1164">
        <f t="shared" si="96"/>
        <v>1</v>
      </c>
      <c r="S1164">
        <f t="shared" si="96"/>
        <v>0</v>
      </c>
      <c r="T1164">
        <v>5</v>
      </c>
      <c r="U1164">
        <v>3</v>
      </c>
    </row>
    <row r="1165" spans="1:21" ht="16">
      <c r="A1165" s="1">
        <v>2003</v>
      </c>
      <c r="B1165" t="s">
        <v>2109</v>
      </c>
      <c r="C1165" t="s">
        <v>2110</v>
      </c>
      <c r="D1165" t="s">
        <v>64</v>
      </c>
      <c r="E1165" t="s">
        <v>64</v>
      </c>
      <c r="F1165" t="s">
        <v>17</v>
      </c>
      <c r="G1165">
        <v>81261177</v>
      </c>
      <c r="H1165">
        <v>131161177</v>
      </c>
      <c r="I1165" t="s">
        <v>1999</v>
      </c>
      <c r="J1165">
        <v>25321739</v>
      </c>
      <c r="K1165">
        <v>102883716</v>
      </c>
      <c r="L1165">
        <v>166061455</v>
      </c>
      <c r="M1165">
        <v>20000000</v>
      </c>
      <c r="N1165">
        <f t="shared" si="94"/>
        <v>0</v>
      </c>
      <c r="O1165">
        <f t="shared" si="95"/>
        <v>0</v>
      </c>
      <c r="P1165">
        <f t="shared" si="96"/>
        <v>0</v>
      </c>
      <c r="Q1165">
        <f t="shared" si="96"/>
        <v>1</v>
      </c>
      <c r="R1165">
        <f t="shared" si="96"/>
        <v>0</v>
      </c>
      <c r="S1165">
        <f t="shared" si="96"/>
        <v>0</v>
      </c>
      <c r="T1165">
        <v>3</v>
      </c>
      <c r="U1165">
        <v>2</v>
      </c>
    </row>
    <row r="1166" spans="1:21" ht="16">
      <c r="A1166" s="1">
        <v>2011</v>
      </c>
      <c r="B1166" t="s">
        <v>595</v>
      </c>
      <c r="C1166" t="s">
        <v>596</v>
      </c>
      <c r="D1166" t="s">
        <v>27</v>
      </c>
      <c r="E1166" t="s">
        <v>16</v>
      </c>
      <c r="F1166" t="s">
        <v>17</v>
      </c>
      <c r="G1166">
        <v>88625922</v>
      </c>
      <c r="H1166">
        <v>160971922</v>
      </c>
      <c r="I1166" t="s">
        <v>391</v>
      </c>
      <c r="J1166">
        <v>46606085</v>
      </c>
      <c r="K1166">
        <v>91789051</v>
      </c>
      <c r="L1166">
        <v>166717137</v>
      </c>
      <c r="M1166">
        <v>45000000</v>
      </c>
      <c r="N1166">
        <f t="shared" si="94"/>
        <v>0</v>
      </c>
      <c r="O1166">
        <f t="shared" si="95"/>
        <v>1</v>
      </c>
      <c r="P1166">
        <f t="shared" si="96"/>
        <v>1</v>
      </c>
      <c r="Q1166">
        <f t="shared" si="96"/>
        <v>0</v>
      </c>
      <c r="R1166">
        <f t="shared" si="96"/>
        <v>0</v>
      </c>
      <c r="S1166">
        <f t="shared" si="96"/>
        <v>0</v>
      </c>
      <c r="T1166">
        <v>1</v>
      </c>
      <c r="U1166">
        <v>1</v>
      </c>
    </row>
    <row r="1167" spans="1:21" ht="16">
      <c r="A1167" s="1">
        <v>2012</v>
      </c>
      <c r="B1167" t="s">
        <v>326</v>
      </c>
      <c r="C1167" t="s">
        <v>327</v>
      </c>
      <c r="D1167" t="s">
        <v>22</v>
      </c>
      <c r="E1167" t="s">
        <v>22</v>
      </c>
      <c r="F1167" t="s">
        <v>23</v>
      </c>
      <c r="G1167">
        <v>35074677</v>
      </c>
      <c r="H1167">
        <v>165552290</v>
      </c>
      <c r="I1167" t="s">
        <v>24</v>
      </c>
      <c r="J1167">
        <v>33483073</v>
      </c>
      <c r="K1167">
        <v>35588120</v>
      </c>
      <c r="L1167">
        <v>167975738</v>
      </c>
      <c r="M1167">
        <v>33000000</v>
      </c>
      <c r="N1167">
        <f t="shared" si="94"/>
        <v>1</v>
      </c>
      <c r="O1167">
        <f t="shared" si="95"/>
        <v>0</v>
      </c>
      <c r="P1167">
        <f t="shared" si="96"/>
        <v>1</v>
      </c>
      <c r="Q1167">
        <f t="shared" si="96"/>
        <v>0</v>
      </c>
      <c r="R1167">
        <f t="shared" si="96"/>
        <v>0</v>
      </c>
      <c r="S1167">
        <f t="shared" si="96"/>
        <v>0</v>
      </c>
      <c r="T1167">
        <v>1</v>
      </c>
      <c r="U1167">
        <v>1</v>
      </c>
    </row>
    <row r="1168" spans="1:21" ht="16">
      <c r="A1168" s="1">
        <v>1982</v>
      </c>
      <c r="B1168" t="s">
        <v>3404</v>
      </c>
      <c r="C1168" t="s">
        <v>3405</v>
      </c>
      <c r="D1168" t="s">
        <v>22</v>
      </c>
      <c r="E1168" t="s">
        <v>22</v>
      </c>
      <c r="F1168" t="s">
        <v>23</v>
      </c>
      <c r="G1168">
        <v>69701637</v>
      </c>
      <c r="H1168">
        <v>69701637</v>
      </c>
      <c r="I1168" t="s">
        <v>3387</v>
      </c>
      <c r="J1168">
        <v>49471994</v>
      </c>
      <c r="K1168">
        <v>168208730</v>
      </c>
      <c r="L1168">
        <v>168208730</v>
      </c>
      <c r="M1168">
        <v>20500000</v>
      </c>
      <c r="N1168">
        <f t="shared" si="94"/>
        <v>1</v>
      </c>
      <c r="O1168">
        <f t="shared" si="95"/>
        <v>0</v>
      </c>
      <c r="P1168">
        <f t="shared" si="96"/>
        <v>0</v>
      </c>
      <c r="Q1168">
        <f t="shared" si="96"/>
        <v>0</v>
      </c>
      <c r="R1168">
        <f t="shared" si="96"/>
        <v>0</v>
      </c>
      <c r="S1168">
        <f t="shared" si="96"/>
        <v>1</v>
      </c>
    </row>
    <row r="1169" spans="1:21" ht="16">
      <c r="A1169" s="1">
        <v>1996</v>
      </c>
      <c r="B1169" t="s">
        <v>2911</v>
      </c>
      <c r="C1169" t="s">
        <v>2912</v>
      </c>
      <c r="D1169" t="s">
        <v>64</v>
      </c>
      <c r="E1169" t="s">
        <v>64</v>
      </c>
      <c r="F1169" t="s">
        <v>17</v>
      </c>
      <c r="G1169">
        <v>33109743</v>
      </c>
      <c r="H1169">
        <v>113309743</v>
      </c>
      <c r="I1169" t="s">
        <v>2860</v>
      </c>
      <c r="J1169">
        <v>74258246</v>
      </c>
      <c r="K1169">
        <v>49173429</v>
      </c>
      <c r="L1169">
        <v>168283656</v>
      </c>
      <c r="M1169">
        <v>50000000</v>
      </c>
      <c r="N1169">
        <f t="shared" si="94"/>
        <v>0</v>
      </c>
      <c r="O1169">
        <f t="shared" si="95"/>
        <v>0</v>
      </c>
      <c r="P1169">
        <f t="shared" si="96"/>
        <v>0</v>
      </c>
      <c r="Q1169">
        <f t="shared" si="96"/>
        <v>0</v>
      </c>
      <c r="R1169">
        <f t="shared" si="96"/>
        <v>1</v>
      </c>
      <c r="S1169">
        <f t="shared" si="96"/>
        <v>0</v>
      </c>
      <c r="T1169">
        <v>4</v>
      </c>
      <c r="U1169">
        <v>3</v>
      </c>
    </row>
    <row r="1170" spans="1:21" ht="16">
      <c r="A1170" s="1">
        <v>1998</v>
      </c>
      <c r="B1170" t="s">
        <v>2728</v>
      </c>
      <c r="C1170" t="s">
        <v>2729</v>
      </c>
      <c r="D1170" t="s">
        <v>22</v>
      </c>
      <c r="E1170" t="s">
        <v>22</v>
      </c>
      <c r="F1170" t="s">
        <v>23</v>
      </c>
      <c r="G1170">
        <v>70187658</v>
      </c>
      <c r="H1170">
        <v>117800000</v>
      </c>
      <c r="I1170" t="s">
        <v>2644</v>
      </c>
      <c r="J1170">
        <v>100039262</v>
      </c>
      <c r="K1170">
        <v>100307450</v>
      </c>
      <c r="L1170">
        <v>168351786</v>
      </c>
      <c r="M1170">
        <v>70000000</v>
      </c>
      <c r="N1170">
        <f t="shared" si="94"/>
        <v>1</v>
      </c>
      <c r="O1170">
        <f t="shared" si="95"/>
        <v>0</v>
      </c>
      <c r="P1170">
        <f t="shared" si="96"/>
        <v>0</v>
      </c>
      <c r="Q1170">
        <f t="shared" si="96"/>
        <v>0</v>
      </c>
      <c r="R1170">
        <f t="shared" si="96"/>
        <v>1</v>
      </c>
      <c r="S1170">
        <f t="shared" si="96"/>
        <v>0</v>
      </c>
      <c r="T1170">
        <v>4</v>
      </c>
      <c r="U1170">
        <v>3</v>
      </c>
    </row>
    <row r="1171" spans="1:21" ht="16">
      <c r="A1171" s="1">
        <v>1994</v>
      </c>
      <c r="B1171" t="s">
        <v>3014</v>
      </c>
      <c r="C1171" t="s">
        <v>3015</v>
      </c>
      <c r="D1171" t="s">
        <v>31</v>
      </c>
      <c r="E1171" t="s">
        <v>31</v>
      </c>
      <c r="F1171" t="s">
        <v>17</v>
      </c>
      <c r="G1171">
        <v>72217396</v>
      </c>
      <c r="H1171">
        <v>107217396</v>
      </c>
      <c r="I1171" t="s">
        <v>3016</v>
      </c>
      <c r="J1171">
        <v>18859976</v>
      </c>
      <c r="K1171">
        <v>113501532</v>
      </c>
      <c r="L1171">
        <v>168509796</v>
      </c>
      <c r="M1171">
        <v>12000000</v>
      </c>
      <c r="N1171">
        <f t="shared" si="94"/>
        <v>0</v>
      </c>
      <c r="O1171">
        <f t="shared" si="95"/>
        <v>0</v>
      </c>
      <c r="P1171">
        <f t="shared" si="96"/>
        <v>0</v>
      </c>
      <c r="Q1171">
        <f t="shared" si="96"/>
        <v>0</v>
      </c>
      <c r="R1171">
        <f t="shared" si="96"/>
        <v>1</v>
      </c>
      <c r="S1171">
        <f t="shared" si="96"/>
        <v>0</v>
      </c>
      <c r="T1171">
        <v>5</v>
      </c>
      <c r="U1171">
        <v>3</v>
      </c>
    </row>
    <row r="1172" spans="1:21" ht="16">
      <c r="A1172" s="1">
        <v>1995</v>
      </c>
      <c r="B1172" t="s">
        <v>2954</v>
      </c>
      <c r="C1172" t="s">
        <v>2955</v>
      </c>
      <c r="D1172" t="s">
        <v>90</v>
      </c>
      <c r="E1172" t="s">
        <v>31</v>
      </c>
      <c r="F1172" t="s">
        <v>17</v>
      </c>
      <c r="G1172">
        <v>42438300</v>
      </c>
      <c r="H1172">
        <v>110400000</v>
      </c>
      <c r="I1172" t="s">
        <v>2947</v>
      </c>
      <c r="J1172">
        <v>79496532</v>
      </c>
      <c r="K1172">
        <v>64878801</v>
      </c>
      <c r="L1172">
        <v>168777252</v>
      </c>
      <c r="M1172">
        <v>52000000</v>
      </c>
      <c r="N1172">
        <f t="shared" si="94"/>
        <v>0</v>
      </c>
      <c r="O1172">
        <f t="shared" si="95"/>
        <v>1</v>
      </c>
      <c r="P1172">
        <f t="shared" si="96"/>
        <v>0</v>
      </c>
      <c r="Q1172">
        <f t="shared" si="96"/>
        <v>0</v>
      </c>
      <c r="R1172">
        <f t="shared" si="96"/>
        <v>1</v>
      </c>
      <c r="S1172">
        <f t="shared" si="96"/>
        <v>0</v>
      </c>
      <c r="T1172">
        <v>4</v>
      </c>
      <c r="U1172">
        <v>3</v>
      </c>
    </row>
    <row r="1173" spans="1:21" ht="16">
      <c r="A1173" s="1">
        <v>2005</v>
      </c>
      <c r="B1173" t="s">
        <v>1803</v>
      </c>
      <c r="C1173" t="s">
        <v>1804</v>
      </c>
      <c r="D1173" t="s">
        <v>16</v>
      </c>
      <c r="E1173" t="s">
        <v>16</v>
      </c>
      <c r="F1173" t="s">
        <v>17</v>
      </c>
      <c r="G1173">
        <v>45575336</v>
      </c>
      <c r="H1173">
        <v>141475336</v>
      </c>
      <c r="I1173" t="s">
        <v>1645</v>
      </c>
      <c r="J1173">
        <v>95442650</v>
      </c>
      <c r="K1173">
        <v>54372886</v>
      </c>
      <c r="L1173">
        <v>168784763</v>
      </c>
      <c r="M1173">
        <v>80000000</v>
      </c>
      <c r="N1173">
        <f t="shared" si="94"/>
        <v>0</v>
      </c>
      <c r="O1173">
        <f t="shared" si="95"/>
        <v>0</v>
      </c>
      <c r="P1173">
        <f t="shared" si="96"/>
        <v>0</v>
      </c>
      <c r="Q1173">
        <f t="shared" si="96"/>
        <v>1</v>
      </c>
      <c r="R1173">
        <f t="shared" si="96"/>
        <v>0</v>
      </c>
      <c r="S1173">
        <f t="shared" si="96"/>
        <v>0</v>
      </c>
      <c r="T1173">
        <v>2</v>
      </c>
      <c r="U1173">
        <v>2</v>
      </c>
    </row>
    <row r="1174" spans="1:21" ht="16">
      <c r="A1174" s="1">
        <v>1995</v>
      </c>
      <c r="B1174" t="s">
        <v>3000</v>
      </c>
      <c r="C1174" t="s">
        <v>3001</v>
      </c>
      <c r="D1174" t="s">
        <v>22</v>
      </c>
      <c r="E1174" t="s">
        <v>22</v>
      </c>
      <c r="F1174" t="s">
        <v>23</v>
      </c>
      <c r="G1174">
        <v>50621733</v>
      </c>
      <c r="H1174">
        <v>110521733</v>
      </c>
      <c r="I1174" t="s">
        <v>2944</v>
      </c>
      <c r="J1174">
        <v>33633148</v>
      </c>
      <c r="K1174">
        <v>77389465</v>
      </c>
      <c r="L1174">
        <v>168963355</v>
      </c>
      <c r="M1174">
        <v>22000000</v>
      </c>
      <c r="N1174">
        <f t="shared" si="94"/>
        <v>1</v>
      </c>
      <c r="O1174">
        <f t="shared" si="95"/>
        <v>0</v>
      </c>
      <c r="P1174">
        <f t="shared" si="96"/>
        <v>0</v>
      </c>
      <c r="Q1174">
        <f t="shared" si="96"/>
        <v>0</v>
      </c>
      <c r="R1174">
        <f t="shared" si="96"/>
        <v>1</v>
      </c>
      <c r="S1174">
        <f t="shared" si="96"/>
        <v>0</v>
      </c>
      <c r="T1174">
        <v>4</v>
      </c>
      <c r="U1174">
        <v>3</v>
      </c>
    </row>
    <row r="1175" spans="1:21" ht="16">
      <c r="A1175" s="1">
        <v>2011</v>
      </c>
      <c r="B1175" t="s">
        <v>483</v>
      </c>
      <c r="C1175" t="s">
        <v>484</v>
      </c>
      <c r="D1175" t="s">
        <v>64</v>
      </c>
      <c r="E1175" t="s">
        <v>64</v>
      </c>
      <c r="F1175" t="s">
        <v>17</v>
      </c>
      <c r="G1175">
        <v>8305970</v>
      </c>
      <c r="H1175">
        <v>164539660</v>
      </c>
      <c r="I1175" t="s">
        <v>391</v>
      </c>
      <c r="J1175">
        <v>46606085</v>
      </c>
      <c r="K1175">
        <v>8602417</v>
      </c>
      <c r="L1175">
        <v>170412210</v>
      </c>
      <c r="M1175">
        <v>45000000</v>
      </c>
      <c r="N1175">
        <f t="shared" si="94"/>
        <v>0</v>
      </c>
      <c r="O1175">
        <f t="shared" si="95"/>
        <v>0</v>
      </c>
      <c r="P1175">
        <f t="shared" si="96"/>
        <v>1</v>
      </c>
      <c r="Q1175">
        <f t="shared" si="96"/>
        <v>0</v>
      </c>
      <c r="R1175">
        <f t="shared" si="96"/>
        <v>0</v>
      </c>
      <c r="S1175">
        <f t="shared" si="96"/>
        <v>0</v>
      </c>
      <c r="T1175">
        <v>1</v>
      </c>
      <c r="U1175">
        <v>1</v>
      </c>
    </row>
    <row r="1176" spans="1:21" ht="16">
      <c r="A1176" s="1">
        <v>2008</v>
      </c>
      <c r="B1176" t="s">
        <v>1119</v>
      </c>
      <c r="C1176">
        <v>21</v>
      </c>
      <c r="D1176" t="s">
        <v>22</v>
      </c>
      <c r="E1176" t="s">
        <v>22</v>
      </c>
      <c r="F1176" t="s">
        <v>23</v>
      </c>
      <c r="G1176">
        <v>81159365</v>
      </c>
      <c r="H1176">
        <v>157852532</v>
      </c>
      <c r="I1176" t="s">
        <v>1120</v>
      </c>
      <c r="J1176">
        <v>37878971</v>
      </c>
      <c r="K1176">
        <v>87835235</v>
      </c>
      <c r="L1176">
        <v>170836899</v>
      </c>
      <c r="M1176">
        <v>35000000</v>
      </c>
      <c r="N1176">
        <f t="shared" si="94"/>
        <v>1</v>
      </c>
      <c r="O1176">
        <f t="shared" si="95"/>
        <v>0</v>
      </c>
      <c r="P1176">
        <f t="shared" si="96"/>
        <v>0</v>
      </c>
      <c r="Q1176">
        <f t="shared" si="96"/>
        <v>1</v>
      </c>
      <c r="R1176">
        <f t="shared" si="96"/>
        <v>0</v>
      </c>
      <c r="S1176">
        <f t="shared" si="96"/>
        <v>0</v>
      </c>
      <c r="T1176">
        <v>2</v>
      </c>
      <c r="U1176">
        <v>2</v>
      </c>
    </row>
    <row r="1177" spans="1:21" ht="16">
      <c r="A1177" s="1">
        <v>2012</v>
      </c>
      <c r="B1177" t="s">
        <v>278</v>
      </c>
      <c r="C1177" t="s">
        <v>279</v>
      </c>
      <c r="D1177" t="s">
        <v>64</v>
      </c>
      <c r="E1177" t="s">
        <v>64</v>
      </c>
      <c r="F1177" t="s">
        <v>17</v>
      </c>
      <c r="G1177">
        <v>64935167</v>
      </c>
      <c r="H1177">
        <v>168611991</v>
      </c>
      <c r="I1177" t="s">
        <v>224</v>
      </c>
      <c r="J1177">
        <v>86244278</v>
      </c>
      <c r="K1177">
        <v>65885725</v>
      </c>
      <c r="L1177">
        <v>171080229</v>
      </c>
      <c r="M1177">
        <v>85000000</v>
      </c>
      <c r="N1177">
        <f t="shared" si="94"/>
        <v>0</v>
      </c>
      <c r="O1177">
        <f t="shared" si="95"/>
        <v>0</v>
      </c>
      <c r="P1177">
        <f t="shared" si="96"/>
        <v>1</v>
      </c>
      <c r="Q1177">
        <f t="shared" si="96"/>
        <v>0</v>
      </c>
      <c r="R1177">
        <f t="shared" si="96"/>
        <v>0</v>
      </c>
      <c r="S1177">
        <f t="shared" si="96"/>
        <v>0</v>
      </c>
      <c r="T1177">
        <v>1</v>
      </c>
      <c r="U1177">
        <v>1</v>
      </c>
    </row>
    <row r="1178" spans="1:21" ht="16">
      <c r="A1178" s="1">
        <v>2003</v>
      </c>
      <c r="B1178" t="s">
        <v>2095</v>
      </c>
      <c r="C1178" t="s">
        <v>2096</v>
      </c>
      <c r="D1178" t="s">
        <v>57</v>
      </c>
      <c r="E1178" t="s">
        <v>58</v>
      </c>
      <c r="F1178" t="s">
        <v>17</v>
      </c>
      <c r="G1178">
        <v>47901582</v>
      </c>
      <c r="H1178">
        <v>135703599</v>
      </c>
      <c r="I1178" t="s">
        <v>1999</v>
      </c>
      <c r="J1178">
        <v>25321739</v>
      </c>
      <c r="K1178">
        <v>60647568</v>
      </c>
      <c r="L1178">
        <v>171812557</v>
      </c>
      <c r="M1178">
        <v>20000000</v>
      </c>
      <c r="N1178">
        <f t="shared" si="94"/>
        <v>0</v>
      </c>
      <c r="O1178">
        <f t="shared" si="95"/>
        <v>1</v>
      </c>
      <c r="P1178">
        <f t="shared" si="96"/>
        <v>0</v>
      </c>
      <c r="Q1178">
        <f t="shared" si="96"/>
        <v>1</v>
      </c>
      <c r="R1178">
        <f t="shared" si="96"/>
        <v>0</v>
      </c>
      <c r="S1178">
        <f t="shared" si="96"/>
        <v>0</v>
      </c>
      <c r="T1178">
        <v>3</v>
      </c>
      <c r="U1178">
        <v>2</v>
      </c>
    </row>
    <row r="1179" spans="1:21" ht="16">
      <c r="A1179" s="1">
        <v>2005</v>
      </c>
      <c r="B1179" t="s">
        <v>1700</v>
      </c>
      <c r="C1179" t="s">
        <v>1701</v>
      </c>
      <c r="D1179" t="s">
        <v>22</v>
      </c>
      <c r="E1179" t="s">
        <v>22</v>
      </c>
      <c r="F1179" t="s">
        <v>23</v>
      </c>
      <c r="G1179">
        <v>66010682</v>
      </c>
      <c r="H1179">
        <v>144110682</v>
      </c>
      <c r="I1179" t="s">
        <v>1640</v>
      </c>
      <c r="J1179">
        <v>59651656</v>
      </c>
      <c r="K1179">
        <v>78752930</v>
      </c>
      <c r="L1179">
        <v>171928818</v>
      </c>
      <c r="M1179">
        <v>50000000</v>
      </c>
      <c r="N1179">
        <f t="shared" si="94"/>
        <v>1</v>
      </c>
      <c r="O1179">
        <f t="shared" si="95"/>
        <v>0</v>
      </c>
      <c r="P1179">
        <f t="shared" si="96"/>
        <v>0</v>
      </c>
      <c r="Q1179">
        <f t="shared" si="96"/>
        <v>1</v>
      </c>
      <c r="R1179">
        <f t="shared" si="96"/>
        <v>0</v>
      </c>
      <c r="S1179">
        <f t="shared" si="96"/>
        <v>0</v>
      </c>
      <c r="T1179">
        <v>2</v>
      </c>
      <c r="U1179">
        <v>2</v>
      </c>
    </row>
    <row r="1180" spans="1:21" ht="16">
      <c r="A1180" s="1">
        <v>2012</v>
      </c>
      <c r="B1180" t="s">
        <v>351</v>
      </c>
      <c r="C1180" t="s">
        <v>352</v>
      </c>
      <c r="D1180" t="s">
        <v>31</v>
      </c>
      <c r="E1180" t="s">
        <v>31</v>
      </c>
      <c r="F1180" t="s">
        <v>17</v>
      </c>
      <c r="G1180">
        <v>19019882</v>
      </c>
      <c r="H1180">
        <v>169590606</v>
      </c>
      <c r="I1180" t="s">
        <v>224</v>
      </c>
      <c r="J1180">
        <v>40585543</v>
      </c>
      <c r="K1180">
        <v>19298306</v>
      </c>
      <c r="L1180">
        <v>172073169</v>
      </c>
      <c r="M1180">
        <v>40000000</v>
      </c>
      <c r="N1180">
        <f t="shared" si="94"/>
        <v>0</v>
      </c>
      <c r="O1180">
        <f t="shared" si="95"/>
        <v>0</v>
      </c>
      <c r="P1180">
        <f t="shared" si="96"/>
        <v>1</v>
      </c>
      <c r="Q1180">
        <f t="shared" si="96"/>
        <v>0</v>
      </c>
      <c r="R1180">
        <f t="shared" si="96"/>
        <v>0</v>
      </c>
      <c r="S1180">
        <f t="shared" si="96"/>
        <v>0</v>
      </c>
      <c r="T1180">
        <v>1</v>
      </c>
      <c r="U1180">
        <v>1</v>
      </c>
    </row>
    <row r="1181" spans="1:21" ht="16">
      <c r="A1181" s="1">
        <v>2005</v>
      </c>
      <c r="B1181" t="s">
        <v>1794</v>
      </c>
      <c r="C1181" t="s">
        <v>1795</v>
      </c>
      <c r="D1181" t="s">
        <v>22</v>
      </c>
      <c r="E1181" t="s">
        <v>22</v>
      </c>
      <c r="F1181" t="s">
        <v>23</v>
      </c>
      <c r="G1181">
        <v>75072454</v>
      </c>
      <c r="H1181">
        <v>144587700</v>
      </c>
      <c r="I1181" t="s">
        <v>1640</v>
      </c>
      <c r="J1181">
        <v>21474596</v>
      </c>
      <c r="K1181">
        <v>89563925</v>
      </c>
      <c r="L1181">
        <v>172497916</v>
      </c>
      <c r="M1181">
        <v>18000000</v>
      </c>
      <c r="N1181">
        <f t="shared" si="94"/>
        <v>1</v>
      </c>
      <c r="O1181">
        <f t="shared" si="95"/>
        <v>0</v>
      </c>
      <c r="P1181">
        <f t="shared" si="96"/>
        <v>0</v>
      </c>
      <c r="Q1181">
        <f t="shared" si="96"/>
        <v>1</v>
      </c>
      <c r="R1181">
        <f t="shared" si="96"/>
        <v>0</v>
      </c>
      <c r="S1181">
        <f t="shared" si="96"/>
        <v>0</v>
      </c>
      <c r="T1181">
        <v>2</v>
      </c>
      <c r="U1181">
        <v>2</v>
      </c>
    </row>
    <row r="1182" spans="1:21" ht="16">
      <c r="A1182" s="1">
        <v>2001</v>
      </c>
      <c r="B1182" t="s">
        <v>2363</v>
      </c>
      <c r="C1182" t="s">
        <v>2364</v>
      </c>
      <c r="D1182" t="s">
        <v>22</v>
      </c>
      <c r="E1182" t="s">
        <v>22</v>
      </c>
      <c r="F1182" t="s">
        <v>23</v>
      </c>
      <c r="G1182">
        <v>91038276</v>
      </c>
      <c r="H1182">
        <v>131638276</v>
      </c>
      <c r="I1182" t="s">
        <v>2290</v>
      </c>
      <c r="J1182">
        <v>17105997</v>
      </c>
      <c r="K1182">
        <v>119792347</v>
      </c>
      <c r="L1182">
        <v>173215693</v>
      </c>
      <c r="M1182">
        <v>13000000</v>
      </c>
      <c r="N1182">
        <f t="shared" si="94"/>
        <v>1</v>
      </c>
      <c r="O1182">
        <f t="shared" si="95"/>
        <v>0</v>
      </c>
      <c r="P1182">
        <f t="shared" ref="P1182:S1201" si="97">IF(AND($A1182&gt;=P$1,$A1182&lt;P$1+10),1,0)</f>
        <v>0</v>
      </c>
      <c r="Q1182">
        <f t="shared" si="97"/>
        <v>1</v>
      </c>
      <c r="R1182">
        <f t="shared" si="97"/>
        <v>0</v>
      </c>
      <c r="S1182">
        <f t="shared" si="97"/>
        <v>0</v>
      </c>
      <c r="T1182">
        <v>3</v>
      </c>
      <c r="U1182">
        <v>2</v>
      </c>
    </row>
    <row r="1183" spans="1:21" ht="16">
      <c r="A1183" s="1">
        <v>1995</v>
      </c>
      <c r="B1183" t="s">
        <v>2990</v>
      </c>
      <c r="C1183" t="s">
        <v>2991</v>
      </c>
      <c r="D1183" t="s">
        <v>64</v>
      </c>
      <c r="E1183" t="s">
        <v>64</v>
      </c>
      <c r="F1183" t="s">
        <v>17</v>
      </c>
      <c r="G1183">
        <v>60054449</v>
      </c>
      <c r="H1183">
        <v>113354449</v>
      </c>
      <c r="I1183" t="s">
        <v>2947</v>
      </c>
      <c r="J1183">
        <v>53507281</v>
      </c>
      <c r="K1183">
        <v>91810008</v>
      </c>
      <c r="L1183">
        <v>173293953</v>
      </c>
      <c r="M1183">
        <v>35000000</v>
      </c>
      <c r="N1183">
        <f t="shared" si="94"/>
        <v>0</v>
      </c>
      <c r="O1183">
        <f t="shared" si="95"/>
        <v>0</v>
      </c>
      <c r="P1183">
        <f t="shared" si="97"/>
        <v>0</v>
      </c>
      <c r="Q1183">
        <f t="shared" si="97"/>
        <v>0</v>
      </c>
      <c r="R1183">
        <f t="shared" si="97"/>
        <v>1</v>
      </c>
      <c r="S1183">
        <f t="shared" si="97"/>
        <v>0</v>
      </c>
      <c r="T1183">
        <v>4</v>
      </c>
      <c r="U1183">
        <v>3</v>
      </c>
    </row>
    <row r="1184" spans="1:21" ht="16">
      <c r="A1184" s="1">
        <v>2008</v>
      </c>
      <c r="B1184" t="s">
        <v>1184</v>
      </c>
      <c r="C1184" t="s">
        <v>3658</v>
      </c>
      <c r="D1184" t="s">
        <v>22</v>
      </c>
      <c r="E1184" t="s">
        <v>22</v>
      </c>
      <c r="F1184" t="s">
        <v>23</v>
      </c>
      <c r="G1184">
        <v>75986503</v>
      </c>
      <c r="H1184">
        <v>160388063</v>
      </c>
      <c r="I1184" t="s">
        <v>1120</v>
      </c>
      <c r="J1184">
        <v>89286146</v>
      </c>
      <c r="K1184">
        <v>82236872</v>
      </c>
      <c r="L1184">
        <v>173580993</v>
      </c>
      <c r="M1184">
        <v>82500000</v>
      </c>
      <c r="N1184">
        <f t="shared" si="94"/>
        <v>1</v>
      </c>
      <c r="O1184">
        <f t="shared" si="95"/>
        <v>0</v>
      </c>
      <c r="P1184">
        <f t="shared" si="97"/>
        <v>0</v>
      </c>
      <c r="Q1184">
        <f t="shared" si="97"/>
        <v>1</v>
      </c>
      <c r="R1184">
        <f t="shared" si="97"/>
        <v>0</v>
      </c>
      <c r="S1184">
        <f t="shared" si="97"/>
        <v>0</v>
      </c>
      <c r="T1184">
        <v>2</v>
      </c>
      <c r="U1184">
        <v>2</v>
      </c>
    </row>
    <row r="1185" spans="1:21" ht="16">
      <c r="A1185" s="1">
        <v>1983</v>
      </c>
      <c r="B1185" t="s">
        <v>3380</v>
      </c>
      <c r="C1185" t="s">
        <v>3381</v>
      </c>
      <c r="D1185" t="s">
        <v>16</v>
      </c>
      <c r="E1185" t="s">
        <v>16</v>
      </c>
      <c r="F1185" t="s">
        <v>17</v>
      </c>
      <c r="G1185">
        <v>74433837</v>
      </c>
      <c r="H1185">
        <v>74433837</v>
      </c>
      <c r="I1185" t="s">
        <v>3375</v>
      </c>
      <c r="J1185">
        <v>28072261</v>
      </c>
      <c r="K1185">
        <v>174127177</v>
      </c>
      <c r="L1185">
        <v>174127177</v>
      </c>
      <c r="M1185">
        <v>12000000</v>
      </c>
      <c r="N1185">
        <f t="shared" si="94"/>
        <v>0</v>
      </c>
      <c r="O1185">
        <f t="shared" si="95"/>
        <v>0</v>
      </c>
      <c r="P1185">
        <f t="shared" si="97"/>
        <v>0</v>
      </c>
      <c r="Q1185">
        <f t="shared" si="97"/>
        <v>0</v>
      </c>
      <c r="R1185">
        <f t="shared" si="97"/>
        <v>0</v>
      </c>
      <c r="S1185">
        <f t="shared" si="97"/>
        <v>1</v>
      </c>
    </row>
    <row r="1186" spans="1:21" ht="16">
      <c r="A1186" s="1">
        <v>1997</v>
      </c>
      <c r="B1186" t="s">
        <v>2856</v>
      </c>
      <c r="C1186" t="s">
        <v>2857</v>
      </c>
      <c r="D1186" t="s">
        <v>22</v>
      </c>
      <c r="E1186" t="s">
        <v>22</v>
      </c>
      <c r="F1186" t="s">
        <v>23</v>
      </c>
      <c r="G1186">
        <v>47546796</v>
      </c>
      <c r="H1186">
        <v>120100000</v>
      </c>
      <c r="I1186" t="s">
        <v>2762</v>
      </c>
      <c r="J1186">
        <v>130611431</v>
      </c>
      <c r="K1186">
        <v>69001723</v>
      </c>
      <c r="L1186">
        <v>174293699</v>
      </c>
      <c r="M1186">
        <v>90000000</v>
      </c>
      <c r="N1186">
        <f t="shared" si="94"/>
        <v>1</v>
      </c>
      <c r="O1186">
        <f t="shared" si="95"/>
        <v>0</v>
      </c>
      <c r="P1186">
        <f t="shared" si="97"/>
        <v>0</v>
      </c>
      <c r="Q1186">
        <f t="shared" si="97"/>
        <v>0</v>
      </c>
      <c r="R1186">
        <f t="shared" si="97"/>
        <v>1</v>
      </c>
      <c r="S1186">
        <f t="shared" si="97"/>
        <v>0</v>
      </c>
      <c r="T1186">
        <v>4</v>
      </c>
      <c r="U1186">
        <v>3</v>
      </c>
    </row>
    <row r="1187" spans="1:21" ht="16">
      <c r="A1187" s="1">
        <v>1984</v>
      </c>
      <c r="B1187" t="s">
        <v>3368</v>
      </c>
      <c r="C1187" t="s">
        <v>3369</v>
      </c>
      <c r="D1187" t="s">
        <v>90</v>
      </c>
      <c r="E1187" t="s">
        <v>31</v>
      </c>
      <c r="F1187" t="s">
        <v>17</v>
      </c>
      <c r="G1187">
        <v>38019031</v>
      </c>
      <c r="H1187">
        <v>78019031</v>
      </c>
      <c r="I1187" t="s">
        <v>3340</v>
      </c>
      <c r="J1187">
        <v>14345242</v>
      </c>
      <c r="K1187">
        <v>85217529</v>
      </c>
      <c r="L1187">
        <v>174875289</v>
      </c>
      <c r="M1187">
        <v>6400000</v>
      </c>
      <c r="N1187">
        <f t="shared" si="94"/>
        <v>0</v>
      </c>
      <c r="O1187">
        <f t="shared" si="95"/>
        <v>1</v>
      </c>
      <c r="P1187">
        <f t="shared" si="97"/>
        <v>0</v>
      </c>
      <c r="Q1187">
        <f t="shared" si="97"/>
        <v>0</v>
      </c>
      <c r="R1187">
        <f t="shared" si="97"/>
        <v>0</v>
      </c>
      <c r="S1187">
        <f t="shared" si="97"/>
        <v>1</v>
      </c>
    </row>
    <row r="1188" spans="1:21" ht="16">
      <c r="A1188" s="1">
        <v>1997</v>
      </c>
      <c r="B1188" t="s">
        <v>2841</v>
      </c>
      <c r="C1188" t="s">
        <v>2842</v>
      </c>
      <c r="D1188" t="s">
        <v>22</v>
      </c>
      <c r="E1188" t="s">
        <v>22</v>
      </c>
      <c r="F1188" t="s">
        <v>23</v>
      </c>
      <c r="G1188">
        <v>54768952</v>
      </c>
      <c r="H1188">
        <v>121100000</v>
      </c>
      <c r="I1188" t="s">
        <v>2762</v>
      </c>
      <c r="J1188">
        <v>145123812</v>
      </c>
      <c r="K1188">
        <v>79482791</v>
      </c>
      <c r="L1188">
        <v>175744937</v>
      </c>
      <c r="M1188">
        <v>100000000</v>
      </c>
      <c r="N1188">
        <f t="shared" si="94"/>
        <v>1</v>
      </c>
      <c r="O1188">
        <f t="shared" si="95"/>
        <v>0</v>
      </c>
      <c r="P1188">
        <f t="shared" si="97"/>
        <v>0</v>
      </c>
      <c r="Q1188">
        <f t="shared" si="97"/>
        <v>0</v>
      </c>
      <c r="R1188">
        <f t="shared" si="97"/>
        <v>1</v>
      </c>
      <c r="S1188">
        <f t="shared" si="97"/>
        <v>0</v>
      </c>
      <c r="T1188">
        <v>4</v>
      </c>
      <c r="U1188">
        <v>3</v>
      </c>
    </row>
    <row r="1189" spans="1:21" ht="16">
      <c r="A1189" s="1">
        <v>2011</v>
      </c>
      <c r="B1189" t="s">
        <v>499</v>
      </c>
      <c r="C1189" t="s">
        <v>500</v>
      </c>
      <c r="D1189" t="s">
        <v>16</v>
      </c>
      <c r="E1189" t="s">
        <v>16</v>
      </c>
      <c r="F1189" t="s">
        <v>17</v>
      </c>
      <c r="G1189">
        <v>79249455</v>
      </c>
      <c r="H1189">
        <v>169739455</v>
      </c>
      <c r="I1189" t="s">
        <v>391</v>
      </c>
      <c r="J1189">
        <v>27963651</v>
      </c>
      <c r="K1189">
        <v>82077930</v>
      </c>
      <c r="L1189">
        <v>175797590</v>
      </c>
      <c r="M1189">
        <v>27000000</v>
      </c>
      <c r="N1189">
        <f t="shared" si="94"/>
        <v>0</v>
      </c>
      <c r="O1189">
        <f t="shared" si="95"/>
        <v>0</v>
      </c>
      <c r="P1189">
        <f t="shared" si="97"/>
        <v>1</v>
      </c>
      <c r="Q1189">
        <f t="shared" si="97"/>
        <v>0</v>
      </c>
      <c r="R1189">
        <f t="shared" si="97"/>
        <v>0</v>
      </c>
      <c r="S1189">
        <f t="shared" si="97"/>
        <v>0</v>
      </c>
      <c r="T1189">
        <v>1</v>
      </c>
      <c r="U1189">
        <v>1</v>
      </c>
    </row>
    <row r="1190" spans="1:21" ht="16">
      <c r="A1190" s="1">
        <v>2011</v>
      </c>
      <c r="B1190" t="s">
        <v>477</v>
      </c>
      <c r="C1190" t="s">
        <v>478</v>
      </c>
      <c r="D1190" t="s">
        <v>16</v>
      </c>
      <c r="E1190" t="s">
        <v>16</v>
      </c>
      <c r="F1190" t="s">
        <v>17</v>
      </c>
      <c r="G1190">
        <v>37553932</v>
      </c>
      <c r="H1190">
        <v>170064664</v>
      </c>
      <c r="I1190" t="s">
        <v>391</v>
      </c>
      <c r="J1190">
        <v>36249178</v>
      </c>
      <c r="K1190">
        <v>38894261</v>
      </c>
      <c r="L1190">
        <v>176134406</v>
      </c>
      <c r="M1190">
        <v>35000000</v>
      </c>
      <c r="N1190">
        <f t="shared" si="94"/>
        <v>0</v>
      </c>
      <c r="O1190">
        <f t="shared" si="95"/>
        <v>0</v>
      </c>
      <c r="P1190">
        <f t="shared" si="97"/>
        <v>1</v>
      </c>
      <c r="Q1190">
        <f t="shared" si="97"/>
        <v>0</v>
      </c>
      <c r="R1190">
        <f t="shared" si="97"/>
        <v>0</v>
      </c>
      <c r="S1190">
        <f t="shared" si="97"/>
        <v>0</v>
      </c>
      <c r="T1190">
        <v>1</v>
      </c>
      <c r="U1190">
        <v>1</v>
      </c>
    </row>
    <row r="1191" spans="1:21" ht="16">
      <c r="A1191" s="1">
        <v>2013</v>
      </c>
      <c r="B1191" t="s">
        <v>94</v>
      </c>
      <c r="C1191" t="s">
        <v>95</v>
      </c>
      <c r="D1191" t="s">
        <v>90</v>
      </c>
      <c r="E1191" t="s">
        <v>31</v>
      </c>
      <c r="F1191" t="s">
        <v>17</v>
      </c>
      <c r="G1191">
        <v>134506920</v>
      </c>
      <c r="H1191">
        <v>176269721</v>
      </c>
      <c r="I1191" t="s">
        <v>18</v>
      </c>
      <c r="J1191">
        <v>35000000</v>
      </c>
      <c r="K1191">
        <v>134506920</v>
      </c>
      <c r="L1191">
        <v>176269721</v>
      </c>
      <c r="M1191">
        <v>35000000</v>
      </c>
      <c r="N1191">
        <f t="shared" si="94"/>
        <v>0</v>
      </c>
      <c r="O1191">
        <f t="shared" si="95"/>
        <v>1</v>
      </c>
      <c r="P1191">
        <f t="shared" si="97"/>
        <v>1</v>
      </c>
      <c r="Q1191">
        <f t="shared" si="97"/>
        <v>0</v>
      </c>
      <c r="R1191">
        <f t="shared" si="97"/>
        <v>0</v>
      </c>
      <c r="S1191">
        <f t="shared" si="97"/>
        <v>0</v>
      </c>
      <c r="T1191">
        <v>1</v>
      </c>
      <c r="U1191">
        <v>1</v>
      </c>
    </row>
    <row r="1192" spans="1:21" ht="16">
      <c r="A1192" s="1">
        <v>2008</v>
      </c>
      <c r="B1192" t="s">
        <v>1136</v>
      </c>
      <c r="C1192" t="s">
        <v>1137</v>
      </c>
      <c r="D1192" t="s">
        <v>16</v>
      </c>
      <c r="E1192" t="s">
        <v>16</v>
      </c>
      <c r="F1192" t="s">
        <v>17</v>
      </c>
      <c r="G1192">
        <v>60355347</v>
      </c>
      <c r="H1192">
        <v>163415735</v>
      </c>
      <c r="I1192" t="s">
        <v>1123</v>
      </c>
      <c r="J1192">
        <v>40043484</v>
      </c>
      <c r="K1192">
        <v>65319955</v>
      </c>
      <c r="L1192">
        <v>176857711</v>
      </c>
      <c r="M1192">
        <v>37000000</v>
      </c>
      <c r="N1192">
        <f t="shared" si="94"/>
        <v>0</v>
      </c>
      <c r="O1192">
        <f t="shared" si="95"/>
        <v>0</v>
      </c>
      <c r="P1192">
        <f t="shared" si="97"/>
        <v>0</v>
      </c>
      <c r="Q1192">
        <f t="shared" si="97"/>
        <v>1</v>
      </c>
      <c r="R1192">
        <f t="shared" si="97"/>
        <v>0</v>
      </c>
      <c r="S1192">
        <f t="shared" si="97"/>
        <v>0</v>
      </c>
      <c r="T1192">
        <v>2</v>
      </c>
      <c r="U1192">
        <v>2</v>
      </c>
    </row>
    <row r="1193" spans="1:21" ht="16">
      <c r="A1193" s="1">
        <v>2008</v>
      </c>
      <c r="B1193" t="s">
        <v>1168</v>
      </c>
      <c r="C1193" t="s">
        <v>1169</v>
      </c>
      <c r="D1193" t="s">
        <v>22</v>
      </c>
      <c r="E1193" t="s">
        <v>22</v>
      </c>
      <c r="F1193" t="s">
        <v>23</v>
      </c>
      <c r="G1193">
        <v>120146040</v>
      </c>
      <c r="H1193">
        <v>163546040</v>
      </c>
      <c r="I1193" t="s">
        <v>1120</v>
      </c>
      <c r="J1193">
        <v>86580505</v>
      </c>
      <c r="K1193">
        <v>130028810</v>
      </c>
      <c r="L1193">
        <v>176998734</v>
      </c>
      <c r="M1193">
        <v>80000000</v>
      </c>
      <c r="N1193">
        <f t="shared" si="94"/>
        <v>1</v>
      </c>
      <c r="O1193">
        <f t="shared" si="95"/>
        <v>0</v>
      </c>
      <c r="P1193">
        <f t="shared" si="97"/>
        <v>0</v>
      </c>
      <c r="Q1193">
        <f t="shared" si="97"/>
        <v>1</v>
      </c>
      <c r="R1193">
        <f t="shared" si="97"/>
        <v>0</v>
      </c>
      <c r="S1193">
        <f t="shared" si="97"/>
        <v>0</v>
      </c>
      <c r="T1193">
        <v>2</v>
      </c>
      <c r="U1193">
        <v>2</v>
      </c>
    </row>
    <row r="1194" spans="1:21" ht="16">
      <c r="A1194" s="1">
        <v>1978</v>
      </c>
      <c r="B1194" t="s">
        <v>3481</v>
      </c>
      <c r="C1194" t="s">
        <v>3482</v>
      </c>
      <c r="D1194" t="s">
        <v>16</v>
      </c>
      <c r="E1194" t="s">
        <v>16</v>
      </c>
      <c r="F1194" t="s">
        <v>17</v>
      </c>
      <c r="G1194">
        <v>50000000</v>
      </c>
      <c r="H1194">
        <v>50000000</v>
      </c>
      <c r="I1194" t="s">
        <v>3469</v>
      </c>
      <c r="J1194">
        <v>53560590</v>
      </c>
      <c r="K1194">
        <v>178535299</v>
      </c>
      <c r="L1194">
        <v>178535299</v>
      </c>
      <c r="M1194">
        <v>15000000</v>
      </c>
      <c r="N1194">
        <f t="shared" si="94"/>
        <v>0</v>
      </c>
      <c r="O1194">
        <f t="shared" si="95"/>
        <v>0</v>
      </c>
      <c r="P1194">
        <f t="shared" si="97"/>
        <v>0</v>
      </c>
      <c r="Q1194">
        <f t="shared" si="97"/>
        <v>0</v>
      </c>
      <c r="R1194">
        <f t="shared" si="97"/>
        <v>0</v>
      </c>
      <c r="S1194">
        <f t="shared" si="97"/>
        <v>0</v>
      </c>
    </row>
    <row r="1195" spans="1:21" ht="16">
      <c r="A1195" s="1">
        <v>2003</v>
      </c>
      <c r="B1195" t="s">
        <v>2061</v>
      </c>
      <c r="C1195" t="s">
        <v>2062</v>
      </c>
      <c r="D1195" t="s">
        <v>22</v>
      </c>
      <c r="E1195" t="s">
        <v>22</v>
      </c>
      <c r="F1195" t="s">
        <v>23</v>
      </c>
      <c r="G1195">
        <v>63803100</v>
      </c>
      <c r="H1195">
        <v>141205169</v>
      </c>
      <c r="I1195" t="s">
        <v>2006</v>
      </c>
      <c r="J1195">
        <v>82295652</v>
      </c>
      <c r="K1195">
        <v>80780273</v>
      </c>
      <c r="L1195">
        <v>178778023</v>
      </c>
      <c r="M1195">
        <v>65000000</v>
      </c>
      <c r="N1195">
        <f t="shared" si="94"/>
        <v>1</v>
      </c>
      <c r="O1195">
        <f t="shared" si="95"/>
        <v>0</v>
      </c>
      <c r="P1195">
        <f t="shared" si="97"/>
        <v>0</v>
      </c>
      <c r="Q1195">
        <f t="shared" si="97"/>
        <v>1</v>
      </c>
      <c r="R1195">
        <f t="shared" si="97"/>
        <v>0</v>
      </c>
      <c r="S1195">
        <f t="shared" si="97"/>
        <v>0</v>
      </c>
      <c r="T1195">
        <v>3</v>
      </c>
      <c r="U1195">
        <v>2</v>
      </c>
    </row>
    <row r="1196" spans="1:21" ht="16">
      <c r="A1196" s="1">
        <v>1999</v>
      </c>
      <c r="B1196" t="s">
        <v>2627</v>
      </c>
      <c r="C1196" t="s">
        <v>2628</v>
      </c>
      <c r="D1196" t="s">
        <v>64</v>
      </c>
      <c r="E1196" t="s">
        <v>64</v>
      </c>
      <c r="F1196" t="s">
        <v>17</v>
      </c>
      <c r="G1196">
        <v>81292135</v>
      </c>
      <c r="H1196">
        <v>128792135</v>
      </c>
      <c r="I1196" t="s">
        <v>2535</v>
      </c>
      <c r="J1196">
        <v>55938481</v>
      </c>
      <c r="K1196">
        <v>113683964</v>
      </c>
      <c r="L1196">
        <v>180110910</v>
      </c>
      <c r="M1196">
        <v>40000000</v>
      </c>
      <c r="N1196">
        <f t="shared" si="94"/>
        <v>0</v>
      </c>
      <c r="O1196">
        <f t="shared" si="95"/>
        <v>0</v>
      </c>
      <c r="P1196">
        <f t="shared" si="97"/>
        <v>0</v>
      </c>
      <c r="Q1196">
        <f t="shared" si="97"/>
        <v>0</v>
      </c>
      <c r="R1196">
        <f t="shared" si="97"/>
        <v>1</v>
      </c>
      <c r="S1196">
        <f t="shared" si="97"/>
        <v>0</v>
      </c>
      <c r="T1196">
        <v>4</v>
      </c>
      <c r="U1196">
        <v>3</v>
      </c>
    </row>
    <row r="1197" spans="1:21" ht="16">
      <c r="A1197" s="1">
        <v>2008</v>
      </c>
      <c r="B1197" t="s">
        <v>1235</v>
      </c>
      <c r="C1197" t="s">
        <v>1236</v>
      </c>
      <c r="D1197" t="s">
        <v>22</v>
      </c>
      <c r="E1197" t="s">
        <v>22</v>
      </c>
      <c r="F1197" t="s">
        <v>23</v>
      </c>
      <c r="G1197">
        <v>69951824</v>
      </c>
      <c r="H1197">
        <v>166617328</v>
      </c>
      <c r="I1197" t="s">
        <v>1120</v>
      </c>
      <c r="J1197">
        <v>58441841</v>
      </c>
      <c r="K1197">
        <v>75705803</v>
      </c>
      <c r="L1197">
        <v>180322655</v>
      </c>
      <c r="M1197">
        <v>54000000</v>
      </c>
      <c r="N1197">
        <f t="shared" si="94"/>
        <v>1</v>
      </c>
      <c r="O1197">
        <f t="shared" si="95"/>
        <v>0</v>
      </c>
      <c r="P1197">
        <f t="shared" si="97"/>
        <v>0</v>
      </c>
      <c r="Q1197">
        <f t="shared" si="97"/>
        <v>1</v>
      </c>
      <c r="R1197">
        <f t="shared" si="97"/>
        <v>0</v>
      </c>
      <c r="S1197">
        <f t="shared" si="97"/>
        <v>0</v>
      </c>
      <c r="T1197">
        <v>2</v>
      </c>
      <c r="U1197">
        <v>2</v>
      </c>
    </row>
    <row r="1198" spans="1:21" ht="16">
      <c r="A1198" s="1">
        <v>2010</v>
      </c>
      <c r="B1198" t="s">
        <v>865</v>
      </c>
      <c r="C1198" t="s">
        <v>866</v>
      </c>
      <c r="D1198" t="s">
        <v>64</v>
      </c>
      <c r="E1198" t="s">
        <v>64</v>
      </c>
      <c r="F1198" t="s">
        <v>17</v>
      </c>
      <c r="G1198">
        <v>81562942</v>
      </c>
      <c r="H1198">
        <v>169511609</v>
      </c>
      <c r="I1198" t="s">
        <v>635</v>
      </c>
      <c r="J1198">
        <v>101482025</v>
      </c>
      <c r="K1198">
        <v>87128132</v>
      </c>
      <c r="L1198">
        <v>181077698</v>
      </c>
      <c r="M1198">
        <v>95000000</v>
      </c>
      <c r="N1198">
        <f t="shared" si="94"/>
        <v>0</v>
      </c>
      <c r="O1198">
        <f t="shared" si="95"/>
        <v>0</v>
      </c>
      <c r="P1198">
        <f t="shared" si="97"/>
        <v>1</v>
      </c>
      <c r="Q1198">
        <f t="shared" si="97"/>
        <v>0</v>
      </c>
      <c r="R1198">
        <f t="shared" si="97"/>
        <v>0</v>
      </c>
      <c r="S1198">
        <f t="shared" si="97"/>
        <v>0</v>
      </c>
      <c r="T1198">
        <v>1</v>
      </c>
      <c r="U1198">
        <v>1</v>
      </c>
    </row>
    <row r="1199" spans="1:21" ht="16">
      <c r="A1199" s="1">
        <v>2009</v>
      </c>
      <c r="B1199" t="s">
        <v>1097</v>
      </c>
      <c r="C1199" t="s">
        <v>1098</v>
      </c>
      <c r="D1199" t="s">
        <v>90</v>
      </c>
      <c r="E1199" t="s">
        <v>31</v>
      </c>
      <c r="F1199" t="s">
        <v>17</v>
      </c>
      <c r="G1199">
        <v>83823381</v>
      </c>
      <c r="H1199">
        <v>166842739</v>
      </c>
      <c r="I1199" t="s">
        <v>885</v>
      </c>
      <c r="J1199">
        <v>32571948</v>
      </c>
      <c r="K1199">
        <v>91009693</v>
      </c>
      <c r="L1199">
        <v>181146433</v>
      </c>
      <c r="M1199">
        <v>30000000</v>
      </c>
      <c r="N1199">
        <f t="shared" si="94"/>
        <v>0</v>
      </c>
      <c r="O1199">
        <f t="shared" si="95"/>
        <v>1</v>
      </c>
      <c r="P1199">
        <f t="shared" si="97"/>
        <v>0</v>
      </c>
      <c r="Q1199">
        <f t="shared" si="97"/>
        <v>1</v>
      </c>
      <c r="R1199">
        <f t="shared" si="97"/>
        <v>0</v>
      </c>
      <c r="S1199">
        <f t="shared" si="97"/>
        <v>0</v>
      </c>
      <c r="T1199">
        <v>2</v>
      </c>
      <c r="U1199">
        <v>2</v>
      </c>
    </row>
    <row r="1200" spans="1:21" ht="16">
      <c r="A1200" s="1">
        <v>2000</v>
      </c>
      <c r="B1200" t="s">
        <v>2469</v>
      </c>
      <c r="C1200" t="s">
        <v>2470</v>
      </c>
      <c r="D1200" t="s">
        <v>31</v>
      </c>
      <c r="E1200" t="s">
        <v>31</v>
      </c>
      <c r="F1200" t="s">
        <v>17</v>
      </c>
      <c r="G1200">
        <v>43746923</v>
      </c>
      <c r="H1200">
        <v>133946923</v>
      </c>
      <c r="I1200" t="s">
        <v>2414</v>
      </c>
      <c r="J1200">
        <v>40587251</v>
      </c>
      <c r="K1200">
        <v>59185579</v>
      </c>
      <c r="L1200">
        <v>181217915</v>
      </c>
      <c r="M1200">
        <v>30000000</v>
      </c>
      <c r="N1200">
        <f t="shared" si="94"/>
        <v>0</v>
      </c>
      <c r="O1200">
        <f t="shared" si="95"/>
        <v>0</v>
      </c>
      <c r="P1200">
        <f t="shared" si="97"/>
        <v>0</v>
      </c>
      <c r="Q1200">
        <f t="shared" si="97"/>
        <v>1</v>
      </c>
      <c r="R1200">
        <f t="shared" si="97"/>
        <v>0</v>
      </c>
      <c r="S1200">
        <f t="shared" si="97"/>
        <v>0</v>
      </c>
      <c r="T1200">
        <v>3</v>
      </c>
      <c r="U1200">
        <v>2</v>
      </c>
    </row>
    <row r="1201" spans="1:21" ht="16">
      <c r="A1201" s="1">
        <v>1997</v>
      </c>
      <c r="B1201" t="s">
        <v>2811</v>
      </c>
      <c r="C1201" t="s">
        <v>2812</v>
      </c>
      <c r="D1201" t="s">
        <v>22</v>
      </c>
      <c r="E1201" t="s">
        <v>22</v>
      </c>
      <c r="F1201" t="s">
        <v>23</v>
      </c>
      <c r="G1201">
        <v>72250091</v>
      </c>
      <c r="H1201">
        <v>125250091</v>
      </c>
      <c r="I1201" t="s">
        <v>2762</v>
      </c>
      <c r="J1201">
        <v>24671048</v>
      </c>
      <c r="K1201">
        <v>104852087</v>
      </c>
      <c r="L1201">
        <v>181767707</v>
      </c>
      <c r="M1201">
        <v>17000000</v>
      </c>
      <c r="N1201">
        <f t="shared" si="94"/>
        <v>1</v>
      </c>
      <c r="O1201">
        <f t="shared" si="95"/>
        <v>0</v>
      </c>
      <c r="P1201">
        <f t="shared" si="97"/>
        <v>0</v>
      </c>
      <c r="Q1201">
        <f t="shared" si="97"/>
        <v>0</v>
      </c>
      <c r="R1201">
        <f t="shared" si="97"/>
        <v>1</v>
      </c>
      <c r="S1201">
        <f t="shared" si="97"/>
        <v>0</v>
      </c>
      <c r="T1201">
        <v>4</v>
      </c>
      <c r="U1201">
        <v>3</v>
      </c>
    </row>
    <row r="1202" spans="1:21" ht="16">
      <c r="A1202" s="1">
        <v>1984</v>
      </c>
      <c r="B1202" t="s">
        <v>3359</v>
      </c>
      <c r="C1202" t="s">
        <v>3360</v>
      </c>
      <c r="D1202" t="s">
        <v>64</v>
      </c>
      <c r="E1202" t="s">
        <v>64</v>
      </c>
      <c r="F1202" t="s">
        <v>17</v>
      </c>
      <c r="G1202">
        <v>81198894</v>
      </c>
      <c r="H1202">
        <v>81198894</v>
      </c>
      <c r="I1202" t="s">
        <v>3340</v>
      </c>
      <c r="J1202">
        <v>10086498</v>
      </c>
      <c r="K1202">
        <v>182002774</v>
      </c>
      <c r="L1202">
        <v>182002774</v>
      </c>
      <c r="M1202">
        <v>4500000</v>
      </c>
      <c r="N1202">
        <f t="shared" si="94"/>
        <v>0</v>
      </c>
      <c r="O1202">
        <f t="shared" si="95"/>
        <v>0</v>
      </c>
      <c r="P1202">
        <f t="shared" ref="P1202:S1221" si="98">IF(AND($A1202&gt;=P$1,$A1202&lt;P$1+10),1,0)</f>
        <v>0</v>
      </c>
      <c r="Q1202">
        <f t="shared" si="98"/>
        <v>0</v>
      </c>
      <c r="R1202">
        <f t="shared" si="98"/>
        <v>0</v>
      </c>
      <c r="S1202">
        <f t="shared" si="98"/>
        <v>1</v>
      </c>
    </row>
    <row r="1203" spans="1:21" ht="16">
      <c r="A1203" s="1">
        <v>2012</v>
      </c>
      <c r="B1203" t="s">
        <v>341</v>
      </c>
      <c r="C1203" t="s">
        <v>342</v>
      </c>
      <c r="D1203" t="s">
        <v>16</v>
      </c>
      <c r="E1203" t="s">
        <v>16</v>
      </c>
      <c r="F1203" t="s">
        <v>17</v>
      </c>
      <c r="G1203">
        <v>59650222</v>
      </c>
      <c r="H1203">
        <v>179379532</v>
      </c>
      <c r="I1203" t="s">
        <v>224</v>
      </c>
      <c r="J1203">
        <v>65951507</v>
      </c>
      <c r="K1203">
        <v>60523416</v>
      </c>
      <c r="L1203">
        <v>182005391</v>
      </c>
      <c r="M1203">
        <v>65000000</v>
      </c>
      <c r="N1203">
        <f t="shared" si="94"/>
        <v>0</v>
      </c>
      <c r="O1203">
        <f t="shared" si="95"/>
        <v>0</v>
      </c>
      <c r="P1203">
        <f t="shared" si="98"/>
        <v>1</v>
      </c>
      <c r="Q1203">
        <f t="shared" si="98"/>
        <v>0</v>
      </c>
      <c r="R1203">
        <f t="shared" si="98"/>
        <v>0</v>
      </c>
      <c r="S1203">
        <f t="shared" si="98"/>
        <v>0</v>
      </c>
      <c r="T1203">
        <v>1</v>
      </c>
      <c r="U1203">
        <v>1</v>
      </c>
    </row>
    <row r="1204" spans="1:21" ht="16">
      <c r="A1204" s="1">
        <v>2011</v>
      </c>
      <c r="B1204" t="s">
        <v>432</v>
      </c>
      <c r="C1204" t="s">
        <v>3659</v>
      </c>
      <c r="D1204" t="s">
        <v>16</v>
      </c>
      <c r="E1204" t="s">
        <v>16</v>
      </c>
      <c r="F1204" t="s">
        <v>17</v>
      </c>
      <c r="G1204">
        <v>100240551</v>
      </c>
      <c r="H1204">
        <v>175910315</v>
      </c>
      <c r="I1204" t="s">
        <v>391</v>
      </c>
      <c r="J1204">
        <v>168817598</v>
      </c>
      <c r="K1204">
        <v>103818215</v>
      </c>
      <c r="L1204">
        <v>182188693</v>
      </c>
      <c r="M1204">
        <v>163000000</v>
      </c>
      <c r="N1204">
        <f t="shared" si="94"/>
        <v>0</v>
      </c>
      <c r="O1204">
        <f t="shared" si="95"/>
        <v>0</v>
      </c>
      <c r="P1204">
        <f t="shared" si="98"/>
        <v>1</v>
      </c>
      <c r="Q1204">
        <f t="shared" si="98"/>
        <v>0</v>
      </c>
      <c r="R1204">
        <f t="shared" si="98"/>
        <v>0</v>
      </c>
      <c r="S1204">
        <f t="shared" si="98"/>
        <v>0</v>
      </c>
      <c r="T1204">
        <v>1</v>
      </c>
      <c r="U1204">
        <v>1</v>
      </c>
    </row>
    <row r="1205" spans="1:21" ht="16">
      <c r="A1205" s="1">
        <v>2005</v>
      </c>
      <c r="B1205" t="s">
        <v>1757</v>
      </c>
      <c r="C1205" t="s">
        <v>1758</v>
      </c>
      <c r="D1205" t="s">
        <v>63</v>
      </c>
      <c r="E1205" t="s">
        <v>64</v>
      </c>
      <c r="F1205" t="s">
        <v>17</v>
      </c>
      <c r="G1205">
        <v>87025093</v>
      </c>
      <c r="H1205">
        <v>152925093</v>
      </c>
      <c r="I1205" t="s">
        <v>1645</v>
      </c>
      <c r="J1205">
        <v>5965166</v>
      </c>
      <c r="K1205">
        <v>103823819</v>
      </c>
      <c r="L1205">
        <v>182444702</v>
      </c>
      <c r="M1205">
        <v>5000000</v>
      </c>
      <c r="N1205">
        <f t="shared" si="94"/>
        <v>0</v>
      </c>
      <c r="O1205">
        <f t="shared" si="95"/>
        <v>1</v>
      </c>
      <c r="P1205">
        <f t="shared" si="98"/>
        <v>0</v>
      </c>
      <c r="Q1205">
        <f t="shared" si="98"/>
        <v>1</v>
      </c>
      <c r="R1205">
        <f t="shared" si="98"/>
        <v>0</v>
      </c>
      <c r="S1205">
        <f t="shared" si="98"/>
        <v>0</v>
      </c>
      <c r="T1205">
        <v>2</v>
      </c>
      <c r="U1205">
        <v>2</v>
      </c>
    </row>
    <row r="1206" spans="1:21" ht="16">
      <c r="A1206" s="1">
        <v>2010</v>
      </c>
      <c r="B1206" t="s">
        <v>834</v>
      </c>
      <c r="C1206" t="s">
        <v>835</v>
      </c>
      <c r="D1206" t="s">
        <v>57</v>
      </c>
      <c r="E1206" t="s">
        <v>58</v>
      </c>
      <c r="F1206" t="s">
        <v>17</v>
      </c>
      <c r="G1206">
        <v>119219978</v>
      </c>
      <c r="H1206">
        <v>170936470</v>
      </c>
      <c r="I1206" t="s">
        <v>635</v>
      </c>
      <c r="J1206">
        <v>106823184</v>
      </c>
      <c r="K1206">
        <v>127354577</v>
      </c>
      <c r="L1206">
        <v>182599780</v>
      </c>
      <c r="M1206">
        <v>100000000</v>
      </c>
      <c r="N1206">
        <f t="shared" si="94"/>
        <v>0</v>
      </c>
      <c r="O1206">
        <f t="shared" si="95"/>
        <v>1</v>
      </c>
      <c r="P1206">
        <f t="shared" si="98"/>
        <v>1</v>
      </c>
      <c r="Q1206">
        <f t="shared" si="98"/>
        <v>0</v>
      </c>
      <c r="R1206">
        <f t="shared" si="98"/>
        <v>0</v>
      </c>
      <c r="S1206">
        <f t="shared" si="98"/>
        <v>0</v>
      </c>
      <c r="T1206">
        <v>1</v>
      </c>
      <c r="U1206">
        <v>1</v>
      </c>
    </row>
    <row r="1207" spans="1:21" ht="16">
      <c r="A1207" s="1">
        <v>2007</v>
      </c>
      <c r="B1207" t="s">
        <v>1395</v>
      </c>
      <c r="C1207" t="s">
        <v>1396</v>
      </c>
      <c r="D1207" t="s">
        <v>64</v>
      </c>
      <c r="E1207" t="s">
        <v>64</v>
      </c>
      <c r="F1207" t="s">
        <v>17</v>
      </c>
      <c r="G1207">
        <v>74273505</v>
      </c>
      <c r="H1207">
        <v>164051250</v>
      </c>
      <c r="I1207" t="s">
        <v>1327</v>
      </c>
      <c r="J1207">
        <v>28088587</v>
      </c>
      <c r="K1207">
        <v>83449513</v>
      </c>
      <c r="L1207">
        <v>184318713</v>
      </c>
      <c r="M1207">
        <v>25000000</v>
      </c>
      <c r="N1207">
        <f t="shared" si="94"/>
        <v>0</v>
      </c>
      <c r="O1207">
        <f t="shared" si="95"/>
        <v>0</v>
      </c>
      <c r="P1207">
        <f t="shared" si="98"/>
        <v>0</v>
      </c>
      <c r="Q1207">
        <f t="shared" si="98"/>
        <v>1</v>
      </c>
      <c r="R1207">
        <f t="shared" si="98"/>
        <v>0</v>
      </c>
      <c r="S1207">
        <f t="shared" si="98"/>
        <v>0</v>
      </c>
      <c r="T1207">
        <v>2</v>
      </c>
      <c r="U1207">
        <v>2</v>
      </c>
    </row>
    <row r="1208" spans="1:21" ht="16">
      <c r="A1208" s="1">
        <v>2008</v>
      </c>
      <c r="B1208" t="s">
        <v>1144</v>
      </c>
      <c r="C1208" t="s">
        <v>1145</v>
      </c>
      <c r="D1208" t="s">
        <v>22</v>
      </c>
      <c r="E1208" t="s">
        <v>22</v>
      </c>
      <c r="F1208" t="s">
        <v>23</v>
      </c>
      <c r="G1208">
        <v>80048433</v>
      </c>
      <c r="H1208">
        <v>170764033</v>
      </c>
      <c r="I1208" t="s">
        <v>1120</v>
      </c>
      <c r="J1208">
        <v>27056408</v>
      </c>
      <c r="K1208">
        <v>86632922</v>
      </c>
      <c r="L1208">
        <v>184810452</v>
      </c>
      <c r="M1208">
        <v>25000000</v>
      </c>
      <c r="N1208">
        <f t="shared" si="94"/>
        <v>1</v>
      </c>
      <c r="O1208">
        <f t="shared" si="95"/>
        <v>0</v>
      </c>
      <c r="P1208">
        <f t="shared" si="98"/>
        <v>0</v>
      </c>
      <c r="Q1208">
        <f t="shared" si="98"/>
        <v>1</v>
      </c>
      <c r="R1208">
        <f t="shared" si="98"/>
        <v>0</v>
      </c>
      <c r="S1208">
        <f t="shared" si="98"/>
        <v>0</v>
      </c>
      <c r="T1208">
        <v>2</v>
      </c>
      <c r="U1208">
        <v>2</v>
      </c>
    </row>
    <row r="1209" spans="1:21" ht="16">
      <c r="A1209" s="1">
        <v>1994</v>
      </c>
      <c r="B1209" t="s">
        <v>3046</v>
      </c>
      <c r="C1209" t="s">
        <v>3047</v>
      </c>
      <c r="D1209" t="s">
        <v>22</v>
      </c>
      <c r="E1209" t="s">
        <v>22</v>
      </c>
      <c r="F1209" t="s">
        <v>23</v>
      </c>
      <c r="G1209">
        <v>92115211</v>
      </c>
      <c r="H1209">
        <v>117615211</v>
      </c>
      <c r="I1209" t="s">
        <v>3023</v>
      </c>
      <c r="J1209">
        <v>70724911</v>
      </c>
      <c r="K1209">
        <v>144774225</v>
      </c>
      <c r="L1209">
        <v>184851675</v>
      </c>
      <c r="M1209">
        <v>45000000</v>
      </c>
      <c r="N1209">
        <f t="shared" si="94"/>
        <v>1</v>
      </c>
      <c r="O1209">
        <f t="shared" si="95"/>
        <v>0</v>
      </c>
      <c r="P1209">
        <f t="shared" si="98"/>
        <v>0</v>
      </c>
      <c r="Q1209">
        <f t="shared" si="98"/>
        <v>0</v>
      </c>
      <c r="R1209">
        <f t="shared" si="98"/>
        <v>1</v>
      </c>
      <c r="S1209">
        <f t="shared" si="98"/>
        <v>0</v>
      </c>
      <c r="T1209">
        <v>5</v>
      </c>
      <c r="U1209">
        <v>3</v>
      </c>
    </row>
    <row r="1210" spans="1:21" ht="16">
      <c r="A1210" s="1">
        <v>1995</v>
      </c>
      <c r="B1210" t="s">
        <v>2980</v>
      </c>
      <c r="C1210" t="s">
        <v>1748</v>
      </c>
      <c r="D1210" t="s">
        <v>21</v>
      </c>
      <c r="E1210" t="s">
        <v>22</v>
      </c>
      <c r="F1210" t="s">
        <v>23</v>
      </c>
      <c r="G1210">
        <v>38372662</v>
      </c>
      <c r="H1210">
        <v>120918508</v>
      </c>
      <c r="I1210" t="s">
        <v>2944</v>
      </c>
      <c r="J1210">
        <v>42805825</v>
      </c>
      <c r="K1210">
        <v>58663337</v>
      </c>
      <c r="L1210">
        <v>184857731</v>
      </c>
      <c r="M1210">
        <v>28000000</v>
      </c>
      <c r="N1210">
        <f t="shared" si="94"/>
        <v>1</v>
      </c>
      <c r="O1210">
        <f t="shared" si="95"/>
        <v>1</v>
      </c>
      <c r="P1210">
        <f t="shared" si="98"/>
        <v>0</v>
      </c>
      <c r="Q1210">
        <f t="shared" si="98"/>
        <v>0</v>
      </c>
      <c r="R1210">
        <f t="shared" si="98"/>
        <v>1</v>
      </c>
      <c r="S1210">
        <f t="shared" si="98"/>
        <v>0</v>
      </c>
      <c r="T1210">
        <v>4</v>
      </c>
      <c r="U1210">
        <v>3</v>
      </c>
    </row>
    <row r="1211" spans="1:21" ht="16">
      <c r="A1211" s="1">
        <v>2000</v>
      </c>
      <c r="B1211" t="s">
        <v>2473</v>
      </c>
      <c r="C1211" t="s">
        <v>2474</v>
      </c>
      <c r="D1211" t="s">
        <v>27</v>
      </c>
      <c r="E1211" t="s">
        <v>16</v>
      </c>
      <c r="F1211" t="s">
        <v>17</v>
      </c>
      <c r="G1211">
        <v>115654751</v>
      </c>
      <c r="H1211">
        <v>136706683</v>
      </c>
      <c r="I1211" t="s">
        <v>2414</v>
      </c>
      <c r="J1211">
        <v>40587251</v>
      </c>
      <c r="K1211">
        <v>156470282</v>
      </c>
      <c r="L1211">
        <v>184951617</v>
      </c>
      <c r="M1211">
        <v>30000000</v>
      </c>
      <c r="N1211">
        <f t="shared" si="94"/>
        <v>0</v>
      </c>
      <c r="O1211">
        <f t="shared" si="95"/>
        <v>1</v>
      </c>
      <c r="P1211">
        <f t="shared" si="98"/>
        <v>0</v>
      </c>
      <c r="Q1211">
        <f t="shared" si="98"/>
        <v>1</v>
      </c>
      <c r="R1211">
        <f t="shared" si="98"/>
        <v>0</v>
      </c>
      <c r="S1211">
        <f t="shared" si="98"/>
        <v>0</v>
      </c>
      <c r="T1211">
        <v>3</v>
      </c>
      <c r="U1211">
        <v>2</v>
      </c>
    </row>
    <row r="1212" spans="1:21" ht="16">
      <c r="A1212" s="1">
        <v>2001</v>
      </c>
      <c r="B1212" t="s">
        <v>2342</v>
      </c>
      <c r="C1212" t="s">
        <v>2343</v>
      </c>
      <c r="D1212" t="s">
        <v>22</v>
      </c>
      <c r="E1212" t="s">
        <v>22</v>
      </c>
      <c r="F1212" t="s">
        <v>23</v>
      </c>
      <c r="G1212">
        <v>96493426</v>
      </c>
      <c r="H1212">
        <v>141809235</v>
      </c>
      <c r="I1212" t="s">
        <v>2290</v>
      </c>
      <c r="J1212">
        <v>23685227</v>
      </c>
      <c r="K1212">
        <v>126970485</v>
      </c>
      <c r="L1212">
        <v>186599109</v>
      </c>
      <c r="M1212">
        <v>18000000</v>
      </c>
      <c r="N1212">
        <f t="shared" si="94"/>
        <v>1</v>
      </c>
      <c r="O1212">
        <f t="shared" si="95"/>
        <v>0</v>
      </c>
      <c r="P1212">
        <f t="shared" si="98"/>
        <v>0</v>
      </c>
      <c r="Q1212">
        <f t="shared" si="98"/>
        <v>1</v>
      </c>
      <c r="R1212">
        <f t="shared" si="98"/>
        <v>0</v>
      </c>
      <c r="S1212">
        <f t="shared" si="98"/>
        <v>0</v>
      </c>
      <c r="T1212">
        <v>3</v>
      </c>
      <c r="U1212">
        <v>2</v>
      </c>
    </row>
    <row r="1213" spans="1:21" ht="16">
      <c r="A1213" s="1">
        <v>1995</v>
      </c>
      <c r="B1213" t="s">
        <v>2974</v>
      </c>
      <c r="C1213" t="s">
        <v>2975</v>
      </c>
      <c r="D1213" t="s">
        <v>16</v>
      </c>
      <c r="E1213" t="s">
        <v>16</v>
      </c>
      <c r="F1213" t="s">
        <v>17</v>
      </c>
      <c r="G1213">
        <v>70433227</v>
      </c>
      <c r="H1213">
        <v>122133227</v>
      </c>
      <c r="I1213" t="s">
        <v>2947</v>
      </c>
      <c r="J1213">
        <v>30575589</v>
      </c>
      <c r="K1213">
        <v>107676871</v>
      </c>
      <c r="L1213">
        <v>186714768</v>
      </c>
      <c r="M1213">
        <v>20000000</v>
      </c>
      <c r="N1213">
        <f t="shared" si="94"/>
        <v>0</v>
      </c>
      <c r="O1213">
        <f t="shared" si="95"/>
        <v>0</v>
      </c>
      <c r="P1213">
        <f t="shared" si="98"/>
        <v>0</v>
      </c>
      <c r="Q1213">
        <f t="shared" si="98"/>
        <v>0</v>
      </c>
      <c r="R1213">
        <f t="shared" si="98"/>
        <v>1</v>
      </c>
      <c r="S1213">
        <f t="shared" si="98"/>
        <v>0</v>
      </c>
      <c r="T1213">
        <v>4</v>
      </c>
      <c r="U1213">
        <v>3</v>
      </c>
    </row>
    <row r="1214" spans="1:21" ht="16">
      <c r="A1214" s="1">
        <v>1994</v>
      </c>
      <c r="B1214" t="s">
        <v>3017</v>
      </c>
      <c r="C1214" t="s">
        <v>3018</v>
      </c>
      <c r="D1214" t="s">
        <v>58</v>
      </c>
      <c r="E1214" t="s">
        <v>58</v>
      </c>
      <c r="F1214" t="s">
        <v>17</v>
      </c>
      <c r="G1214">
        <v>42586861</v>
      </c>
      <c r="H1214">
        <v>119180938</v>
      </c>
      <c r="I1214" t="s">
        <v>3016</v>
      </c>
      <c r="J1214">
        <v>78583235</v>
      </c>
      <c r="K1214">
        <v>66932266</v>
      </c>
      <c r="L1214">
        <v>187312473</v>
      </c>
      <c r="M1214">
        <v>50000000</v>
      </c>
      <c r="N1214">
        <f t="shared" si="94"/>
        <v>0</v>
      </c>
      <c r="O1214">
        <f t="shared" si="95"/>
        <v>0</v>
      </c>
      <c r="P1214">
        <f t="shared" si="98"/>
        <v>0</v>
      </c>
      <c r="Q1214">
        <f t="shared" si="98"/>
        <v>0</v>
      </c>
      <c r="R1214">
        <f t="shared" si="98"/>
        <v>1</v>
      </c>
      <c r="S1214">
        <f t="shared" si="98"/>
        <v>0</v>
      </c>
      <c r="T1214">
        <v>5</v>
      </c>
      <c r="U1214">
        <v>3</v>
      </c>
    </row>
    <row r="1215" spans="1:21" ht="16">
      <c r="A1215" s="1">
        <v>1998</v>
      </c>
      <c r="B1215" t="s">
        <v>2651</v>
      </c>
      <c r="C1215" t="s">
        <v>2652</v>
      </c>
      <c r="D1215" t="s">
        <v>16</v>
      </c>
      <c r="E1215" t="s">
        <v>16</v>
      </c>
      <c r="F1215" t="s">
        <v>17</v>
      </c>
      <c r="G1215">
        <v>70141876</v>
      </c>
      <c r="H1215">
        <v>131237688</v>
      </c>
      <c r="I1215" t="s">
        <v>2642</v>
      </c>
      <c r="J1215">
        <v>64310954</v>
      </c>
      <c r="K1215">
        <v>100242021</v>
      </c>
      <c r="L1215">
        <v>187556021</v>
      </c>
      <c r="M1215">
        <v>45000000</v>
      </c>
      <c r="N1215">
        <f t="shared" si="94"/>
        <v>0</v>
      </c>
      <c r="O1215">
        <f t="shared" si="95"/>
        <v>0</v>
      </c>
      <c r="P1215">
        <f t="shared" si="98"/>
        <v>0</v>
      </c>
      <c r="Q1215">
        <f t="shared" si="98"/>
        <v>0</v>
      </c>
      <c r="R1215">
        <f t="shared" si="98"/>
        <v>1</v>
      </c>
      <c r="S1215">
        <f t="shared" si="98"/>
        <v>0</v>
      </c>
      <c r="T1215">
        <v>4</v>
      </c>
      <c r="U1215">
        <v>3</v>
      </c>
    </row>
    <row r="1216" spans="1:21" ht="16">
      <c r="A1216" s="1">
        <v>2010</v>
      </c>
      <c r="B1216" t="s">
        <v>799</v>
      </c>
      <c r="C1216" t="s">
        <v>800</v>
      </c>
      <c r="D1216" t="s">
        <v>57</v>
      </c>
      <c r="E1216" t="s">
        <v>58</v>
      </c>
      <c r="F1216" t="s">
        <v>17</v>
      </c>
      <c r="G1216">
        <v>77222099</v>
      </c>
      <c r="H1216">
        <v>177241171</v>
      </c>
      <c r="I1216" t="s">
        <v>635</v>
      </c>
      <c r="J1216">
        <v>117505503</v>
      </c>
      <c r="K1216">
        <v>82491105</v>
      </c>
      <c r="L1216">
        <v>189334662</v>
      </c>
      <c r="M1216">
        <v>110000000</v>
      </c>
      <c r="N1216">
        <f t="shared" si="94"/>
        <v>0</v>
      </c>
      <c r="O1216">
        <f t="shared" si="95"/>
        <v>1</v>
      </c>
      <c r="P1216">
        <f t="shared" si="98"/>
        <v>1</v>
      </c>
      <c r="Q1216">
        <f t="shared" si="98"/>
        <v>0</v>
      </c>
      <c r="R1216">
        <f t="shared" si="98"/>
        <v>0</v>
      </c>
      <c r="S1216">
        <f t="shared" si="98"/>
        <v>0</v>
      </c>
      <c r="T1216">
        <v>1</v>
      </c>
      <c r="U1216">
        <v>1</v>
      </c>
    </row>
    <row r="1217" spans="1:21" ht="16">
      <c r="A1217" s="1">
        <v>2005</v>
      </c>
      <c r="B1217" t="s">
        <v>1763</v>
      </c>
      <c r="C1217" t="s">
        <v>1764</v>
      </c>
      <c r="D1217" t="s">
        <v>21</v>
      </c>
      <c r="E1217" t="s">
        <v>22</v>
      </c>
      <c r="F1217" t="s">
        <v>23</v>
      </c>
      <c r="G1217">
        <v>74103820</v>
      </c>
      <c r="H1217">
        <v>158753820</v>
      </c>
      <c r="I1217" t="s">
        <v>1640</v>
      </c>
      <c r="J1217">
        <v>47721325</v>
      </c>
      <c r="K1217">
        <v>88408312</v>
      </c>
      <c r="L1217">
        <v>189398567</v>
      </c>
      <c r="M1217">
        <v>40000000</v>
      </c>
      <c r="N1217">
        <f t="shared" si="94"/>
        <v>1</v>
      </c>
      <c r="O1217">
        <f t="shared" si="95"/>
        <v>1</v>
      </c>
      <c r="P1217">
        <f t="shared" si="98"/>
        <v>0</v>
      </c>
      <c r="Q1217">
        <f t="shared" si="98"/>
        <v>1</v>
      </c>
      <c r="R1217">
        <f t="shared" si="98"/>
        <v>0</v>
      </c>
      <c r="S1217">
        <f t="shared" si="98"/>
        <v>0</v>
      </c>
      <c r="T1217">
        <v>2</v>
      </c>
      <c r="U1217">
        <v>2</v>
      </c>
    </row>
    <row r="1218" spans="1:21" ht="16">
      <c r="A1218" s="1">
        <v>2010</v>
      </c>
      <c r="B1218" t="s">
        <v>754</v>
      </c>
      <c r="C1218" t="s">
        <v>755</v>
      </c>
      <c r="D1218" t="s">
        <v>22</v>
      </c>
      <c r="E1218" t="s">
        <v>22</v>
      </c>
      <c r="F1218" t="s">
        <v>23</v>
      </c>
      <c r="G1218">
        <v>84752907</v>
      </c>
      <c r="H1218">
        <v>177512032</v>
      </c>
      <c r="I1218" t="s">
        <v>638</v>
      </c>
      <c r="J1218">
        <v>3204696</v>
      </c>
      <c r="K1218">
        <v>90535754</v>
      </c>
      <c r="L1218">
        <v>189624005</v>
      </c>
      <c r="M1218">
        <v>3000000</v>
      </c>
      <c r="N1218">
        <f t="shared" ref="N1218:N1281" si="99">IF(F1218="PASS",1,0)</f>
        <v>1</v>
      </c>
      <c r="O1218">
        <f t="shared" ref="O1218:O1281" si="100">IF(E1218=D1218,0,1)</f>
        <v>0</v>
      </c>
      <c r="P1218">
        <f t="shared" si="98"/>
        <v>1</v>
      </c>
      <c r="Q1218">
        <f t="shared" si="98"/>
        <v>0</v>
      </c>
      <c r="R1218">
        <f t="shared" si="98"/>
        <v>0</v>
      </c>
      <c r="S1218">
        <f t="shared" si="98"/>
        <v>0</v>
      </c>
      <c r="T1218">
        <v>1</v>
      </c>
      <c r="U1218">
        <v>1</v>
      </c>
    </row>
    <row r="1219" spans="1:21" ht="16">
      <c r="A1219" s="1">
        <v>2007</v>
      </c>
      <c r="B1219" t="s">
        <v>1421</v>
      </c>
      <c r="C1219" t="s">
        <v>1422</v>
      </c>
      <c r="D1219" t="s">
        <v>27</v>
      </c>
      <c r="E1219" t="s">
        <v>16</v>
      </c>
      <c r="F1219" t="s">
        <v>17</v>
      </c>
      <c r="G1219">
        <v>121463226</v>
      </c>
      <c r="H1219">
        <v>169863226</v>
      </c>
      <c r="I1219" t="s">
        <v>1327</v>
      </c>
      <c r="J1219">
        <v>19662011</v>
      </c>
      <c r="K1219">
        <v>136469216</v>
      </c>
      <c r="L1219">
        <v>190848721</v>
      </c>
      <c r="M1219">
        <v>17500000</v>
      </c>
      <c r="N1219">
        <f t="shared" si="99"/>
        <v>0</v>
      </c>
      <c r="O1219">
        <f t="shared" si="100"/>
        <v>1</v>
      </c>
      <c r="P1219">
        <f t="shared" si="98"/>
        <v>0</v>
      </c>
      <c r="Q1219">
        <f t="shared" si="98"/>
        <v>1</v>
      </c>
      <c r="R1219">
        <f t="shared" si="98"/>
        <v>0</v>
      </c>
      <c r="S1219">
        <f t="shared" si="98"/>
        <v>0</v>
      </c>
      <c r="T1219">
        <v>2</v>
      </c>
      <c r="U1219">
        <v>2</v>
      </c>
    </row>
    <row r="1220" spans="1:21" ht="16">
      <c r="A1220" s="1">
        <v>1982</v>
      </c>
      <c r="B1220" t="s">
        <v>3388</v>
      </c>
      <c r="C1220" t="s">
        <v>427</v>
      </c>
      <c r="D1220" t="s">
        <v>16</v>
      </c>
      <c r="E1220" t="s">
        <v>16</v>
      </c>
      <c r="F1220" t="s">
        <v>17</v>
      </c>
      <c r="G1220">
        <v>38264085</v>
      </c>
      <c r="H1220">
        <v>79114085</v>
      </c>
      <c r="I1220" t="s">
        <v>3384</v>
      </c>
      <c r="J1220">
        <v>48265360</v>
      </c>
      <c r="K1220">
        <v>92341492</v>
      </c>
      <c r="L1220">
        <v>190923490</v>
      </c>
      <c r="M1220">
        <v>20000000</v>
      </c>
      <c r="N1220">
        <f t="shared" si="99"/>
        <v>0</v>
      </c>
      <c r="O1220">
        <f t="shared" si="100"/>
        <v>0</v>
      </c>
      <c r="P1220">
        <f t="shared" si="98"/>
        <v>0</v>
      </c>
      <c r="Q1220">
        <f t="shared" si="98"/>
        <v>0</v>
      </c>
      <c r="R1220">
        <f t="shared" si="98"/>
        <v>0</v>
      </c>
      <c r="S1220">
        <f t="shared" si="98"/>
        <v>1</v>
      </c>
    </row>
    <row r="1221" spans="1:21" ht="16">
      <c r="A1221" s="1">
        <v>2011</v>
      </c>
      <c r="B1221" t="s">
        <v>467</v>
      </c>
      <c r="C1221" t="s">
        <v>468</v>
      </c>
      <c r="D1221" t="s">
        <v>31</v>
      </c>
      <c r="E1221" t="s">
        <v>31</v>
      </c>
      <c r="F1221" t="s">
        <v>17</v>
      </c>
      <c r="G1221">
        <v>108085305</v>
      </c>
      <c r="H1221">
        <v>184924333</v>
      </c>
      <c r="I1221" t="s">
        <v>391</v>
      </c>
      <c r="J1221">
        <v>65248520</v>
      </c>
      <c r="K1221">
        <v>111942955</v>
      </c>
      <c r="L1221">
        <v>191524428</v>
      </c>
      <c r="M1221">
        <v>63000000</v>
      </c>
      <c r="N1221">
        <f t="shared" si="99"/>
        <v>0</v>
      </c>
      <c r="O1221">
        <f t="shared" si="100"/>
        <v>0</v>
      </c>
      <c r="P1221">
        <f t="shared" si="98"/>
        <v>1</v>
      </c>
      <c r="Q1221">
        <f t="shared" si="98"/>
        <v>0</v>
      </c>
      <c r="R1221">
        <f t="shared" si="98"/>
        <v>0</v>
      </c>
      <c r="S1221">
        <f t="shared" si="98"/>
        <v>0</v>
      </c>
      <c r="T1221">
        <v>1</v>
      </c>
      <c r="U1221">
        <v>1</v>
      </c>
    </row>
    <row r="1222" spans="1:21" ht="16">
      <c r="A1222" s="1">
        <v>2011</v>
      </c>
      <c r="B1222" t="s">
        <v>471</v>
      </c>
      <c r="C1222" t="s">
        <v>472</v>
      </c>
      <c r="D1222" t="s">
        <v>64</v>
      </c>
      <c r="E1222" t="s">
        <v>64</v>
      </c>
      <c r="F1222" t="s">
        <v>17</v>
      </c>
      <c r="G1222">
        <v>73864507</v>
      </c>
      <c r="H1222">
        <v>185033215</v>
      </c>
      <c r="I1222" t="s">
        <v>391</v>
      </c>
      <c r="J1222">
        <v>186424342</v>
      </c>
      <c r="K1222">
        <v>76500789</v>
      </c>
      <c r="L1222">
        <v>191637196</v>
      </c>
      <c r="M1222">
        <v>180000000</v>
      </c>
      <c r="N1222">
        <f t="shared" si="99"/>
        <v>0</v>
      </c>
      <c r="O1222">
        <f t="shared" si="100"/>
        <v>0</v>
      </c>
      <c r="P1222">
        <f t="shared" ref="P1222:S1241" si="101">IF(AND($A1222&gt;=P$1,$A1222&lt;P$1+10),1,0)</f>
        <v>1</v>
      </c>
      <c r="Q1222">
        <f t="shared" si="101"/>
        <v>0</v>
      </c>
      <c r="R1222">
        <f t="shared" si="101"/>
        <v>0</v>
      </c>
      <c r="S1222">
        <f t="shared" si="101"/>
        <v>0</v>
      </c>
      <c r="T1222">
        <v>1</v>
      </c>
      <c r="U1222">
        <v>1</v>
      </c>
    </row>
    <row r="1223" spans="1:21" ht="16">
      <c r="A1223" s="1">
        <v>2005</v>
      </c>
      <c r="B1223" t="s">
        <v>1735</v>
      </c>
      <c r="C1223" t="s">
        <v>1736</v>
      </c>
      <c r="D1223" t="s">
        <v>22</v>
      </c>
      <c r="E1223" t="s">
        <v>22</v>
      </c>
      <c r="F1223" t="s">
        <v>23</v>
      </c>
      <c r="G1223">
        <v>57010853</v>
      </c>
      <c r="H1223">
        <v>161510853</v>
      </c>
      <c r="I1223" t="s">
        <v>1640</v>
      </c>
      <c r="J1223">
        <v>101407816</v>
      </c>
      <c r="K1223">
        <v>68015836</v>
      </c>
      <c r="L1223">
        <v>192687798</v>
      </c>
      <c r="M1223">
        <v>85000000</v>
      </c>
      <c r="N1223">
        <f t="shared" si="99"/>
        <v>1</v>
      </c>
      <c r="O1223">
        <f t="shared" si="100"/>
        <v>0</v>
      </c>
      <c r="P1223">
        <f t="shared" si="101"/>
        <v>0</v>
      </c>
      <c r="Q1223">
        <f t="shared" si="101"/>
        <v>1</v>
      </c>
      <c r="R1223">
        <f t="shared" si="101"/>
        <v>0</v>
      </c>
      <c r="S1223">
        <f t="shared" si="101"/>
        <v>0</v>
      </c>
      <c r="T1223">
        <v>2</v>
      </c>
      <c r="U1223">
        <v>2</v>
      </c>
    </row>
    <row r="1224" spans="1:21" ht="16">
      <c r="A1224" s="1">
        <v>2008</v>
      </c>
      <c r="B1224" t="s">
        <v>1158</v>
      </c>
      <c r="C1224" t="s">
        <v>1159</v>
      </c>
      <c r="D1224" t="s">
        <v>27</v>
      </c>
      <c r="E1224" t="s">
        <v>16</v>
      </c>
      <c r="F1224" t="s">
        <v>17</v>
      </c>
      <c r="G1224">
        <v>101440743</v>
      </c>
      <c r="H1224">
        <v>178066569</v>
      </c>
      <c r="I1224" t="s">
        <v>1123</v>
      </c>
      <c r="J1224">
        <v>86580505</v>
      </c>
      <c r="K1224">
        <v>109784884</v>
      </c>
      <c r="L1224">
        <v>192713668</v>
      </c>
      <c r="M1224">
        <v>80000000</v>
      </c>
      <c r="N1224">
        <f t="shared" si="99"/>
        <v>0</v>
      </c>
      <c r="O1224">
        <f t="shared" si="100"/>
        <v>1</v>
      </c>
      <c r="P1224">
        <f t="shared" si="101"/>
        <v>0</v>
      </c>
      <c r="Q1224">
        <f t="shared" si="101"/>
        <v>1</v>
      </c>
      <c r="R1224">
        <f t="shared" si="101"/>
        <v>0</v>
      </c>
      <c r="S1224">
        <f t="shared" si="101"/>
        <v>0</v>
      </c>
      <c r="T1224">
        <v>2</v>
      </c>
      <c r="U1224">
        <v>2</v>
      </c>
    </row>
    <row r="1225" spans="1:21" ht="16">
      <c r="A1225" s="1">
        <v>1996</v>
      </c>
      <c r="B1225" t="s">
        <v>2888</v>
      </c>
      <c r="C1225" t="s">
        <v>2889</v>
      </c>
      <c r="D1225" t="s">
        <v>16</v>
      </c>
      <c r="E1225" t="s">
        <v>16</v>
      </c>
      <c r="F1225" t="s">
        <v>17</v>
      </c>
      <c r="G1225">
        <v>60592389</v>
      </c>
      <c r="H1225">
        <v>129832389</v>
      </c>
      <c r="I1225" t="s">
        <v>2860</v>
      </c>
      <c r="J1225">
        <v>89109896</v>
      </c>
      <c r="K1225">
        <v>89989691</v>
      </c>
      <c r="L1225">
        <v>192822510</v>
      </c>
      <c r="M1225">
        <v>60000000</v>
      </c>
      <c r="N1225">
        <f t="shared" si="99"/>
        <v>0</v>
      </c>
      <c r="O1225">
        <f t="shared" si="100"/>
        <v>0</v>
      </c>
      <c r="P1225">
        <f t="shared" si="101"/>
        <v>0</v>
      </c>
      <c r="Q1225">
        <f t="shared" si="101"/>
        <v>0</v>
      </c>
      <c r="R1225">
        <f t="shared" si="101"/>
        <v>1</v>
      </c>
      <c r="S1225">
        <f t="shared" si="101"/>
        <v>0</v>
      </c>
      <c r="T1225">
        <v>4</v>
      </c>
      <c r="U1225">
        <v>3</v>
      </c>
    </row>
    <row r="1226" spans="1:21" ht="16">
      <c r="A1226" s="1">
        <v>2005</v>
      </c>
      <c r="B1226" t="s">
        <v>1807</v>
      </c>
      <c r="C1226" t="s">
        <v>1808</v>
      </c>
      <c r="D1226" t="s">
        <v>22</v>
      </c>
      <c r="E1226" t="s">
        <v>22</v>
      </c>
      <c r="F1226" t="s">
        <v>23</v>
      </c>
      <c r="G1226">
        <v>75941727</v>
      </c>
      <c r="H1226">
        <v>161941727</v>
      </c>
      <c r="I1226" t="s">
        <v>1640</v>
      </c>
      <c r="J1226">
        <v>59651656</v>
      </c>
      <c r="K1226">
        <v>90600996</v>
      </c>
      <c r="L1226">
        <v>193201845</v>
      </c>
      <c r="M1226">
        <v>50000000</v>
      </c>
      <c r="N1226">
        <f t="shared" si="99"/>
        <v>1</v>
      </c>
      <c r="O1226">
        <f t="shared" si="100"/>
        <v>0</v>
      </c>
      <c r="P1226">
        <f t="shared" si="101"/>
        <v>0</v>
      </c>
      <c r="Q1226">
        <f t="shared" si="101"/>
        <v>1</v>
      </c>
      <c r="R1226">
        <f t="shared" si="101"/>
        <v>0</v>
      </c>
      <c r="S1226">
        <f t="shared" si="101"/>
        <v>0</v>
      </c>
      <c r="T1226">
        <v>2</v>
      </c>
      <c r="U1226">
        <v>2</v>
      </c>
    </row>
    <row r="1227" spans="1:21" ht="16">
      <c r="A1227" s="1">
        <v>2009</v>
      </c>
      <c r="B1227" t="s">
        <v>973</v>
      </c>
      <c r="C1227" t="s">
        <v>3616</v>
      </c>
      <c r="D1227" t="s">
        <v>22</v>
      </c>
      <c r="E1227" t="s">
        <v>22</v>
      </c>
      <c r="F1227" t="s">
        <v>23</v>
      </c>
      <c r="G1227">
        <v>93953653</v>
      </c>
      <c r="H1227">
        <v>178390243</v>
      </c>
      <c r="I1227" t="s">
        <v>888</v>
      </c>
      <c r="J1227">
        <v>43429264</v>
      </c>
      <c r="K1227">
        <v>102008450</v>
      </c>
      <c r="L1227">
        <v>193683923</v>
      </c>
      <c r="M1227">
        <v>40000000</v>
      </c>
      <c r="N1227">
        <f t="shared" si="99"/>
        <v>1</v>
      </c>
      <c r="O1227">
        <f t="shared" si="100"/>
        <v>0</v>
      </c>
      <c r="P1227">
        <f t="shared" si="101"/>
        <v>0</v>
      </c>
      <c r="Q1227">
        <f t="shared" si="101"/>
        <v>1</v>
      </c>
      <c r="R1227">
        <f t="shared" si="101"/>
        <v>0</v>
      </c>
      <c r="S1227">
        <f t="shared" si="101"/>
        <v>0</v>
      </c>
      <c r="T1227">
        <v>2</v>
      </c>
      <c r="U1227">
        <v>2</v>
      </c>
    </row>
    <row r="1228" spans="1:21" ht="16">
      <c r="A1228" s="1">
        <v>1998</v>
      </c>
      <c r="B1228" t="s">
        <v>2686</v>
      </c>
      <c r="C1228" t="s">
        <v>2687</v>
      </c>
      <c r="D1228" t="s">
        <v>22</v>
      </c>
      <c r="E1228" t="s">
        <v>22</v>
      </c>
      <c r="F1228" t="s">
        <v>23</v>
      </c>
      <c r="G1228">
        <v>69117629</v>
      </c>
      <c r="H1228">
        <v>136047317</v>
      </c>
      <c r="I1228" t="s">
        <v>2644</v>
      </c>
      <c r="J1228">
        <v>114330585</v>
      </c>
      <c r="K1228">
        <v>98778237</v>
      </c>
      <c r="L1228">
        <v>194429617</v>
      </c>
      <c r="M1228">
        <v>80000000</v>
      </c>
      <c r="N1228">
        <f t="shared" si="99"/>
        <v>1</v>
      </c>
      <c r="O1228">
        <f t="shared" si="100"/>
        <v>0</v>
      </c>
      <c r="P1228">
        <f t="shared" si="101"/>
        <v>0</v>
      </c>
      <c r="Q1228">
        <f t="shared" si="101"/>
        <v>0</v>
      </c>
      <c r="R1228">
        <f t="shared" si="101"/>
        <v>1</v>
      </c>
      <c r="S1228">
        <f t="shared" si="101"/>
        <v>0</v>
      </c>
      <c r="T1228">
        <v>4</v>
      </c>
      <c r="U1228">
        <v>3</v>
      </c>
    </row>
    <row r="1229" spans="1:21" ht="16">
      <c r="A1229" s="1">
        <v>2005</v>
      </c>
      <c r="B1229" t="s">
        <v>1799</v>
      </c>
      <c r="C1229" t="s">
        <v>1800</v>
      </c>
      <c r="D1229" t="s">
        <v>22</v>
      </c>
      <c r="E1229" t="s">
        <v>22</v>
      </c>
      <c r="F1229" t="s">
        <v>23</v>
      </c>
      <c r="G1229">
        <v>35818913</v>
      </c>
      <c r="H1229">
        <v>163018913</v>
      </c>
      <c r="I1229" t="s">
        <v>1640</v>
      </c>
      <c r="J1229">
        <v>143163975</v>
      </c>
      <c r="K1229">
        <v>42733150</v>
      </c>
      <c r="L1229">
        <v>194486964</v>
      </c>
      <c r="M1229">
        <v>120000000</v>
      </c>
      <c r="N1229">
        <f t="shared" si="99"/>
        <v>1</v>
      </c>
      <c r="O1229">
        <f t="shared" si="100"/>
        <v>0</v>
      </c>
      <c r="P1229">
        <f t="shared" si="101"/>
        <v>0</v>
      </c>
      <c r="Q1229">
        <f t="shared" si="101"/>
        <v>1</v>
      </c>
      <c r="R1229">
        <f t="shared" si="101"/>
        <v>0</v>
      </c>
      <c r="S1229">
        <f t="shared" si="101"/>
        <v>0</v>
      </c>
      <c r="T1229">
        <v>2</v>
      </c>
      <c r="U1229">
        <v>2</v>
      </c>
    </row>
    <row r="1230" spans="1:21" ht="16">
      <c r="A1230" s="1">
        <v>1984</v>
      </c>
      <c r="B1230" t="s">
        <v>3365</v>
      </c>
      <c r="C1230" t="s">
        <v>3366</v>
      </c>
      <c r="D1230" t="s">
        <v>16</v>
      </c>
      <c r="E1230" t="s">
        <v>16</v>
      </c>
      <c r="F1230" t="s">
        <v>17</v>
      </c>
      <c r="G1230">
        <v>76471046</v>
      </c>
      <c r="H1230">
        <v>87000000</v>
      </c>
      <c r="I1230" t="s">
        <v>3340</v>
      </c>
      <c r="J1230">
        <v>40345992</v>
      </c>
      <c r="K1230">
        <v>171405568</v>
      </c>
      <c r="L1230">
        <v>195005629</v>
      </c>
      <c r="M1230">
        <v>18000000</v>
      </c>
      <c r="N1230">
        <f t="shared" si="99"/>
        <v>0</v>
      </c>
      <c r="O1230">
        <f t="shared" si="100"/>
        <v>0</v>
      </c>
      <c r="P1230">
        <f t="shared" si="101"/>
        <v>0</v>
      </c>
      <c r="Q1230">
        <f t="shared" si="101"/>
        <v>0</v>
      </c>
      <c r="R1230">
        <f t="shared" si="101"/>
        <v>0</v>
      </c>
      <c r="S1230">
        <f t="shared" si="101"/>
        <v>1</v>
      </c>
    </row>
    <row r="1231" spans="1:21" ht="16">
      <c r="A1231" s="1">
        <v>2004</v>
      </c>
      <c r="B1231" t="s">
        <v>1973</v>
      </c>
      <c r="C1231" t="s">
        <v>1974</v>
      </c>
      <c r="D1231" t="s">
        <v>90</v>
      </c>
      <c r="E1231" t="s">
        <v>31</v>
      </c>
      <c r="F1231" t="s">
        <v>17</v>
      </c>
      <c r="G1231">
        <v>51225796</v>
      </c>
      <c r="H1231">
        <v>158225796</v>
      </c>
      <c r="I1231" t="s">
        <v>1841</v>
      </c>
      <c r="J1231">
        <v>67825608</v>
      </c>
      <c r="K1231">
        <v>63171287</v>
      </c>
      <c r="L1231">
        <v>195122925</v>
      </c>
      <c r="M1231">
        <v>55000000</v>
      </c>
      <c r="N1231">
        <f t="shared" si="99"/>
        <v>0</v>
      </c>
      <c r="O1231">
        <f t="shared" si="100"/>
        <v>1</v>
      </c>
      <c r="P1231">
        <f t="shared" si="101"/>
        <v>0</v>
      </c>
      <c r="Q1231">
        <f t="shared" si="101"/>
        <v>1</v>
      </c>
      <c r="R1231">
        <f t="shared" si="101"/>
        <v>0</v>
      </c>
      <c r="S1231">
        <f t="shared" si="101"/>
        <v>0</v>
      </c>
      <c r="T1231">
        <v>3</v>
      </c>
      <c r="U1231">
        <v>2</v>
      </c>
    </row>
    <row r="1232" spans="1:21" ht="16">
      <c r="A1232" s="1">
        <v>1977</v>
      </c>
      <c r="B1232" t="s">
        <v>3483</v>
      </c>
      <c r="C1232" t="s">
        <v>3484</v>
      </c>
      <c r="D1232" t="s">
        <v>16</v>
      </c>
      <c r="E1232" t="s">
        <v>16</v>
      </c>
      <c r="F1232" t="s">
        <v>17</v>
      </c>
      <c r="G1232">
        <v>50800000</v>
      </c>
      <c r="H1232">
        <v>50800000</v>
      </c>
      <c r="I1232" t="s">
        <v>3485</v>
      </c>
      <c r="J1232">
        <v>99921804</v>
      </c>
      <c r="K1232">
        <v>195231833</v>
      </c>
      <c r="L1232">
        <v>195231833</v>
      </c>
      <c r="M1232">
        <v>26000000</v>
      </c>
      <c r="N1232">
        <f t="shared" si="99"/>
        <v>0</v>
      </c>
      <c r="O1232">
        <f t="shared" si="100"/>
        <v>0</v>
      </c>
      <c r="P1232">
        <f t="shared" si="101"/>
        <v>0</v>
      </c>
      <c r="Q1232">
        <f t="shared" si="101"/>
        <v>0</v>
      </c>
      <c r="R1232">
        <f t="shared" si="101"/>
        <v>0</v>
      </c>
      <c r="S1232">
        <f t="shared" si="101"/>
        <v>0</v>
      </c>
    </row>
    <row r="1233" spans="1:21" ht="16">
      <c r="A1233" s="1">
        <v>2007</v>
      </c>
      <c r="B1233" t="s">
        <v>1427</v>
      </c>
      <c r="C1233" t="s">
        <v>1428</v>
      </c>
      <c r="D1233" t="s">
        <v>16</v>
      </c>
      <c r="E1233" t="s">
        <v>16</v>
      </c>
      <c r="F1233" t="s">
        <v>17</v>
      </c>
      <c r="G1233">
        <v>93466502</v>
      </c>
      <c r="H1233">
        <v>174310293</v>
      </c>
      <c r="I1233" t="s">
        <v>1327</v>
      </c>
      <c r="J1233">
        <v>50559457</v>
      </c>
      <c r="K1233">
        <v>105013679</v>
      </c>
      <c r="L1233">
        <v>195845194</v>
      </c>
      <c r="M1233">
        <v>45000000</v>
      </c>
      <c r="N1233">
        <f t="shared" si="99"/>
        <v>0</v>
      </c>
      <c r="O1233">
        <f t="shared" si="100"/>
        <v>0</v>
      </c>
      <c r="P1233">
        <f t="shared" si="101"/>
        <v>0</v>
      </c>
      <c r="Q1233">
        <f t="shared" si="101"/>
        <v>1</v>
      </c>
      <c r="R1233">
        <f t="shared" si="101"/>
        <v>0</v>
      </c>
      <c r="S1233">
        <f t="shared" si="101"/>
        <v>0</v>
      </c>
      <c r="T1233">
        <v>2</v>
      </c>
      <c r="U1233">
        <v>2</v>
      </c>
    </row>
    <row r="1234" spans="1:21" ht="16">
      <c r="A1234" s="1">
        <v>2011</v>
      </c>
      <c r="B1234" t="s">
        <v>517</v>
      </c>
      <c r="C1234" t="s">
        <v>3617</v>
      </c>
      <c r="D1234" t="s">
        <v>16</v>
      </c>
      <c r="E1234" t="s">
        <v>16</v>
      </c>
      <c r="F1234" t="s">
        <v>17</v>
      </c>
      <c r="G1234">
        <v>68224452</v>
      </c>
      <c r="H1234">
        <v>189624452</v>
      </c>
      <c r="I1234" t="s">
        <v>391</v>
      </c>
      <c r="J1234">
        <v>56962993</v>
      </c>
      <c r="K1234">
        <v>70659436</v>
      </c>
      <c r="L1234">
        <v>196392298</v>
      </c>
      <c r="M1234">
        <v>55000000</v>
      </c>
      <c r="N1234">
        <f t="shared" si="99"/>
        <v>0</v>
      </c>
      <c r="O1234">
        <f t="shared" si="100"/>
        <v>0</v>
      </c>
      <c r="P1234">
        <f t="shared" si="101"/>
        <v>1</v>
      </c>
      <c r="Q1234">
        <f t="shared" si="101"/>
        <v>0</v>
      </c>
      <c r="R1234">
        <f t="shared" si="101"/>
        <v>0</v>
      </c>
      <c r="S1234">
        <f t="shared" si="101"/>
        <v>0</v>
      </c>
      <c r="T1234">
        <v>1</v>
      </c>
      <c r="U1234">
        <v>1</v>
      </c>
    </row>
    <row r="1235" spans="1:21" ht="16">
      <c r="A1235" s="1">
        <v>2003</v>
      </c>
      <c r="B1235" t="s">
        <v>2074</v>
      </c>
      <c r="C1235" t="s">
        <v>2075</v>
      </c>
      <c r="D1235" t="s">
        <v>22</v>
      </c>
      <c r="E1235" t="s">
        <v>22</v>
      </c>
      <c r="F1235" t="s">
        <v>23</v>
      </c>
      <c r="G1235">
        <v>110000082</v>
      </c>
      <c r="H1235">
        <v>155200000</v>
      </c>
      <c r="I1235" t="s">
        <v>2006</v>
      </c>
      <c r="J1235">
        <v>56973913</v>
      </c>
      <c r="K1235">
        <v>139269669</v>
      </c>
      <c r="L1235">
        <v>196496696</v>
      </c>
      <c r="M1235">
        <v>45000000</v>
      </c>
      <c r="N1235">
        <f t="shared" si="99"/>
        <v>1</v>
      </c>
      <c r="O1235">
        <f t="shared" si="100"/>
        <v>0</v>
      </c>
      <c r="P1235">
        <f t="shared" si="101"/>
        <v>0</v>
      </c>
      <c r="Q1235">
        <f t="shared" si="101"/>
        <v>1</v>
      </c>
      <c r="R1235">
        <f t="shared" si="101"/>
        <v>0</v>
      </c>
      <c r="S1235">
        <f t="shared" si="101"/>
        <v>0</v>
      </c>
      <c r="T1235">
        <v>3</v>
      </c>
      <c r="U1235">
        <v>2</v>
      </c>
    </row>
    <row r="1236" spans="1:21" ht="16">
      <c r="A1236" s="1">
        <v>2013</v>
      </c>
      <c r="B1236" t="s">
        <v>100</v>
      </c>
      <c r="C1236" t="s">
        <v>101</v>
      </c>
      <c r="D1236" t="s">
        <v>57</v>
      </c>
      <c r="E1236" t="s">
        <v>58</v>
      </c>
      <c r="F1236" t="s">
        <v>17</v>
      </c>
      <c r="G1236">
        <v>65187603</v>
      </c>
      <c r="H1236">
        <v>197387603</v>
      </c>
      <c r="I1236" t="s">
        <v>18</v>
      </c>
      <c r="J1236">
        <v>195000000</v>
      </c>
      <c r="K1236">
        <v>65187603</v>
      </c>
      <c r="L1236">
        <v>197387603</v>
      </c>
      <c r="M1236">
        <v>195000000</v>
      </c>
      <c r="N1236">
        <f t="shared" si="99"/>
        <v>0</v>
      </c>
      <c r="O1236">
        <f t="shared" si="100"/>
        <v>1</v>
      </c>
      <c r="P1236">
        <f t="shared" si="101"/>
        <v>1</v>
      </c>
      <c r="Q1236">
        <f t="shared" si="101"/>
        <v>0</v>
      </c>
      <c r="R1236">
        <f t="shared" si="101"/>
        <v>0</v>
      </c>
      <c r="S1236">
        <f t="shared" si="101"/>
        <v>0</v>
      </c>
      <c r="T1236">
        <v>1</v>
      </c>
      <c r="U1236">
        <v>1</v>
      </c>
    </row>
    <row r="1237" spans="1:21" ht="16">
      <c r="A1237" s="1">
        <v>1980</v>
      </c>
      <c r="B1237" t="s">
        <v>3441</v>
      </c>
      <c r="C1237" t="s">
        <v>3442</v>
      </c>
      <c r="D1237" t="s">
        <v>22</v>
      </c>
      <c r="E1237" t="s">
        <v>22</v>
      </c>
      <c r="F1237" t="s">
        <v>23</v>
      </c>
      <c r="G1237">
        <v>69847348</v>
      </c>
      <c r="H1237">
        <v>69847348</v>
      </c>
      <c r="I1237" t="s">
        <v>3434</v>
      </c>
      <c r="J1237">
        <v>42416518</v>
      </c>
      <c r="K1237">
        <v>197512086</v>
      </c>
      <c r="L1237">
        <v>197512086</v>
      </c>
      <c r="M1237">
        <v>15000000</v>
      </c>
      <c r="N1237">
        <f t="shared" si="99"/>
        <v>1</v>
      </c>
      <c r="O1237">
        <f t="shared" si="100"/>
        <v>0</v>
      </c>
      <c r="P1237">
        <f t="shared" si="101"/>
        <v>0</v>
      </c>
      <c r="Q1237">
        <f t="shared" si="101"/>
        <v>0</v>
      </c>
      <c r="R1237">
        <f t="shared" si="101"/>
        <v>0</v>
      </c>
      <c r="S1237">
        <f t="shared" si="101"/>
        <v>1</v>
      </c>
    </row>
    <row r="1238" spans="1:21" ht="16">
      <c r="A1238" s="1">
        <v>2006</v>
      </c>
      <c r="B1238" t="s">
        <v>1476</v>
      </c>
      <c r="C1238" t="s">
        <v>1477</v>
      </c>
      <c r="D1238" t="s">
        <v>16</v>
      </c>
      <c r="E1238" t="s">
        <v>16</v>
      </c>
      <c r="F1238" t="s">
        <v>17</v>
      </c>
      <c r="G1238">
        <v>57377916</v>
      </c>
      <c r="H1238">
        <v>171377916</v>
      </c>
      <c r="I1238" t="s">
        <v>1464</v>
      </c>
      <c r="J1238">
        <v>115579635</v>
      </c>
      <c r="K1238">
        <v>66317186</v>
      </c>
      <c r="L1238">
        <v>198077969</v>
      </c>
      <c r="M1238">
        <v>100000000</v>
      </c>
      <c r="N1238">
        <f t="shared" si="99"/>
        <v>0</v>
      </c>
      <c r="O1238">
        <f t="shared" si="100"/>
        <v>0</v>
      </c>
      <c r="P1238">
        <f t="shared" si="101"/>
        <v>0</v>
      </c>
      <c r="Q1238">
        <f t="shared" si="101"/>
        <v>1</v>
      </c>
      <c r="R1238">
        <f t="shared" si="101"/>
        <v>0</v>
      </c>
      <c r="S1238">
        <f t="shared" si="101"/>
        <v>0</v>
      </c>
      <c r="T1238">
        <v>2</v>
      </c>
      <c r="U1238">
        <v>2</v>
      </c>
    </row>
    <row r="1239" spans="1:21" ht="16">
      <c r="A1239" s="1">
        <v>2003</v>
      </c>
      <c r="B1239" t="s">
        <v>2050</v>
      </c>
      <c r="C1239" t="s">
        <v>2051</v>
      </c>
      <c r="D1239" t="s">
        <v>57</v>
      </c>
      <c r="E1239" t="s">
        <v>58</v>
      </c>
      <c r="F1239" t="s">
        <v>17</v>
      </c>
      <c r="G1239">
        <v>65653758</v>
      </c>
      <c r="H1239">
        <v>156453758</v>
      </c>
      <c r="I1239" t="s">
        <v>1999</v>
      </c>
      <c r="J1239">
        <v>113947826</v>
      </c>
      <c r="K1239">
        <v>83123367</v>
      </c>
      <c r="L1239">
        <v>198084062</v>
      </c>
      <c r="M1239">
        <v>90000000</v>
      </c>
      <c r="N1239">
        <f t="shared" si="99"/>
        <v>0</v>
      </c>
      <c r="O1239">
        <f t="shared" si="100"/>
        <v>1</v>
      </c>
      <c r="P1239">
        <f t="shared" si="101"/>
        <v>0</v>
      </c>
      <c r="Q1239">
        <f t="shared" si="101"/>
        <v>1</v>
      </c>
      <c r="R1239">
        <f t="shared" si="101"/>
        <v>0</v>
      </c>
      <c r="S1239">
        <f t="shared" si="101"/>
        <v>0</v>
      </c>
      <c r="T1239">
        <v>3</v>
      </c>
      <c r="U1239">
        <v>2</v>
      </c>
    </row>
    <row r="1240" spans="1:21" ht="16">
      <c r="A1240" s="1">
        <v>2003</v>
      </c>
      <c r="B1240" t="s">
        <v>2065</v>
      </c>
      <c r="C1240" t="s">
        <v>2066</v>
      </c>
      <c r="D1240" t="s">
        <v>22</v>
      </c>
      <c r="E1240" t="s">
        <v>22</v>
      </c>
      <c r="F1240" t="s">
        <v>23</v>
      </c>
      <c r="G1240">
        <v>90135191</v>
      </c>
      <c r="H1240">
        <v>156835191</v>
      </c>
      <c r="I1240" t="s">
        <v>2006</v>
      </c>
      <c r="J1240">
        <v>37982609</v>
      </c>
      <c r="K1240">
        <v>114118990</v>
      </c>
      <c r="L1240">
        <v>198566990</v>
      </c>
      <c r="M1240">
        <v>30000000</v>
      </c>
      <c r="N1240">
        <f t="shared" si="99"/>
        <v>1</v>
      </c>
      <c r="O1240">
        <f t="shared" si="100"/>
        <v>0</v>
      </c>
      <c r="P1240">
        <f t="shared" si="101"/>
        <v>0</v>
      </c>
      <c r="Q1240">
        <f t="shared" si="101"/>
        <v>1</v>
      </c>
      <c r="R1240">
        <f t="shared" si="101"/>
        <v>0</v>
      </c>
      <c r="S1240">
        <f t="shared" si="101"/>
        <v>0</v>
      </c>
      <c r="T1240">
        <v>3</v>
      </c>
      <c r="U1240">
        <v>2</v>
      </c>
    </row>
    <row r="1241" spans="1:21" ht="16">
      <c r="A1241" s="1">
        <v>2009</v>
      </c>
      <c r="B1241" t="s">
        <v>1101</v>
      </c>
      <c r="C1241" t="s">
        <v>1102</v>
      </c>
      <c r="D1241" t="s">
        <v>90</v>
      </c>
      <c r="E1241" t="s">
        <v>31</v>
      </c>
      <c r="F1241" t="s">
        <v>17</v>
      </c>
      <c r="G1241">
        <v>107509799</v>
      </c>
      <c r="H1241">
        <v>184068357</v>
      </c>
      <c r="I1241" t="s">
        <v>885</v>
      </c>
      <c r="J1241">
        <v>149830960</v>
      </c>
      <c r="K1241">
        <v>116726786</v>
      </c>
      <c r="L1241">
        <v>199848831</v>
      </c>
      <c r="M1241">
        <v>138000000</v>
      </c>
      <c r="N1241">
        <f t="shared" si="99"/>
        <v>0</v>
      </c>
      <c r="O1241">
        <f t="shared" si="100"/>
        <v>1</v>
      </c>
      <c r="P1241">
        <f t="shared" si="101"/>
        <v>0</v>
      </c>
      <c r="Q1241">
        <f t="shared" si="101"/>
        <v>1</v>
      </c>
      <c r="R1241">
        <f t="shared" si="101"/>
        <v>0</v>
      </c>
      <c r="S1241">
        <f t="shared" si="101"/>
        <v>0</v>
      </c>
      <c r="T1241">
        <v>2</v>
      </c>
      <c r="U1241">
        <v>2</v>
      </c>
    </row>
    <row r="1242" spans="1:21" ht="16">
      <c r="A1242" s="1">
        <v>2002</v>
      </c>
      <c r="B1242" t="s">
        <v>2145</v>
      </c>
      <c r="C1242" t="s">
        <v>2146</v>
      </c>
      <c r="D1242" t="s">
        <v>16</v>
      </c>
      <c r="E1242" t="s">
        <v>16</v>
      </c>
      <c r="F1242" t="s">
        <v>17</v>
      </c>
      <c r="G1242">
        <v>81676888</v>
      </c>
      <c r="H1242">
        <v>154338601</v>
      </c>
      <c r="I1242" t="s">
        <v>2125</v>
      </c>
      <c r="J1242">
        <v>69939678</v>
      </c>
      <c r="K1242">
        <v>105786208</v>
      </c>
      <c r="L1242">
        <v>199896148</v>
      </c>
      <c r="M1242">
        <v>54000000</v>
      </c>
      <c r="N1242">
        <f t="shared" si="99"/>
        <v>0</v>
      </c>
      <c r="O1242">
        <f t="shared" si="100"/>
        <v>0</v>
      </c>
      <c r="P1242">
        <f t="shared" ref="P1242:S1261" si="102">IF(AND($A1242&gt;=P$1,$A1242&lt;P$1+10),1,0)</f>
        <v>0</v>
      </c>
      <c r="Q1242">
        <f t="shared" si="102"/>
        <v>1</v>
      </c>
      <c r="R1242">
        <f t="shared" si="102"/>
        <v>0</v>
      </c>
      <c r="S1242">
        <f t="shared" si="102"/>
        <v>0</v>
      </c>
      <c r="T1242">
        <v>3</v>
      </c>
      <c r="U1242">
        <v>2</v>
      </c>
    </row>
    <row r="1243" spans="1:21" ht="16">
      <c r="A1243" s="1">
        <v>2012</v>
      </c>
      <c r="B1243" t="s">
        <v>363</v>
      </c>
      <c r="C1243" t="s">
        <v>364</v>
      </c>
      <c r="D1243" t="s">
        <v>22</v>
      </c>
      <c r="E1243" t="s">
        <v>22</v>
      </c>
      <c r="F1243" t="s">
        <v>23</v>
      </c>
      <c r="G1243">
        <v>125014030</v>
      </c>
      <c r="H1243">
        <v>197618160</v>
      </c>
      <c r="I1243" t="s">
        <v>24</v>
      </c>
      <c r="J1243">
        <v>8866236</v>
      </c>
      <c r="K1243">
        <v>126844056</v>
      </c>
      <c r="L1243">
        <v>200511006</v>
      </c>
      <c r="M1243">
        <v>8738320</v>
      </c>
      <c r="N1243">
        <f t="shared" si="99"/>
        <v>1</v>
      </c>
      <c r="O1243">
        <f t="shared" si="100"/>
        <v>0</v>
      </c>
      <c r="P1243">
        <f t="shared" si="102"/>
        <v>1</v>
      </c>
      <c r="Q1243">
        <f t="shared" si="102"/>
        <v>0</v>
      </c>
      <c r="R1243">
        <f t="shared" si="102"/>
        <v>0</v>
      </c>
      <c r="S1243">
        <f t="shared" si="102"/>
        <v>0</v>
      </c>
      <c r="T1243">
        <v>1</v>
      </c>
      <c r="U1243">
        <v>1</v>
      </c>
    </row>
    <row r="1244" spans="1:21" ht="16">
      <c r="A1244" s="1">
        <v>2013</v>
      </c>
      <c r="B1244" t="s">
        <v>130</v>
      </c>
      <c r="C1244" t="s">
        <v>131</v>
      </c>
      <c r="D1244" t="s">
        <v>22</v>
      </c>
      <c r="E1244" t="s">
        <v>22</v>
      </c>
      <c r="F1244" t="s">
        <v>23</v>
      </c>
      <c r="G1244">
        <v>68559554</v>
      </c>
      <c r="H1244">
        <v>200859554</v>
      </c>
      <c r="I1244" t="s">
        <v>38</v>
      </c>
      <c r="J1244">
        <v>90000000</v>
      </c>
      <c r="K1244">
        <v>68559554</v>
      </c>
      <c r="L1244">
        <v>200859554</v>
      </c>
      <c r="M1244">
        <v>90000000</v>
      </c>
      <c r="N1244">
        <f t="shared" si="99"/>
        <v>1</v>
      </c>
      <c r="O1244">
        <f t="shared" si="100"/>
        <v>0</v>
      </c>
      <c r="P1244">
        <f t="shared" si="102"/>
        <v>1</v>
      </c>
      <c r="Q1244">
        <f t="shared" si="102"/>
        <v>0</v>
      </c>
      <c r="R1244">
        <f t="shared" si="102"/>
        <v>0</v>
      </c>
      <c r="S1244">
        <f t="shared" si="102"/>
        <v>0</v>
      </c>
      <c r="T1244">
        <v>1</v>
      </c>
      <c r="U1244">
        <v>1</v>
      </c>
    </row>
    <row r="1245" spans="1:21" ht="16">
      <c r="A1245" s="1">
        <v>1987</v>
      </c>
      <c r="B1245" t="s">
        <v>3279</v>
      </c>
      <c r="C1245" t="s">
        <v>3280</v>
      </c>
      <c r="D1245" t="s">
        <v>58</v>
      </c>
      <c r="E1245" t="s">
        <v>58</v>
      </c>
      <c r="F1245" t="s">
        <v>17</v>
      </c>
      <c r="G1245">
        <v>59735548</v>
      </c>
      <c r="H1245">
        <v>98267558</v>
      </c>
      <c r="I1245" t="s">
        <v>3267</v>
      </c>
      <c r="J1245">
        <v>36907153</v>
      </c>
      <c r="K1245">
        <v>122481612</v>
      </c>
      <c r="L1245">
        <v>201487544</v>
      </c>
      <c r="M1245">
        <v>18000000</v>
      </c>
      <c r="N1245">
        <f t="shared" si="99"/>
        <v>0</v>
      </c>
      <c r="O1245">
        <f t="shared" si="100"/>
        <v>0</v>
      </c>
      <c r="P1245">
        <f t="shared" si="102"/>
        <v>0</v>
      </c>
      <c r="Q1245">
        <f t="shared" si="102"/>
        <v>0</v>
      </c>
      <c r="R1245">
        <f t="shared" si="102"/>
        <v>0</v>
      </c>
      <c r="S1245">
        <f t="shared" si="102"/>
        <v>1</v>
      </c>
    </row>
    <row r="1246" spans="1:21" ht="16">
      <c r="A1246" s="1">
        <v>2012</v>
      </c>
      <c r="B1246" t="s">
        <v>375</v>
      </c>
      <c r="C1246" t="s">
        <v>376</v>
      </c>
      <c r="D1246" t="s">
        <v>27</v>
      </c>
      <c r="E1246" t="s">
        <v>16</v>
      </c>
      <c r="F1246" t="s">
        <v>17</v>
      </c>
      <c r="G1246">
        <v>58877969</v>
      </c>
      <c r="H1246">
        <v>198615996</v>
      </c>
      <c r="I1246" t="s">
        <v>224</v>
      </c>
      <c r="J1246">
        <v>126829821</v>
      </c>
      <c r="K1246">
        <v>59739858</v>
      </c>
      <c r="L1246">
        <v>201523449</v>
      </c>
      <c r="M1246">
        <v>125000000</v>
      </c>
      <c r="N1246">
        <f t="shared" si="99"/>
        <v>0</v>
      </c>
      <c r="O1246">
        <f t="shared" si="100"/>
        <v>1</v>
      </c>
      <c r="P1246">
        <f t="shared" si="102"/>
        <v>1</v>
      </c>
      <c r="Q1246">
        <f t="shared" si="102"/>
        <v>0</v>
      </c>
      <c r="R1246">
        <f t="shared" si="102"/>
        <v>0</v>
      </c>
      <c r="S1246">
        <f t="shared" si="102"/>
        <v>0</v>
      </c>
      <c r="T1246">
        <v>1</v>
      </c>
      <c r="U1246">
        <v>1</v>
      </c>
    </row>
    <row r="1247" spans="1:21" ht="16">
      <c r="A1247" s="1">
        <v>1985</v>
      </c>
      <c r="B1247" t="s">
        <v>3336</v>
      </c>
      <c r="C1247" t="s">
        <v>3337</v>
      </c>
      <c r="D1247" t="s">
        <v>22</v>
      </c>
      <c r="E1247" t="s">
        <v>22</v>
      </c>
      <c r="F1247" t="s">
        <v>23</v>
      </c>
      <c r="G1247">
        <v>93589701</v>
      </c>
      <c r="H1247">
        <v>93589701</v>
      </c>
      <c r="I1247" t="s">
        <v>3322</v>
      </c>
      <c r="J1247">
        <v>32475836</v>
      </c>
      <c r="K1247">
        <v>202626921</v>
      </c>
      <c r="L1247">
        <v>202626921</v>
      </c>
      <c r="M1247">
        <v>15000000</v>
      </c>
      <c r="N1247">
        <f t="shared" si="99"/>
        <v>1</v>
      </c>
      <c r="O1247">
        <f t="shared" si="100"/>
        <v>0</v>
      </c>
      <c r="P1247">
        <f t="shared" si="102"/>
        <v>0</v>
      </c>
      <c r="Q1247">
        <f t="shared" si="102"/>
        <v>0</v>
      </c>
      <c r="R1247">
        <f t="shared" si="102"/>
        <v>0</v>
      </c>
      <c r="S1247">
        <f t="shared" si="102"/>
        <v>1</v>
      </c>
    </row>
    <row r="1248" spans="1:21" ht="16">
      <c r="A1248" s="1">
        <v>1997</v>
      </c>
      <c r="B1248" t="s">
        <v>2770</v>
      </c>
      <c r="C1248" t="s">
        <v>2771</v>
      </c>
      <c r="D1248" t="s">
        <v>22</v>
      </c>
      <c r="E1248" t="s">
        <v>22</v>
      </c>
      <c r="F1248" t="s">
        <v>23</v>
      </c>
      <c r="G1248">
        <v>58403409</v>
      </c>
      <c r="H1248">
        <v>139801410</v>
      </c>
      <c r="I1248" t="s">
        <v>2762</v>
      </c>
      <c r="J1248">
        <v>76915621</v>
      </c>
      <c r="K1248">
        <v>84757254</v>
      </c>
      <c r="L1248">
        <v>202885136</v>
      </c>
      <c r="M1248">
        <v>53000000</v>
      </c>
      <c r="N1248">
        <f t="shared" si="99"/>
        <v>1</v>
      </c>
      <c r="O1248">
        <f t="shared" si="100"/>
        <v>0</v>
      </c>
      <c r="P1248">
        <f t="shared" si="102"/>
        <v>0</v>
      </c>
      <c r="Q1248">
        <f t="shared" si="102"/>
        <v>0</v>
      </c>
      <c r="R1248">
        <f t="shared" si="102"/>
        <v>1</v>
      </c>
      <c r="S1248">
        <f t="shared" si="102"/>
        <v>0</v>
      </c>
      <c r="T1248">
        <v>4</v>
      </c>
      <c r="U1248">
        <v>3</v>
      </c>
    </row>
    <row r="1249" spans="1:21" ht="16">
      <c r="A1249" s="1">
        <v>2009</v>
      </c>
      <c r="B1249" t="s">
        <v>1049</v>
      </c>
      <c r="C1249" t="s">
        <v>1050</v>
      </c>
      <c r="D1249" t="s">
        <v>22</v>
      </c>
      <c r="E1249" t="s">
        <v>22</v>
      </c>
      <c r="F1249" t="s">
        <v>23</v>
      </c>
      <c r="G1249">
        <v>66477700</v>
      </c>
      <c r="H1249">
        <v>187384627</v>
      </c>
      <c r="I1249" t="s">
        <v>888</v>
      </c>
      <c r="J1249">
        <v>43429264</v>
      </c>
      <c r="K1249">
        <v>72176939</v>
      </c>
      <c r="L1249">
        <v>203449410</v>
      </c>
      <c r="M1249">
        <v>40000000</v>
      </c>
      <c r="N1249">
        <f t="shared" si="99"/>
        <v>1</v>
      </c>
      <c r="O1249">
        <f t="shared" si="100"/>
        <v>0</v>
      </c>
      <c r="P1249">
        <f t="shared" si="102"/>
        <v>0</v>
      </c>
      <c r="Q1249">
        <f t="shared" si="102"/>
        <v>1</v>
      </c>
      <c r="R1249">
        <f t="shared" si="102"/>
        <v>0</v>
      </c>
      <c r="S1249">
        <f t="shared" si="102"/>
        <v>0</v>
      </c>
      <c r="T1249">
        <v>2</v>
      </c>
      <c r="U1249">
        <v>2</v>
      </c>
    </row>
    <row r="1250" spans="1:21" ht="16">
      <c r="A1250" s="1">
        <v>2003</v>
      </c>
      <c r="B1250" t="s">
        <v>2026</v>
      </c>
      <c r="C1250" t="s">
        <v>2027</v>
      </c>
      <c r="D1250" t="s">
        <v>22</v>
      </c>
      <c r="E1250" t="s">
        <v>22</v>
      </c>
      <c r="F1250" t="s">
        <v>23</v>
      </c>
      <c r="G1250">
        <v>110222438</v>
      </c>
      <c r="H1250">
        <v>160822438</v>
      </c>
      <c r="I1250" t="s">
        <v>2006</v>
      </c>
      <c r="J1250">
        <v>32918261</v>
      </c>
      <c r="K1250">
        <v>139551191</v>
      </c>
      <c r="L1250">
        <v>203615191</v>
      </c>
      <c r="M1250">
        <v>26000000</v>
      </c>
      <c r="N1250">
        <f t="shared" si="99"/>
        <v>1</v>
      </c>
      <c r="O1250">
        <f t="shared" si="100"/>
        <v>0</v>
      </c>
      <c r="P1250">
        <f t="shared" si="102"/>
        <v>0</v>
      </c>
      <c r="Q1250">
        <f t="shared" si="102"/>
        <v>1</v>
      </c>
      <c r="R1250">
        <f t="shared" si="102"/>
        <v>0</v>
      </c>
      <c r="S1250">
        <f t="shared" si="102"/>
        <v>0</v>
      </c>
      <c r="T1250">
        <v>3</v>
      </c>
      <c r="U1250">
        <v>2</v>
      </c>
    </row>
    <row r="1251" spans="1:21" ht="16">
      <c r="A1251" s="1">
        <v>2008</v>
      </c>
      <c r="B1251" t="s">
        <v>1297</v>
      </c>
      <c r="C1251" t="s">
        <v>1298</v>
      </c>
      <c r="D1251" t="s">
        <v>58</v>
      </c>
      <c r="E1251" t="s">
        <v>58</v>
      </c>
      <c r="F1251" t="s">
        <v>17</v>
      </c>
      <c r="G1251">
        <v>110461307</v>
      </c>
      <c r="H1251">
        <v>188163455</v>
      </c>
      <c r="I1251" t="s">
        <v>1123</v>
      </c>
      <c r="J1251">
        <v>97403068</v>
      </c>
      <c r="K1251">
        <v>119547447</v>
      </c>
      <c r="L1251">
        <v>203641087</v>
      </c>
      <c r="M1251">
        <v>90000000</v>
      </c>
      <c r="N1251">
        <f t="shared" si="99"/>
        <v>0</v>
      </c>
      <c r="O1251">
        <f t="shared" si="100"/>
        <v>0</v>
      </c>
      <c r="P1251">
        <f t="shared" si="102"/>
        <v>0</v>
      </c>
      <c r="Q1251">
        <f t="shared" si="102"/>
        <v>1</v>
      </c>
      <c r="R1251">
        <f t="shared" si="102"/>
        <v>0</v>
      </c>
      <c r="S1251">
        <f t="shared" si="102"/>
        <v>0</v>
      </c>
      <c r="T1251">
        <v>2</v>
      </c>
      <c r="U1251">
        <v>2</v>
      </c>
    </row>
    <row r="1252" spans="1:21" ht="16">
      <c r="A1252" s="1">
        <v>2009</v>
      </c>
      <c r="B1252" t="s">
        <v>989</v>
      </c>
      <c r="C1252" t="s">
        <v>990</v>
      </c>
      <c r="D1252" t="s">
        <v>16</v>
      </c>
      <c r="E1252" t="s">
        <v>16</v>
      </c>
      <c r="F1252" t="s">
        <v>17</v>
      </c>
      <c r="G1252">
        <v>79957634</v>
      </c>
      <c r="H1252">
        <v>187858642</v>
      </c>
      <c r="I1252" t="s">
        <v>885</v>
      </c>
      <c r="J1252">
        <v>54286580</v>
      </c>
      <c r="K1252">
        <v>86812530</v>
      </c>
      <c r="L1252">
        <v>203964063</v>
      </c>
      <c r="M1252">
        <v>50000000</v>
      </c>
      <c r="N1252">
        <f t="shared" si="99"/>
        <v>0</v>
      </c>
      <c r="O1252">
        <f t="shared" si="100"/>
        <v>0</v>
      </c>
      <c r="P1252">
        <f t="shared" si="102"/>
        <v>0</v>
      </c>
      <c r="Q1252">
        <f t="shared" si="102"/>
        <v>1</v>
      </c>
      <c r="R1252">
        <f t="shared" si="102"/>
        <v>0</v>
      </c>
      <c r="S1252">
        <f t="shared" si="102"/>
        <v>0</v>
      </c>
      <c r="T1252">
        <v>2</v>
      </c>
      <c r="U1252">
        <v>2</v>
      </c>
    </row>
    <row r="1253" spans="1:21" ht="16">
      <c r="A1253" s="1">
        <v>2003</v>
      </c>
      <c r="B1253" t="s">
        <v>2010</v>
      </c>
      <c r="C1253" t="s">
        <v>2011</v>
      </c>
      <c r="D1253" t="s">
        <v>22</v>
      </c>
      <c r="E1253" t="s">
        <v>22</v>
      </c>
      <c r="F1253" t="s">
        <v>23</v>
      </c>
      <c r="G1253">
        <v>95632614</v>
      </c>
      <c r="H1253">
        <v>161632614</v>
      </c>
      <c r="I1253" t="s">
        <v>2006</v>
      </c>
      <c r="J1253">
        <v>101286957</v>
      </c>
      <c r="K1253">
        <v>121079205</v>
      </c>
      <c r="L1253">
        <v>204640944</v>
      </c>
      <c r="M1253">
        <v>80000000</v>
      </c>
      <c r="N1253">
        <f t="shared" si="99"/>
        <v>1</v>
      </c>
      <c r="O1253">
        <f t="shared" si="100"/>
        <v>0</v>
      </c>
      <c r="P1253">
        <f t="shared" si="102"/>
        <v>0</v>
      </c>
      <c r="Q1253">
        <f t="shared" si="102"/>
        <v>1</v>
      </c>
      <c r="R1253">
        <f t="shared" si="102"/>
        <v>0</v>
      </c>
      <c r="S1253">
        <f t="shared" si="102"/>
        <v>0</v>
      </c>
      <c r="T1253">
        <v>3</v>
      </c>
      <c r="U1253">
        <v>2</v>
      </c>
    </row>
    <row r="1254" spans="1:21" ht="16">
      <c r="A1254" s="1">
        <v>2006</v>
      </c>
      <c r="B1254" t="s">
        <v>1506</v>
      </c>
      <c r="C1254" t="s">
        <v>1507</v>
      </c>
      <c r="D1254" t="s">
        <v>58</v>
      </c>
      <c r="E1254" t="s">
        <v>58</v>
      </c>
      <c r="F1254" t="s">
        <v>17</v>
      </c>
      <c r="G1254">
        <v>64665672</v>
      </c>
      <c r="H1254">
        <v>177665672</v>
      </c>
      <c r="I1254" t="s">
        <v>1464</v>
      </c>
      <c r="J1254">
        <v>172213656</v>
      </c>
      <c r="K1254">
        <v>74740347</v>
      </c>
      <c r="L1254">
        <v>205345335</v>
      </c>
      <c r="M1254">
        <v>149000000</v>
      </c>
      <c r="N1254">
        <f t="shared" si="99"/>
        <v>0</v>
      </c>
      <c r="O1254">
        <f t="shared" si="100"/>
        <v>0</v>
      </c>
      <c r="P1254">
        <f t="shared" si="102"/>
        <v>0</v>
      </c>
      <c r="Q1254">
        <f t="shared" si="102"/>
        <v>1</v>
      </c>
      <c r="R1254">
        <f t="shared" si="102"/>
        <v>0</v>
      </c>
      <c r="S1254">
        <f t="shared" si="102"/>
        <v>0</v>
      </c>
      <c r="T1254">
        <v>2</v>
      </c>
      <c r="U1254">
        <v>2</v>
      </c>
    </row>
    <row r="1255" spans="1:21" ht="16">
      <c r="A1255" s="1">
        <v>2013</v>
      </c>
      <c r="B1255" t="s">
        <v>218</v>
      </c>
      <c r="C1255" t="s">
        <v>219</v>
      </c>
      <c r="D1255" t="s">
        <v>31</v>
      </c>
      <c r="E1255" t="s">
        <v>31</v>
      </c>
      <c r="F1255" t="s">
        <v>17</v>
      </c>
      <c r="G1255">
        <v>73103784</v>
      </c>
      <c r="H1255">
        <v>205440387</v>
      </c>
      <c r="I1255" t="s">
        <v>18</v>
      </c>
      <c r="J1255">
        <v>150000000</v>
      </c>
      <c r="K1255">
        <v>73103784</v>
      </c>
      <c r="L1255">
        <v>205440387</v>
      </c>
      <c r="M1255">
        <v>150000000</v>
      </c>
      <c r="N1255">
        <f t="shared" si="99"/>
        <v>0</v>
      </c>
      <c r="O1255">
        <f t="shared" si="100"/>
        <v>0</v>
      </c>
      <c r="P1255">
        <f t="shared" si="102"/>
        <v>1</v>
      </c>
      <c r="Q1255">
        <f t="shared" si="102"/>
        <v>0</v>
      </c>
      <c r="R1255">
        <f t="shared" si="102"/>
        <v>0</v>
      </c>
      <c r="S1255">
        <f t="shared" si="102"/>
        <v>0</v>
      </c>
      <c r="T1255">
        <v>1</v>
      </c>
      <c r="U1255">
        <v>1</v>
      </c>
    </row>
    <row r="1256" spans="1:21" ht="16">
      <c r="A1256" s="1">
        <v>2000</v>
      </c>
      <c r="B1256" t="s">
        <v>2433</v>
      </c>
      <c r="C1256" t="s">
        <v>2434</v>
      </c>
      <c r="D1256" t="s">
        <v>22</v>
      </c>
      <c r="E1256" t="s">
        <v>22</v>
      </c>
      <c r="F1256" t="s">
        <v>23</v>
      </c>
      <c r="G1256">
        <v>71309760</v>
      </c>
      <c r="H1256">
        <v>152500343</v>
      </c>
      <c r="I1256" t="s">
        <v>2409</v>
      </c>
      <c r="J1256">
        <v>33822710</v>
      </c>
      <c r="K1256">
        <v>96475572</v>
      </c>
      <c r="L1256">
        <v>206318992</v>
      </c>
      <c r="M1256">
        <v>25000000</v>
      </c>
      <c r="N1256">
        <f t="shared" si="99"/>
        <v>1</v>
      </c>
      <c r="O1256">
        <f t="shared" si="100"/>
        <v>0</v>
      </c>
      <c r="P1256">
        <f t="shared" si="102"/>
        <v>0</v>
      </c>
      <c r="Q1256">
        <f t="shared" si="102"/>
        <v>1</v>
      </c>
      <c r="R1256">
        <f t="shared" si="102"/>
        <v>0</v>
      </c>
      <c r="S1256">
        <f t="shared" si="102"/>
        <v>0</v>
      </c>
      <c r="T1256">
        <v>3</v>
      </c>
      <c r="U1256">
        <v>2</v>
      </c>
    </row>
    <row r="1257" spans="1:21" ht="16">
      <c r="A1257" s="1">
        <v>1995</v>
      </c>
      <c r="B1257" t="s">
        <v>2986</v>
      </c>
      <c r="C1257" t="s">
        <v>2987</v>
      </c>
      <c r="D1257" t="s">
        <v>22</v>
      </c>
      <c r="E1257" t="s">
        <v>22</v>
      </c>
      <c r="F1257" t="s">
        <v>23</v>
      </c>
      <c r="G1257">
        <v>42993774</v>
      </c>
      <c r="H1257">
        <v>134993774</v>
      </c>
      <c r="I1257" t="s">
        <v>2944</v>
      </c>
      <c r="J1257">
        <v>25224861</v>
      </c>
      <c r="K1257">
        <v>65727998</v>
      </c>
      <c r="L1257">
        <v>206375709</v>
      </c>
      <c r="M1257">
        <v>16500000</v>
      </c>
      <c r="N1257">
        <f t="shared" si="99"/>
        <v>1</v>
      </c>
      <c r="O1257">
        <f t="shared" si="100"/>
        <v>0</v>
      </c>
      <c r="P1257">
        <f t="shared" si="102"/>
        <v>0</v>
      </c>
      <c r="Q1257">
        <f t="shared" si="102"/>
        <v>0</v>
      </c>
      <c r="R1257">
        <f t="shared" si="102"/>
        <v>1</v>
      </c>
      <c r="S1257">
        <f t="shared" si="102"/>
        <v>0</v>
      </c>
      <c r="T1257">
        <v>4</v>
      </c>
      <c r="U1257">
        <v>3</v>
      </c>
    </row>
    <row r="1258" spans="1:21" ht="16">
      <c r="A1258" s="1">
        <v>2004</v>
      </c>
      <c r="B1258" t="s">
        <v>1876</v>
      </c>
      <c r="C1258" t="s">
        <v>1877</v>
      </c>
      <c r="D1258" t="s">
        <v>22</v>
      </c>
      <c r="E1258" t="s">
        <v>22</v>
      </c>
      <c r="F1258" t="s">
        <v>23</v>
      </c>
      <c r="G1258">
        <v>114326736</v>
      </c>
      <c r="H1258">
        <v>167791704</v>
      </c>
      <c r="I1258" t="s">
        <v>1837</v>
      </c>
      <c r="J1258">
        <v>36995786</v>
      </c>
      <c r="K1258">
        <v>140986916</v>
      </c>
      <c r="L1258">
        <v>206919534</v>
      </c>
      <c r="M1258">
        <v>30000000</v>
      </c>
      <c r="N1258">
        <f t="shared" si="99"/>
        <v>1</v>
      </c>
      <c r="O1258">
        <f t="shared" si="100"/>
        <v>0</v>
      </c>
      <c r="P1258">
        <f t="shared" si="102"/>
        <v>0</v>
      </c>
      <c r="Q1258">
        <f t="shared" si="102"/>
        <v>1</v>
      </c>
      <c r="R1258">
        <f t="shared" si="102"/>
        <v>0</v>
      </c>
      <c r="S1258">
        <f t="shared" si="102"/>
        <v>0</v>
      </c>
      <c r="T1258">
        <v>3</v>
      </c>
      <c r="U1258">
        <v>2</v>
      </c>
    </row>
    <row r="1259" spans="1:21" ht="16">
      <c r="A1259" s="1">
        <v>1997</v>
      </c>
      <c r="B1259" t="s">
        <v>2788</v>
      </c>
      <c r="C1259" t="s">
        <v>2789</v>
      </c>
      <c r="D1259" t="s">
        <v>31</v>
      </c>
      <c r="E1259" t="s">
        <v>31</v>
      </c>
      <c r="F1259" t="s">
        <v>17</v>
      </c>
      <c r="G1259">
        <v>76118990</v>
      </c>
      <c r="H1259">
        <v>142783718</v>
      </c>
      <c r="I1259" t="s">
        <v>2765</v>
      </c>
      <c r="J1259">
        <v>116099050</v>
      </c>
      <c r="K1259">
        <v>110466780</v>
      </c>
      <c r="L1259">
        <v>207213175</v>
      </c>
      <c r="M1259">
        <v>80000000</v>
      </c>
      <c r="N1259">
        <f t="shared" si="99"/>
        <v>0</v>
      </c>
      <c r="O1259">
        <f t="shared" si="100"/>
        <v>0</v>
      </c>
      <c r="P1259">
        <f t="shared" si="102"/>
        <v>0</v>
      </c>
      <c r="Q1259">
        <f t="shared" si="102"/>
        <v>0</v>
      </c>
      <c r="R1259">
        <f t="shared" si="102"/>
        <v>1</v>
      </c>
      <c r="S1259">
        <f t="shared" si="102"/>
        <v>0</v>
      </c>
      <c r="T1259">
        <v>4</v>
      </c>
      <c r="U1259">
        <v>3</v>
      </c>
    </row>
    <row r="1260" spans="1:21" ht="16">
      <c r="A1260" s="1">
        <v>2005</v>
      </c>
      <c r="B1260" t="s">
        <v>1658</v>
      </c>
      <c r="C1260" t="s">
        <v>1659</v>
      </c>
      <c r="D1260" t="s">
        <v>16</v>
      </c>
      <c r="E1260" t="s">
        <v>16</v>
      </c>
      <c r="F1260" t="s">
        <v>17</v>
      </c>
      <c r="G1260">
        <v>83043761</v>
      </c>
      <c r="H1260">
        <v>174097801</v>
      </c>
      <c r="I1260" t="s">
        <v>1645</v>
      </c>
      <c r="J1260">
        <v>16583160</v>
      </c>
      <c r="K1260">
        <v>99073958</v>
      </c>
      <c r="L1260">
        <v>207704444</v>
      </c>
      <c r="M1260">
        <v>13900000</v>
      </c>
      <c r="N1260">
        <f t="shared" si="99"/>
        <v>0</v>
      </c>
      <c r="O1260">
        <f t="shared" si="100"/>
        <v>0</v>
      </c>
      <c r="P1260">
        <f t="shared" si="102"/>
        <v>0</v>
      </c>
      <c r="Q1260">
        <f t="shared" si="102"/>
        <v>1</v>
      </c>
      <c r="R1260">
        <f t="shared" si="102"/>
        <v>0</v>
      </c>
      <c r="S1260">
        <f t="shared" si="102"/>
        <v>0</v>
      </c>
      <c r="T1260">
        <v>2</v>
      </c>
      <c r="U1260">
        <v>2</v>
      </c>
    </row>
    <row r="1261" spans="1:21" ht="16">
      <c r="A1261" s="1">
        <v>2003</v>
      </c>
      <c r="B1261" t="s">
        <v>2014</v>
      </c>
      <c r="C1261" t="s">
        <v>2015</v>
      </c>
      <c r="D1261" t="s">
        <v>22</v>
      </c>
      <c r="E1261" t="s">
        <v>22</v>
      </c>
      <c r="F1261" t="s">
        <v>23</v>
      </c>
      <c r="G1261">
        <v>104148781</v>
      </c>
      <c r="H1261">
        <v>164285587</v>
      </c>
      <c r="I1261" t="s">
        <v>2006</v>
      </c>
      <c r="J1261">
        <v>75965217</v>
      </c>
      <c r="K1261">
        <v>131861413</v>
      </c>
      <c r="L1261">
        <v>207999839</v>
      </c>
      <c r="M1261">
        <v>60000000</v>
      </c>
      <c r="N1261">
        <f t="shared" si="99"/>
        <v>1</v>
      </c>
      <c r="O1261">
        <f t="shared" si="100"/>
        <v>0</v>
      </c>
      <c r="P1261">
        <f t="shared" si="102"/>
        <v>0</v>
      </c>
      <c r="Q1261">
        <f t="shared" si="102"/>
        <v>1</v>
      </c>
      <c r="R1261">
        <f t="shared" si="102"/>
        <v>0</v>
      </c>
      <c r="S1261">
        <f t="shared" si="102"/>
        <v>0</v>
      </c>
      <c r="T1261">
        <v>3</v>
      </c>
      <c r="U1261">
        <v>2</v>
      </c>
    </row>
    <row r="1262" spans="1:21" ht="16">
      <c r="A1262" s="1">
        <v>2010</v>
      </c>
      <c r="B1262" t="s">
        <v>767</v>
      </c>
      <c r="C1262" t="s">
        <v>768</v>
      </c>
      <c r="D1262" t="s">
        <v>90</v>
      </c>
      <c r="E1262" t="s">
        <v>31</v>
      </c>
      <c r="F1262" t="s">
        <v>17</v>
      </c>
      <c r="G1262">
        <v>90380162</v>
      </c>
      <c r="H1262">
        <v>196439693</v>
      </c>
      <c r="I1262" t="s">
        <v>635</v>
      </c>
      <c r="J1262">
        <v>64093910</v>
      </c>
      <c r="K1262">
        <v>96546967</v>
      </c>
      <c r="L1262">
        <v>209843135</v>
      </c>
      <c r="M1262">
        <v>60000000</v>
      </c>
      <c r="N1262">
        <f t="shared" si="99"/>
        <v>0</v>
      </c>
      <c r="O1262">
        <f t="shared" si="100"/>
        <v>1</v>
      </c>
      <c r="P1262">
        <f t="shared" ref="P1262:S1281" si="103">IF(AND($A1262&gt;=P$1,$A1262&lt;P$1+10),1,0)</f>
        <v>1</v>
      </c>
      <c r="Q1262">
        <f t="shared" si="103"/>
        <v>0</v>
      </c>
      <c r="R1262">
        <f t="shared" si="103"/>
        <v>0</v>
      </c>
      <c r="S1262">
        <f t="shared" si="103"/>
        <v>0</v>
      </c>
      <c r="T1262">
        <v>1</v>
      </c>
      <c r="U1262">
        <v>1</v>
      </c>
    </row>
    <row r="1263" spans="1:21" ht="16">
      <c r="A1263" s="1">
        <v>2006</v>
      </c>
      <c r="B1263" t="s">
        <v>1556</v>
      </c>
      <c r="C1263" t="s">
        <v>1557</v>
      </c>
      <c r="D1263" t="s">
        <v>31</v>
      </c>
      <c r="E1263" t="s">
        <v>31</v>
      </c>
      <c r="F1263" t="s">
        <v>17</v>
      </c>
      <c r="G1263">
        <v>60674817</v>
      </c>
      <c r="H1263">
        <v>181674817</v>
      </c>
      <c r="I1263" t="s">
        <v>1464</v>
      </c>
      <c r="J1263">
        <v>184927415</v>
      </c>
      <c r="K1263">
        <v>70127732</v>
      </c>
      <c r="L1263">
        <v>209979090</v>
      </c>
      <c r="M1263">
        <v>160000000</v>
      </c>
      <c r="N1263">
        <f t="shared" si="99"/>
        <v>0</v>
      </c>
      <c r="O1263">
        <f t="shared" si="100"/>
        <v>0</v>
      </c>
      <c r="P1263">
        <f t="shared" si="103"/>
        <v>0</v>
      </c>
      <c r="Q1263">
        <f t="shared" si="103"/>
        <v>1</v>
      </c>
      <c r="R1263">
        <f t="shared" si="103"/>
        <v>0</v>
      </c>
      <c r="S1263">
        <f t="shared" si="103"/>
        <v>0</v>
      </c>
      <c r="T1263">
        <v>2</v>
      </c>
      <c r="U1263">
        <v>2</v>
      </c>
    </row>
    <row r="1264" spans="1:21" ht="16">
      <c r="A1264" s="1">
        <v>2001</v>
      </c>
      <c r="B1264" t="s">
        <v>2299</v>
      </c>
      <c r="C1264" t="s">
        <v>2300</v>
      </c>
      <c r="D1264" t="s">
        <v>57</v>
      </c>
      <c r="E1264" t="s">
        <v>58</v>
      </c>
      <c r="F1264" t="s">
        <v>17</v>
      </c>
      <c r="G1264">
        <v>108638745</v>
      </c>
      <c r="H1264">
        <v>159691085</v>
      </c>
      <c r="I1264" t="s">
        <v>2286</v>
      </c>
      <c r="J1264">
        <v>125005366</v>
      </c>
      <c r="K1264">
        <v>142951853</v>
      </c>
      <c r="L1264">
        <v>210128869</v>
      </c>
      <c r="M1264">
        <v>95000000</v>
      </c>
      <c r="N1264">
        <f t="shared" si="99"/>
        <v>0</v>
      </c>
      <c r="O1264">
        <f t="shared" si="100"/>
        <v>1</v>
      </c>
      <c r="P1264">
        <f t="shared" si="103"/>
        <v>0</v>
      </c>
      <c r="Q1264">
        <f t="shared" si="103"/>
        <v>1</v>
      </c>
      <c r="R1264">
        <f t="shared" si="103"/>
        <v>0</v>
      </c>
      <c r="S1264">
        <f t="shared" si="103"/>
        <v>0</v>
      </c>
      <c r="T1264">
        <v>3</v>
      </c>
      <c r="U1264">
        <v>2</v>
      </c>
    </row>
    <row r="1265" spans="1:21" ht="16">
      <c r="A1265" s="1">
        <v>2005</v>
      </c>
      <c r="B1265" t="s">
        <v>1779</v>
      </c>
      <c r="C1265" t="s">
        <v>1780</v>
      </c>
      <c r="D1265" t="s">
        <v>90</v>
      </c>
      <c r="E1265" t="s">
        <v>31</v>
      </c>
      <c r="F1265" t="s">
        <v>17</v>
      </c>
      <c r="G1265">
        <v>109449237</v>
      </c>
      <c r="H1265">
        <v>177360047</v>
      </c>
      <c r="I1265" t="s">
        <v>1645</v>
      </c>
      <c r="J1265">
        <v>31018861</v>
      </c>
      <c r="K1265">
        <v>130576566</v>
      </c>
      <c r="L1265">
        <v>211596412</v>
      </c>
      <c r="M1265">
        <v>26000000</v>
      </c>
      <c r="N1265">
        <f t="shared" si="99"/>
        <v>0</v>
      </c>
      <c r="O1265">
        <f t="shared" si="100"/>
        <v>1</v>
      </c>
      <c r="P1265">
        <f t="shared" si="103"/>
        <v>0</v>
      </c>
      <c r="Q1265">
        <f t="shared" si="103"/>
        <v>1</v>
      </c>
      <c r="R1265">
        <f t="shared" si="103"/>
        <v>0</v>
      </c>
      <c r="S1265">
        <f t="shared" si="103"/>
        <v>0</v>
      </c>
      <c r="T1265">
        <v>2</v>
      </c>
      <c r="U1265">
        <v>2</v>
      </c>
    </row>
    <row r="1266" spans="1:21" ht="16">
      <c r="A1266" s="1">
        <v>2002</v>
      </c>
      <c r="B1266" t="s">
        <v>2190</v>
      </c>
      <c r="C1266" t="s">
        <v>2191</v>
      </c>
      <c r="D1266" t="s">
        <v>22</v>
      </c>
      <c r="E1266" t="s">
        <v>22</v>
      </c>
      <c r="F1266" t="s">
        <v>23</v>
      </c>
      <c r="G1266">
        <v>93932896</v>
      </c>
      <c r="H1266">
        <v>163838217</v>
      </c>
      <c r="I1266" t="s">
        <v>2128</v>
      </c>
      <c r="J1266">
        <v>71234857</v>
      </c>
      <c r="K1266">
        <v>121659935</v>
      </c>
      <c r="L1266">
        <v>212199853</v>
      </c>
      <c r="M1266">
        <v>55000000</v>
      </c>
      <c r="N1266">
        <f t="shared" si="99"/>
        <v>1</v>
      </c>
      <c r="O1266">
        <f t="shared" si="100"/>
        <v>0</v>
      </c>
      <c r="P1266">
        <f t="shared" si="103"/>
        <v>0</v>
      </c>
      <c r="Q1266">
        <f t="shared" si="103"/>
        <v>1</v>
      </c>
      <c r="R1266">
        <f t="shared" si="103"/>
        <v>0</v>
      </c>
      <c r="S1266">
        <f t="shared" si="103"/>
        <v>0</v>
      </c>
      <c r="T1266">
        <v>3</v>
      </c>
      <c r="U1266">
        <v>2</v>
      </c>
    </row>
    <row r="1267" spans="1:21" ht="16">
      <c r="A1267" s="1">
        <v>2003</v>
      </c>
      <c r="B1267" t="s">
        <v>2085</v>
      </c>
      <c r="C1267" t="s">
        <v>2086</v>
      </c>
      <c r="D1267" t="s">
        <v>22</v>
      </c>
      <c r="E1267" t="s">
        <v>22</v>
      </c>
      <c r="F1267" t="s">
        <v>23</v>
      </c>
      <c r="G1267">
        <v>111760631</v>
      </c>
      <c r="H1267">
        <v>167851995</v>
      </c>
      <c r="I1267" t="s">
        <v>2006</v>
      </c>
      <c r="J1267">
        <v>50643478</v>
      </c>
      <c r="K1267">
        <v>141498677</v>
      </c>
      <c r="L1267">
        <v>212515222</v>
      </c>
      <c r="M1267">
        <v>40000000</v>
      </c>
      <c r="N1267">
        <f t="shared" si="99"/>
        <v>1</v>
      </c>
      <c r="O1267">
        <f t="shared" si="100"/>
        <v>0</v>
      </c>
      <c r="P1267">
        <f t="shared" si="103"/>
        <v>0</v>
      </c>
      <c r="Q1267">
        <f t="shared" si="103"/>
        <v>1</v>
      </c>
      <c r="R1267">
        <f t="shared" si="103"/>
        <v>0</v>
      </c>
      <c r="S1267">
        <f t="shared" si="103"/>
        <v>0</v>
      </c>
      <c r="T1267">
        <v>3</v>
      </c>
      <c r="U1267">
        <v>2</v>
      </c>
    </row>
    <row r="1268" spans="1:21" ht="16">
      <c r="A1268" s="1">
        <v>2004</v>
      </c>
      <c r="B1268" t="s">
        <v>1852</v>
      </c>
      <c r="C1268" t="s">
        <v>1853</v>
      </c>
      <c r="D1268" t="s">
        <v>63</v>
      </c>
      <c r="E1268" t="s">
        <v>64</v>
      </c>
      <c r="F1268" t="s">
        <v>17</v>
      </c>
      <c r="G1268">
        <v>80281096</v>
      </c>
      <c r="H1268">
        <v>172543519</v>
      </c>
      <c r="I1268" t="s">
        <v>1841</v>
      </c>
      <c r="J1268">
        <v>86323501</v>
      </c>
      <c r="K1268">
        <v>99002076</v>
      </c>
      <c r="L1268">
        <v>212779439</v>
      </c>
      <c r="M1268">
        <v>70000000</v>
      </c>
      <c r="N1268">
        <f t="shared" si="99"/>
        <v>0</v>
      </c>
      <c r="O1268">
        <f t="shared" si="100"/>
        <v>1</v>
      </c>
      <c r="P1268">
        <f t="shared" si="103"/>
        <v>0</v>
      </c>
      <c r="Q1268">
        <f t="shared" si="103"/>
        <v>1</v>
      </c>
      <c r="R1268">
        <f t="shared" si="103"/>
        <v>0</v>
      </c>
      <c r="S1268">
        <f t="shared" si="103"/>
        <v>0</v>
      </c>
      <c r="T1268">
        <v>3</v>
      </c>
      <c r="U1268">
        <v>2</v>
      </c>
    </row>
    <row r="1269" spans="1:21" ht="16">
      <c r="A1269" s="1">
        <v>2006</v>
      </c>
      <c r="B1269" t="s">
        <v>1516</v>
      </c>
      <c r="C1269" t="s">
        <v>1517</v>
      </c>
      <c r="D1269" t="s">
        <v>63</v>
      </c>
      <c r="E1269" t="s">
        <v>64</v>
      </c>
      <c r="F1269" t="s">
        <v>17</v>
      </c>
      <c r="G1269">
        <v>88634237</v>
      </c>
      <c r="H1269">
        <v>184634237</v>
      </c>
      <c r="I1269" t="s">
        <v>1464</v>
      </c>
      <c r="J1269">
        <v>57789817</v>
      </c>
      <c r="K1269">
        <v>102443127</v>
      </c>
      <c r="L1269">
        <v>213399577</v>
      </c>
      <c r="M1269">
        <v>50000000</v>
      </c>
      <c r="N1269">
        <f t="shared" si="99"/>
        <v>0</v>
      </c>
      <c r="O1269">
        <f t="shared" si="100"/>
        <v>1</v>
      </c>
      <c r="P1269">
        <f t="shared" si="103"/>
        <v>0</v>
      </c>
      <c r="Q1269">
        <f t="shared" si="103"/>
        <v>1</v>
      </c>
      <c r="R1269">
        <f t="shared" si="103"/>
        <v>0</v>
      </c>
      <c r="S1269">
        <f t="shared" si="103"/>
        <v>0</v>
      </c>
      <c r="T1269">
        <v>2</v>
      </c>
      <c r="U1269">
        <v>2</v>
      </c>
    </row>
    <row r="1270" spans="1:21" ht="16">
      <c r="A1270" s="1">
        <v>2011</v>
      </c>
      <c r="B1270" t="s">
        <v>525</v>
      </c>
      <c r="C1270" t="s">
        <v>526</v>
      </c>
      <c r="D1270" t="s">
        <v>22</v>
      </c>
      <c r="E1270" t="s">
        <v>22</v>
      </c>
      <c r="F1270" t="s">
        <v>23</v>
      </c>
      <c r="G1270">
        <v>104028807</v>
      </c>
      <c r="H1270">
        <v>207039844</v>
      </c>
      <c r="I1270" t="s">
        <v>398</v>
      </c>
      <c r="J1270">
        <v>5178454</v>
      </c>
      <c r="K1270">
        <v>107741677</v>
      </c>
      <c r="L1270">
        <v>214429259</v>
      </c>
      <c r="M1270">
        <v>5000000</v>
      </c>
      <c r="N1270">
        <f t="shared" si="99"/>
        <v>1</v>
      </c>
      <c r="O1270">
        <f t="shared" si="100"/>
        <v>0</v>
      </c>
      <c r="P1270">
        <f t="shared" si="103"/>
        <v>1</v>
      </c>
      <c r="Q1270">
        <f t="shared" si="103"/>
        <v>0</v>
      </c>
      <c r="R1270">
        <f t="shared" si="103"/>
        <v>0</v>
      </c>
      <c r="S1270">
        <f t="shared" si="103"/>
        <v>0</v>
      </c>
      <c r="T1270">
        <v>1</v>
      </c>
      <c r="U1270">
        <v>1</v>
      </c>
    </row>
    <row r="1271" spans="1:21" ht="16">
      <c r="A1271" s="1">
        <v>2010</v>
      </c>
      <c r="B1271" t="s">
        <v>877</v>
      </c>
      <c r="C1271" t="s">
        <v>878</v>
      </c>
      <c r="D1271" t="s">
        <v>58</v>
      </c>
      <c r="E1271" t="s">
        <v>58</v>
      </c>
      <c r="F1271" t="s">
        <v>17</v>
      </c>
      <c r="G1271">
        <v>100246011</v>
      </c>
      <c r="H1271">
        <v>202284317</v>
      </c>
      <c r="I1271" t="s">
        <v>635</v>
      </c>
      <c r="J1271">
        <v>85458547</v>
      </c>
      <c r="K1271">
        <v>107085981</v>
      </c>
      <c r="L1271">
        <v>216086548</v>
      </c>
      <c r="M1271">
        <v>80000000</v>
      </c>
      <c r="N1271">
        <f t="shared" si="99"/>
        <v>0</v>
      </c>
      <c r="O1271">
        <f t="shared" si="100"/>
        <v>0</v>
      </c>
      <c r="P1271">
        <f t="shared" si="103"/>
        <v>1</v>
      </c>
      <c r="Q1271">
        <f t="shared" si="103"/>
        <v>0</v>
      </c>
      <c r="R1271">
        <f t="shared" si="103"/>
        <v>0</v>
      </c>
      <c r="S1271">
        <f t="shared" si="103"/>
        <v>0</v>
      </c>
      <c r="T1271">
        <v>1</v>
      </c>
      <c r="U1271">
        <v>1</v>
      </c>
    </row>
    <row r="1272" spans="1:21" ht="16">
      <c r="A1272" s="1">
        <v>2001</v>
      </c>
      <c r="B1272" t="s">
        <v>2391</v>
      </c>
      <c r="C1272" t="s">
        <v>2392</v>
      </c>
      <c r="D1272" t="s">
        <v>22</v>
      </c>
      <c r="E1272" t="s">
        <v>22</v>
      </c>
      <c r="F1272" t="s">
        <v>23</v>
      </c>
      <c r="G1272">
        <v>108244774</v>
      </c>
      <c r="H1272">
        <v>165334774</v>
      </c>
      <c r="I1272" t="s">
        <v>2290</v>
      </c>
      <c r="J1272">
        <v>39475379</v>
      </c>
      <c r="K1272">
        <v>142433448</v>
      </c>
      <c r="L1272">
        <v>217555094</v>
      </c>
      <c r="M1272">
        <v>30000000</v>
      </c>
      <c r="N1272">
        <f t="shared" si="99"/>
        <v>1</v>
      </c>
      <c r="O1272">
        <f t="shared" si="100"/>
        <v>0</v>
      </c>
      <c r="P1272">
        <f t="shared" si="103"/>
        <v>0</v>
      </c>
      <c r="Q1272">
        <f t="shared" si="103"/>
        <v>1</v>
      </c>
      <c r="R1272">
        <f t="shared" si="103"/>
        <v>0</v>
      </c>
      <c r="S1272">
        <f t="shared" si="103"/>
        <v>0</v>
      </c>
      <c r="T1272">
        <v>3</v>
      </c>
      <c r="U1272">
        <v>2</v>
      </c>
    </row>
    <row r="1273" spans="1:21" ht="16">
      <c r="A1273" s="1">
        <v>1981</v>
      </c>
      <c r="B1273" t="s">
        <v>3410</v>
      </c>
      <c r="C1273" t="s">
        <v>3411</v>
      </c>
      <c r="D1273" t="s">
        <v>58</v>
      </c>
      <c r="E1273" t="s">
        <v>58</v>
      </c>
      <c r="F1273" t="s">
        <v>17</v>
      </c>
      <c r="G1273">
        <v>11487676</v>
      </c>
      <c r="H1273">
        <v>84970337</v>
      </c>
      <c r="I1273" t="s">
        <v>3412</v>
      </c>
      <c r="J1273">
        <v>30742635</v>
      </c>
      <c r="K1273">
        <v>29430119</v>
      </c>
      <c r="L1273">
        <v>217684336</v>
      </c>
      <c r="M1273">
        <v>12000000</v>
      </c>
      <c r="N1273">
        <f t="shared" si="99"/>
        <v>0</v>
      </c>
      <c r="O1273">
        <f t="shared" si="100"/>
        <v>0</v>
      </c>
      <c r="P1273">
        <f t="shared" si="103"/>
        <v>0</v>
      </c>
      <c r="Q1273">
        <f t="shared" si="103"/>
        <v>0</v>
      </c>
      <c r="R1273">
        <f t="shared" si="103"/>
        <v>0</v>
      </c>
      <c r="S1273">
        <f t="shared" si="103"/>
        <v>1</v>
      </c>
    </row>
    <row r="1274" spans="1:21" ht="16">
      <c r="A1274" s="1">
        <v>2007</v>
      </c>
      <c r="B1274" t="s">
        <v>1399</v>
      </c>
      <c r="C1274" t="s">
        <v>1400</v>
      </c>
      <c r="D1274" t="s">
        <v>64</v>
      </c>
      <c r="E1274" t="s">
        <v>64</v>
      </c>
      <c r="F1274" t="s">
        <v>17</v>
      </c>
      <c r="G1274">
        <v>107918810</v>
      </c>
      <c r="H1274">
        <v>194183034</v>
      </c>
      <c r="I1274" t="s">
        <v>1327</v>
      </c>
      <c r="J1274">
        <v>505595</v>
      </c>
      <c r="K1274">
        <v>121251476</v>
      </c>
      <c r="L1274">
        <v>218173082</v>
      </c>
      <c r="M1274">
        <v>450000</v>
      </c>
      <c r="N1274">
        <f t="shared" si="99"/>
        <v>0</v>
      </c>
      <c r="O1274">
        <f t="shared" si="100"/>
        <v>0</v>
      </c>
      <c r="P1274">
        <f t="shared" si="103"/>
        <v>0</v>
      </c>
      <c r="Q1274">
        <f t="shared" si="103"/>
        <v>1</v>
      </c>
      <c r="R1274">
        <f t="shared" si="103"/>
        <v>0</v>
      </c>
      <c r="S1274">
        <f t="shared" si="103"/>
        <v>0</v>
      </c>
      <c r="T1274">
        <v>2</v>
      </c>
      <c r="U1274">
        <v>2</v>
      </c>
    </row>
    <row r="1275" spans="1:21" ht="16">
      <c r="A1275" s="1">
        <v>1997</v>
      </c>
      <c r="B1275" t="s">
        <v>2825</v>
      </c>
      <c r="C1275" t="s">
        <v>2826</v>
      </c>
      <c r="D1275" t="s">
        <v>22</v>
      </c>
      <c r="E1275" t="s">
        <v>22</v>
      </c>
      <c r="F1275" t="s">
        <v>23</v>
      </c>
      <c r="G1275">
        <v>2374107</v>
      </c>
      <c r="H1275">
        <v>150350000</v>
      </c>
      <c r="I1275" t="s">
        <v>2762</v>
      </c>
      <c r="J1275">
        <v>29024763</v>
      </c>
      <c r="K1275">
        <v>3445395</v>
      </c>
      <c r="L1275">
        <v>218193652</v>
      </c>
      <c r="M1275">
        <v>20000000</v>
      </c>
      <c r="N1275">
        <f t="shared" si="99"/>
        <v>1</v>
      </c>
      <c r="O1275">
        <f t="shared" si="100"/>
        <v>0</v>
      </c>
      <c r="P1275">
        <f t="shared" si="103"/>
        <v>0</v>
      </c>
      <c r="Q1275">
        <f t="shared" si="103"/>
        <v>0</v>
      </c>
      <c r="R1275">
        <f t="shared" si="103"/>
        <v>1</v>
      </c>
      <c r="S1275">
        <f t="shared" si="103"/>
        <v>0</v>
      </c>
      <c r="T1275">
        <v>4</v>
      </c>
      <c r="U1275">
        <v>3</v>
      </c>
    </row>
    <row r="1276" spans="1:21" ht="16">
      <c r="A1276" s="1">
        <v>2013</v>
      </c>
      <c r="B1276" t="s">
        <v>51</v>
      </c>
      <c r="C1276" t="s">
        <v>52</v>
      </c>
      <c r="D1276" t="s">
        <v>16</v>
      </c>
      <c r="E1276" t="s">
        <v>16</v>
      </c>
      <c r="F1276" t="s">
        <v>17</v>
      </c>
      <c r="G1276">
        <v>107136417</v>
      </c>
      <c r="H1276">
        <v>218743570</v>
      </c>
      <c r="I1276" t="s">
        <v>18</v>
      </c>
      <c r="J1276">
        <v>55000000</v>
      </c>
      <c r="K1276">
        <v>107136417</v>
      </c>
      <c r="L1276">
        <v>218743570</v>
      </c>
      <c r="M1276">
        <v>55000000</v>
      </c>
      <c r="N1276">
        <f t="shared" si="99"/>
        <v>0</v>
      </c>
      <c r="O1276">
        <f t="shared" si="100"/>
        <v>0</v>
      </c>
      <c r="P1276">
        <f t="shared" si="103"/>
        <v>1</v>
      </c>
      <c r="Q1276">
        <f t="shared" si="103"/>
        <v>0</v>
      </c>
      <c r="R1276">
        <f t="shared" si="103"/>
        <v>0</v>
      </c>
      <c r="S1276">
        <f t="shared" si="103"/>
        <v>0</v>
      </c>
      <c r="T1276">
        <v>1</v>
      </c>
      <c r="U1276">
        <v>1</v>
      </c>
    </row>
    <row r="1277" spans="1:21" ht="16">
      <c r="A1277" s="1">
        <v>2000</v>
      </c>
      <c r="B1277" t="s">
        <v>2485</v>
      </c>
      <c r="C1277" t="s">
        <v>2486</v>
      </c>
      <c r="D1277" t="s">
        <v>22</v>
      </c>
      <c r="E1277" t="s">
        <v>22</v>
      </c>
      <c r="F1277" t="s">
        <v>23</v>
      </c>
      <c r="G1277">
        <v>89138076</v>
      </c>
      <c r="H1277">
        <v>161838076</v>
      </c>
      <c r="I1277" t="s">
        <v>2409</v>
      </c>
      <c r="J1277">
        <v>54116335</v>
      </c>
      <c r="K1277">
        <v>120595650</v>
      </c>
      <c r="L1277">
        <v>218952089</v>
      </c>
      <c r="M1277">
        <v>40000000</v>
      </c>
      <c r="N1277">
        <f t="shared" si="99"/>
        <v>1</v>
      </c>
      <c r="O1277">
        <f t="shared" si="100"/>
        <v>0</v>
      </c>
      <c r="P1277">
        <f t="shared" si="103"/>
        <v>0</v>
      </c>
      <c r="Q1277">
        <f t="shared" si="103"/>
        <v>1</v>
      </c>
      <c r="R1277">
        <f t="shared" si="103"/>
        <v>0</v>
      </c>
      <c r="S1277">
        <f t="shared" si="103"/>
        <v>0</v>
      </c>
      <c r="T1277">
        <v>3</v>
      </c>
      <c r="U1277">
        <v>2</v>
      </c>
    </row>
    <row r="1278" spans="1:21" ht="16">
      <c r="A1278" s="1">
        <v>2007</v>
      </c>
      <c r="B1278" t="s">
        <v>1338</v>
      </c>
      <c r="C1278" t="s">
        <v>1339</v>
      </c>
      <c r="D1278" t="s">
        <v>22</v>
      </c>
      <c r="E1278" t="s">
        <v>22</v>
      </c>
      <c r="F1278" t="s">
        <v>23</v>
      </c>
      <c r="G1278">
        <v>82195215</v>
      </c>
      <c r="H1278">
        <v>194995215</v>
      </c>
      <c r="I1278" t="s">
        <v>1321</v>
      </c>
      <c r="J1278">
        <v>168531522</v>
      </c>
      <c r="K1278">
        <v>92349898</v>
      </c>
      <c r="L1278">
        <v>219085603</v>
      </c>
      <c r="M1278">
        <v>150000000</v>
      </c>
      <c r="N1278">
        <f t="shared" si="99"/>
        <v>1</v>
      </c>
      <c r="O1278">
        <f t="shared" si="100"/>
        <v>0</v>
      </c>
      <c r="P1278">
        <f t="shared" si="103"/>
        <v>0</v>
      </c>
      <c r="Q1278">
        <f t="shared" si="103"/>
        <v>1</v>
      </c>
      <c r="R1278">
        <f t="shared" si="103"/>
        <v>0</v>
      </c>
      <c r="S1278">
        <f t="shared" si="103"/>
        <v>0</v>
      </c>
      <c r="T1278">
        <v>2</v>
      </c>
      <c r="U1278">
        <v>2</v>
      </c>
    </row>
    <row r="1279" spans="1:21" ht="16">
      <c r="A1279" s="1">
        <v>2011</v>
      </c>
      <c r="B1279" t="s">
        <v>475</v>
      </c>
      <c r="C1279" t="s">
        <v>476</v>
      </c>
      <c r="D1279" t="s">
        <v>31</v>
      </c>
      <c r="E1279" t="s">
        <v>31</v>
      </c>
      <c r="F1279" t="s">
        <v>17</v>
      </c>
      <c r="G1279">
        <v>83504017</v>
      </c>
      <c r="H1279">
        <v>211562435</v>
      </c>
      <c r="I1279" t="s">
        <v>391</v>
      </c>
      <c r="J1279">
        <v>77676809</v>
      </c>
      <c r="K1279">
        <v>86484341</v>
      </c>
      <c r="L1279">
        <v>219113265</v>
      </c>
      <c r="M1279">
        <v>75000000</v>
      </c>
      <c r="N1279">
        <f t="shared" si="99"/>
        <v>0</v>
      </c>
      <c r="O1279">
        <f t="shared" si="100"/>
        <v>0</v>
      </c>
      <c r="P1279">
        <f t="shared" si="103"/>
        <v>1</v>
      </c>
      <c r="Q1279">
        <f t="shared" si="103"/>
        <v>0</v>
      </c>
      <c r="R1279">
        <f t="shared" si="103"/>
        <v>0</v>
      </c>
      <c r="S1279">
        <f t="shared" si="103"/>
        <v>0</v>
      </c>
      <c r="T1279">
        <v>1</v>
      </c>
      <c r="U1279">
        <v>1</v>
      </c>
    </row>
    <row r="1280" spans="1:21" ht="16">
      <c r="A1280" s="1">
        <v>1996</v>
      </c>
      <c r="B1280" t="s">
        <v>2898</v>
      </c>
      <c r="C1280" t="s">
        <v>2899</v>
      </c>
      <c r="D1280" t="s">
        <v>64</v>
      </c>
      <c r="E1280" t="s">
        <v>64</v>
      </c>
      <c r="F1280" t="s">
        <v>17</v>
      </c>
      <c r="G1280">
        <v>46338728</v>
      </c>
      <c r="H1280">
        <v>147542381</v>
      </c>
      <c r="I1280" t="s">
        <v>2860</v>
      </c>
      <c r="J1280">
        <v>21534891</v>
      </c>
      <c r="K1280">
        <v>68820654</v>
      </c>
      <c r="L1280">
        <v>219124769</v>
      </c>
      <c r="M1280">
        <v>14500000</v>
      </c>
      <c r="N1280">
        <f t="shared" si="99"/>
        <v>0</v>
      </c>
      <c r="O1280">
        <f t="shared" si="100"/>
        <v>0</v>
      </c>
      <c r="P1280">
        <f t="shared" si="103"/>
        <v>0</v>
      </c>
      <c r="Q1280">
        <f t="shared" si="103"/>
        <v>0</v>
      </c>
      <c r="R1280">
        <f t="shared" si="103"/>
        <v>1</v>
      </c>
      <c r="S1280">
        <f t="shared" si="103"/>
        <v>0</v>
      </c>
      <c r="T1280">
        <v>4</v>
      </c>
      <c r="U1280">
        <v>3</v>
      </c>
    </row>
    <row r="1281" spans="1:21" ht="16">
      <c r="A1281" s="1">
        <v>2006</v>
      </c>
      <c r="B1281" t="s">
        <v>1550</v>
      </c>
      <c r="C1281" t="s">
        <v>1551</v>
      </c>
      <c r="D1281" t="s">
        <v>16</v>
      </c>
      <c r="E1281" t="s">
        <v>16</v>
      </c>
      <c r="F1281" t="s">
        <v>17</v>
      </c>
      <c r="G1281">
        <v>85105259</v>
      </c>
      <c r="H1281">
        <v>189901703</v>
      </c>
      <c r="I1281" t="s">
        <v>1464</v>
      </c>
      <c r="J1281">
        <v>98242689</v>
      </c>
      <c r="K1281">
        <v>98364347</v>
      </c>
      <c r="L1281">
        <v>219487695</v>
      </c>
      <c r="M1281">
        <v>85000000</v>
      </c>
      <c r="N1281">
        <f t="shared" si="99"/>
        <v>0</v>
      </c>
      <c r="O1281">
        <f t="shared" si="100"/>
        <v>0</v>
      </c>
      <c r="P1281">
        <f t="shared" si="103"/>
        <v>0</v>
      </c>
      <c r="Q1281">
        <f t="shared" si="103"/>
        <v>1</v>
      </c>
      <c r="R1281">
        <f t="shared" si="103"/>
        <v>0</v>
      </c>
      <c r="S1281">
        <f t="shared" si="103"/>
        <v>0</v>
      </c>
      <c r="T1281">
        <v>2</v>
      </c>
      <c r="U1281">
        <v>2</v>
      </c>
    </row>
    <row r="1282" spans="1:21" ht="16">
      <c r="A1282" s="1">
        <v>2011</v>
      </c>
      <c r="B1282" t="s">
        <v>410</v>
      </c>
      <c r="C1282" t="s">
        <v>411</v>
      </c>
      <c r="D1282" t="s">
        <v>27</v>
      </c>
      <c r="E1282" t="s">
        <v>16</v>
      </c>
      <c r="F1282" t="s">
        <v>17</v>
      </c>
      <c r="G1282">
        <v>83552429</v>
      </c>
      <c r="H1282">
        <v>212005201</v>
      </c>
      <c r="I1282" t="s">
        <v>391</v>
      </c>
      <c r="J1282">
        <v>72498355</v>
      </c>
      <c r="K1282">
        <v>86534481</v>
      </c>
      <c r="L1282">
        <v>219571833</v>
      </c>
      <c r="M1282">
        <v>70000000</v>
      </c>
      <c r="N1282">
        <f t="shared" ref="N1282:N1345" si="104">IF(F1282="PASS",1,0)</f>
        <v>0</v>
      </c>
      <c r="O1282">
        <f t="shared" ref="O1282:O1345" si="105">IF(E1282=D1282,0,1)</f>
        <v>1</v>
      </c>
      <c r="P1282">
        <f t="shared" ref="P1282:S1301" si="106">IF(AND($A1282&gt;=P$1,$A1282&lt;P$1+10),1,0)</f>
        <v>1</v>
      </c>
      <c r="Q1282">
        <f t="shared" si="106"/>
        <v>0</v>
      </c>
      <c r="R1282">
        <f t="shared" si="106"/>
        <v>0</v>
      </c>
      <c r="S1282">
        <f t="shared" si="106"/>
        <v>0</v>
      </c>
      <c r="T1282">
        <v>1</v>
      </c>
      <c r="U1282">
        <v>1</v>
      </c>
    </row>
    <row r="1283" spans="1:21" ht="16">
      <c r="A1283" s="1">
        <v>2010</v>
      </c>
      <c r="B1283" t="s">
        <v>689</v>
      </c>
      <c r="C1283" t="s">
        <v>690</v>
      </c>
      <c r="D1283" t="s">
        <v>21</v>
      </c>
      <c r="E1283" t="s">
        <v>22</v>
      </c>
      <c r="F1283" t="s">
        <v>23</v>
      </c>
      <c r="G1283">
        <v>80574010</v>
      </c>
      <c r="H1283">
        <v>205846861</v>
      </c>
      <c r="I1283" t="s">
        <v>638</v>
      </c>
      <c r="J1283">
        <v>64093910</v>
      </c>
      <c r="K1283">
        <v>86071723</v>
      </c>
      <c r="L1283">
        <v>219892171</v>
      </c>
      <c r="M1283">
        <v>60000000</v>
      </c>
      <c r="N1283">
        <f t="shared" si="104"/>
        <v>1</v>
      </c>
      <c r="O1283">
        <f t="shared" si="105"/>
        <v>1</v>
      </c>
      <c r="P1283">
        <f t="shared" si="106"/>
        <v>1</v>
      </c>
      <c r="Q1283">
        <f t="shared" si="106"/>
        <v>0</v>
      </c>
      <c r="R1283">
        <f t="shared" si="106"/>
        <v>0</v>
      </c>
      <c r="S1283">
        <f t="shared" si="106"/>
        <v>0</v>
      </c>
      <c r="T1283">
        <v>1</v>
      </c>
      <c r="U1283">
        <v>1</v>
      </c>
    </row>
    <row r="1284" spans="1:21" ht="16">
      <c r="A1284" s="1">
        <v>1992</v>
      </c>
      <c r="B1284" t="s">
        <v>3102</v>
      </c>
      <c r="C1284" t="s">
        <v>3103</v>
      </c>
      <c r="D1284" t="s">
        <v>22</v>
      </c>
      <c r="E1284" t="s">
        <v>22</v>
      </c>
      <c r="F1284" t="s">
        <v>23</v>
      </c>
      <c r="G1284">
        <v>107533925</v>
      </c>
      <c r="H1284">
        <v>132440066</v>
      </c>
      <c r="I1284" t="s">
        <v>3104</v>
      </c>
      <c r="J1284">
        <v>66413889</v>
      </c>
      <c r="K1284">
        <v>178543655</v>
      </c>
      <c r="L1284">
        <v>219896498</v>
      </c>
      <c r="M1284">
        <v>40000000</v>
      </c>
      <c r="N1284">
        <f t="shared" si="104"/>
        <v>1</v>
      </c>
      <c r="O1284">
        <f t="shared" si="105"/>
        <v>0</v>
      </c>
      <c r="P1284">
        <f t="shared" si="106"/>
        <v>0</v>
      </c>
      <c r="Q1284">
        <f t="shared" si="106"/>
        <v>0</v>
      </c>
      <c r="R1284">
        <f t="shared" si="106"/>
        <v>1</v>
      </c>
      <c r="S1284">
        <f t="shared" si="106"/>
        <v>0</v>
      </c>
      <c r="T1284">
        <v>5</v>
      </c>
      <c r="U1284">
        <v>3</v>
      </c>
    </row>
    <row r="1285" spans="1:21" ht="16">
      <c r="A1285" s="1">
        <v>1996</v>
      </c>
      <c r="B1285" t="s">
        <v>2864</v>
      </c>
      <c r="C1285" t="s">
        <v>2865</v>
      </c>
      <c r="D1285" t="s">
        <v>58</v>
      </c>
      <c r="E1285" t="s">
        <v>58</v>
      </c>
      <c r="F1285" t="s">
        <v>17</v>
      </c>
      <c r="G1285">
        <v>70645997</v>
      </c>
      <c r="H1285">
        <v>148345997</v>
      </c>
      <c r="I1285" t="s">
        <v>2860</v>
      </c>
      <c r="J1285">
        <v>96535720</v>
      </c>
      <c r="K1285">
        <v>104920957</v>
      </c>
      <c r="L1285">
        <v>220318272</v>
      </c>
      <c r="M1285">
        <v>65000000</v>
      </c>
      <c r="N1285">
        <f t="shared" si="104"/>
        <v>0</v>
      </c>
      <c r="O1285">
        <f t="shared" si="105"/>
        <v>0</v>
      </c>
      <c r="P1285">
        <f t="shared" si="106"/>
        <v>0</v>
      </c>
      <c r="Q1285">
        <f t="shared" si="106"/>
        <v>0</v>
      </c>
      <c r="R1285">
        <f t="shared" si="106"/>
        <v>1</v>
      </c>
      <c r="S1285">
        <f t="shared" si="106"/>
        <v>0</v>
      </c>
      <c r="T1285">
        <v>4</v>
      </c>
      <c r="U1285">
        <v>3</v>
      </c>
    </row>
    <row r="1286" spans="1:21" ht="16">
      <c r="A1286" s="1">
        <v>1980</v>
      </c>
      <c r="B1286" t="s">
        <v>3435</v>
      </c>
      <c r="C1286" t="s">
        <v>3436</v>
      </c>
      <c r="D1286" t="s">
        <v>22</v>
      </c>
      <c r="E1286" t="s">
        <v>22</v>
      </c>
      <c r="F1286" t="s">
        <v>23</v>
      </c>
      <c r="G1286">
        <v>22455510</v>
      </c>
      <c r="H1286">
        <v>77956957</v>
      </c>
      <c r="I1286" t="s">
        <v>3434</v>
      </c>
      <c r="J1286">
        <v>50899822</v>
      </c>
      <c r="K1286">
        <v>63498970</v>
      </c>
      <c r="L1286">
        <v>220444178</v>
      </c>
      <c r="M1286">
        <v>18000000</v>
      </c>
      <c r="N1286">
        <f t="shared" si="104"/>
        <v>1</v>
      </c>
      <c r="O1286">
        <f t="shared" si="105"/>
        <v>0</v>
      </c>
      <c r="P1286">
        <f t="shared" si="106"/>
        <v>0</v>
      </c>
      <c r="Q1286">
        <f t="shared" si="106"/>
        <v>0</v>
      </c>
      <c r="R1286">
        <f t="shared" si="106"/>
        <v>0</v>
      </c>
      <c r="S1286">
        <f t="shared" si="106"/>
        <v>1</v>
      </c>
    </row>
    <row r="1287" spans="1:21" ht="16">
      <c r="A1287" s="1">
        <v>2012</v>
      </c>
      <c r="B1287" t="s">
        <v>261</v>
      </c>
      <c r="C1287" t="s">
        <v>262</v>
      </c>
      <c r="D1287" t="s">
        <v>16</v>
      </c>
      <c r="E1287" t="s">
        <v>16</v>
      </c>
      <c r="F1287" t="s">
        <v>17</v>
      </c>
      <c r="G1287">
        <v>80070736</v>
      </c>
      <c r="H1287">
        <v>217370736</v>
      </c>
      <c r="I1287" t="s">
        <v>224</v>
      </c>
      <c r="J1287">
        <v>60878314</v>
      </c>
      <c r="K1287">
        <v>81242857</v>
      </c>
      <c r="L1287">
        <v>220552732</v>
      </c>
      <c r="M1287">
        <v>60000000</v>
      </c>
      <c r="N1287">
        <f t="shared" si="104"/>
        <v>0</v>
      </c>
      <c r="O1287">
        <f t="shared" si="105"/>
        <v>0</v>
      </c>
      <c r="P1287">
        <f t="shared" si="106"/>
        <v>1</v>
      </c>
      <c r="Q1287">
        <f t="shared" si="106"/>
        <v>0</v>
      </c>
      <c r="R1287">
        <f t="shared" si="106"/>
        <v>0</v>
      </c>
      <c r="S1287">
        <f t="shared" si="106"/>
        <v>0</v>
      </c>
      <c r="T1287">
        <v>1</v>
      </c>
      <c r="U1287">
        <v>1</v>
      </c>
    </row>
    <row r="1288" spans="1:21" ht="16">
      <c r="A1288" s="1">
        <v>2008</v>
      </c>
      <c r="B1288" t="s">
        <v>1301</v>
      </c>
      <c r="C1288" t="s">
        <v>1302</v>
      </c>
      <c r="D1288" t="s">
        <v>16</v>
      </c>
      <c r="E1288" t="s">
        <v>16</v>
      </c>
      <c r="F1288" t="s">
        <v>17</v>
      </c>
      <c r="G1288">
        <v>83077762</v>
      </c>
      <c r="H1288">
        <v>203902107</v>
      </c>
      <c r="I1288" t="s">
        <v>1123</v>
      </c>
      <c r="J1288">
        <v>97403068</v>
      </c>
      <c r="K1288">
        <v>89911432</v>
      </c>
      <c r="L1288">
        <v>220674342</v>
      </c>
      <c r="M1288">
        <v>90000000</v>
      </c>
      <c r="N1288">
        <f t="shared" si="104"/>
        <v>0</v>
      </c>
      <c r="O1288">
        <f t="shared" si="105"/>
        <v>0</v>
      </c>
      <c r="P1288">
        <f t="shared" si="106"/>
        <v>0</v>
      </c>
      <c r="Q1288">
        <f t="shared" si="106"/>
        <v>1</v>
      </c>
      <c r="R1288">
        <f t="shared" si="106"/>
        <v>0</v>
      </c>
      <c r="S1288">
        <f t="shared" si="106"/>
        <v>0</v>
      </c>
      <c r="T1288">
        <v>2</v>
      </c>
      <c r="U1288">
        <v>2</v>
      </c>
    </row>
    <row r="1289" spans="1:21" ht="16">
      <c r="A1289" s="1">
        <v>2011</v>
      </c>
      <c r="B1289" t="s">
        <v>587</v>
      </c>
      <c r="C1289" t="s">
        <v>588</v>
      </c>
      <c r="D1289" t="s">
        <v>22</v>
      </c>
      <c r="E1289" t="s">
        <v>22</v>
      </c>
      <c r="F1289" t="s">
        <v>23</v>
      </c>
      <c r="G1289">
        <v>169705587</v>
      </c>
      <c r="H1289">
        <v>213120004</v>
      </c>
      <c r="I1289" t="s">
        <v>398</v>
      </c>
      <c r="J1289">
        <v>25892270</v>
      </c>
      <c r="K1289">
        <v>175762513</v>
      </c>
      <c r="L1289">
        <v>220726425</v>
      </c>
      <c r="M1289">
        <v>25000000</v>
      </c>
      <c r="N1289">
        <f t="shared" si="104"/>
        <v>1</v>
      </c>
      <c r="O1289">
        <f t="shared" si="105"/>
        <v>0</v>
      </c>
      <c r="P1289">
        <f t="shared" si="106"/>
        <v>1</v>
      </c>
      <c r="Q1289">
        <f t="shared" si="106"/>
        <v>0</v>
      </c>
      <c r="R1289">
        <f t="shared" si="106"/>
        <v>0</v>
      </c>
      <c r="S1289">
        <f t="shared" si="106"/>
        <v>0</v>
      </c>
      <c r="T1289">
        <v>1</v>
      </c>
      <c r="U1289">
        <v>1</v>
      </c>
    </row>
    <row r="1290" spans="1:21" ht="16">
      <c r="A1290" s="1">
        <v>2002</v>
      </c>
      <c r="B1290" t="s">
        <v>2198</v>
      </c>
      <c r="C1290" t="s">
        <v>2199</v>
      </c>
      <c r="D1290" t="s">
        <v>31</v>
      </c>
      <c r="E1290" t="s">
        <v>31</v>
      </c>
      <c r="F1290" t="s">
        <v>17</v>
      </c>
      <c r="G1290">
        <v>126293452</v>
      </c>
      <c r="H1290">
        <v>171269535</v>
      </c>
      <c r="I1290" t="s">
        <v>2125</v>
      </c>
      <c r="J1290">
        <v>64758961</v>
      </c>
      <c r="K1290">
        <v>163572654</v>
      </c>
      <c r="L1290">
        <v>221824742</v>
      </c>
      <c r="M1290">
        <v>50000000</v>
      </c>
      <c r="N1290">
        <f t="shared" si="104"/>
        <v>0</v>
      </c>
      <c r="O1290">
        <f t="shared" si="105"/>
        <v>0</v>
      </c>
      <c r="P1290">
        <f t="shared" si="106"/>
        <v>0</v>
      </c>
      <c r="Q1290">
        <f t="shared" si="106"/>
        <v>1</v>
      </c>
      <c r="R1290">
        <f t="shared" si="106"/>
        <v>0</v>
      </c>
      <c r="S1290">
        <f t="shared" si="106"/>
        <v>0</v>
      </c>
      <c r="T1290">
        <v>3</v>
      </c>
      <c r="U1290">
        <v>2</v>
      </c>
    </row>
    <row r="1291" spans="1:21" ht="16">
      <c r="A1291" s="1">
        <v>1997</v>
      </c>
      <c r="B1291" t="s">
        <v>2843</v>
      </c>
      <c r="C1291" t="s">
        <v>3618</v>
      </c>
      <c r="D1291" t="s">
        <v>22</v>
      </c>
      <c r="E1291" t="s">
        <v>22</v>
      </c>
      <c r="F1291" t="s">
        <v>23</v>
      </c>
      <c r="G1291">
        <v>61007424</v>
      </c>
      <c r="H1291">
        <v>153007424</v>
      </c>
      <c r="I1291" t="s">
        <v>2762</v>
      </c>
      <c r="J1291">
        <v>82720573</v>
      </c>
      <c r="K1291">
        <v>88536300</v>
      </c>
      <c r="L1291">
        <v>222050207</v>
      </c>
      <c r="M1291">
        <v>57000000</v>
      </c>
      <c r="N1291">
        <f t="shared" si="104"/>
        <v>1</v>
      </c>
      <c r="O1291">
        <f t="shared" si="105"/>
        <v>0</v>
      </c>
      <c r="P1291">
        <f t="shared" si="106"/>
        <v>0</v>
      </c>
      <c r="Q1291">
        <f t="shared" si="106"/>
        <v>0</v>
      </c>
      <c r="R1291">
        <f t="shared" si="106"/>
        <v>1</v>
      </c>
      <c r="S1291">
        <f t="shared" si="106"/>
        <v>0</v>
      </c>
      <c r="T1291">
        <v>4</v>
      </c>
      <c r="U1291">
        <v>3</v>
      </c>
    </row>
    <row r="1292" spans="1:21" ht="16">
      <c r="A1292" s="1">
        <v>2011</v>
      </c>
      <c r="B1292" t="s">
        <v>469</v>
      </c>
      <c r="C1292" t="s">
        <v>470</v>
      </c>
      <c r="D1292" t="s">
        <v>22</v>
      </c>
      <c r="E1292" t="s">
        <v>22</v>
      </c>
      <c r="F1292" t="s">
        <v>23</v>
      </c>
      <c r="G1292">
        <v>117538559</v>
      </c>
      <c r="H1292">
        <v>214538559</v>
      </c>
      <c r="I1292" t="s">
        <v>398</v>
      </c>
      <c r="J1292">
        <v>36249178</v>
      </c>
      <c r="K1292">
        <v>121733603</v>
      </c>
      <c r="L1292">
        <v>222195609</v>
      </c>
      <c r="M1292">
        <v>35000000</v>
      </c>
      <c r="N1292">
        <f t="shared" si="104"/>
        <v>1</v>
      </c>
      <c r="O1292">
        <f t="shared" si="105"/>
        <v>0</v>
      </c>
      <c r="P1292">
        <f t="shared" si="106"/>
        <v>1</v>
      </c>
      <c r="Q1292">
        <f t="shared" si="106"/>
        <v>0</v>
      </c>
      <c r="R1292">
        <f t="shared" si="106"/>
        <v>0</v>
      </c>
      <c r="S1292">
        <f t="shared" si="106"/>
        <v>0</v>
      </c>
      <c r="T1292">
        <v>1</v>
      </c>
      <c r="U1292">
        <v>1</v>
      </c>
    </row>
    <row r="1293" spans="1:21" ht="16">
      <c r="A1293" s="1">
        <v>2008</v>
      </c>
      <c r="B1293" t="s">
        <v>1174</v>
      </c>
      <c r="C1293" t="s">
        <v>1175</v>
      </c>
      <c r="D1293" t="s">
        <v>22</v>
      </c>
      <c r="E1293" t="s">
        <v>22</v>
      </c>
      <c r="F1293" t="s">
        <v>23</v>
      </c>
      <c r="G1293">
        <v>15090399</v>
      </c>
      <c r="H1293">
        <v>205312666</v>
      </c>
      <c r="I1293" t="s">
        <v>1120</v>
      </c>
      <c r="J1293">
        <v>36796715</v>
      </c>
      <c r="K1293">
        <v>16331680</v>
      </c>
      <c r="L1293">
        <v>222200929</v>
      </c>
      <c r="M1293">
        <v>34000000</v>
      </c>
      <c r="N1293">
        <f t="shared" si="104"/>
        <v>1</v>
      </c>
      <c r="O1293">
        <f t="shared" si="105"/>
        <v>0</v>
      </c>
      <c r="P1293">
        <f t="shared" si="106"/>
        <v>0</v>
      </c>
      <c r="Q1293">
        <f t="shared" si="106"/>
        <v>1</v>
      </c>
      <c r="R1293">
        <f t="shared" si="106"/>
        <v>0</v>
      </c>
      <c r="S1293">
        <f t="shared" si="106"/>
        <v>0</v>
      </c>
      <c r="T1293">
        <v>2</v>
      </c>
      <c r="U1293">
        <v>2</v>
      </c>
    </row>
    <row r="1294" spans="1:21" ht="16">
      <c r="A1294" s="1">
        <v>2011</v>
      </c>
      <c r="B1294" t="s">
        <v>487</v>
      </c>
      <c r="C1294" t="s">
        <v>488</v>
      </c>
      <c r="D1294" t="s">
        <v>64</v>
      </c>
      <c r="E1294" t="s">
        <v>64</v>
      </c>
      <c r="F1294" t="s">
        <v>17</v>
      </c>
      <c r="G1294">
        <v>103028109</v>
      </c>
      <c r="H1294">
        <v>214974953</v>
      </c>
      <c r="I1294" t="s">
        <v>391</v>
      </c>
      <c r="J1294">
        <v>82855263</v>
      </c>
      <c r="K1294">
        <v>106705263</v>
      </c>
      <c r="L1294">
        <v>222647578</v>
      </c>
      <c r="M1294">
        <v>80000000</v>
      </c>
      <c r="N1294">
        <f t="shared" si="104"/>
        <v>0</v>
      </c>
      <c r="O1294">
        <f t="shared" si="105"/>
        <v>0</v>
      </c>
      <c r="P1294">
        <f t="shared" si="106"/>
        <v>1</v>
      </c>
      <c r="Q1294">
        <f t="shared" si="106"/>
        <v>0</v>
      </c>
      <c r="R1294">
        <f t="shared" si="106"/>
        <v>0</v>
      </c>
      <c r="S1294">
        <f t="shared" si="106"/>
        <v>0</v>
      </c>
      <c r="T1294">
        <v>1</v>
      </c>
      <c r="U1294">
        <v>1</v>
      </c>
    </row>
    <row r="1295" spans="1:21" ht="16">
      <c r="A1295" s="1">
        <v>1996</v>
      </c>
      <c r="B1295" t="s">
        <v>2909</v>
      </c>
      <c r="C1295" t="s">
        <v>2910</v>
      </c>
      <c r="D1295" t="s">
        <v>21</v>
      </c>
      <c r="E1295" t="s">
        <v>22</v>
      </c>
      <c r="F1295" t="s">
        <v>23</v>
      </c>
      <c r="G1295">
        <v>92027888</v>
      </c>
      <c r="H1295">
        <v>150000000</v>
      </c>
      <c r="I1295" t="s">
        <v>2863</v>
      </c>
      <c r="J1295">
        <v>68317587</v>
      </c>
      <c r="K1295">
        <v>136676591</v>
      </c>
      <c r="L1295">
        <v>222774739</v>
      </c>
      <c r="M1295">
        <v>46000000</v>
      </c>
      <c r="N1295">
        <f t="shared" si="104"/>
        <v>1</v>
      </c>
      <c r="O1295">
        <f t="shared" si="105"/>
        <v>1</v>
      </c>
      <c r="P1295">
        <f t="shared" si="106"/>
        <v>0</v>
      </c>
      <c r="Q1295">
        <f t="shared" si="106"/>
        <v>0</v>
      </c>
      <c r="R1295">
        <f t="shared" si="106"/>
        <v>1</v>
      </c>
      <c r="S1295">
        <f t="shared" si="106"/>
        <v>0</v>
      </c>
      <c r="T1295">
        <v>4</v>
      </c>
      <c r="U1295">
        <v>3</v>
      </c>
    </row>
    <row r="1296" spans="1:21" ht="16">
      <c r="A1296" s="1">
        <v>2009</v>
      </c>
      <c r="B1296" t="s">
        <v>1087</v>
      </c>
      <c r="C1296" t="s">
        <v>1088</v>
      </c>
      <c r="D1296" t="s">
        <v>31</v>
      </c>
      <c r="E1296" t="s">
        <v>31</v>
      </c>
      <c r="F1296" t="s">
        <v>17</v>
      </c>
      <c r="G1296">
        <v>88915214</v>
      </c>
      <c r="H1296">
        <v>205230042</v>
      </c>
      <c r="I1296" t="s">
        <v>885</v>
      </c>
      <c r="J1296">
        <v>41257801</v>
      </c>
      <c r="K1296">
        <v>96538057</v>
      </c>
      <c r="L1296">
        <v>222824741</v>
      </c>
      <c r="M1296">
        <v>38000000</v>
      </c>
      <c r="N1296">
        <f t="shared" si="104"/>
        <v>0</v>
      </c>
      <c r="O1296">
        <f t="shared" si="105"/>
        <v>0</v>
      </c>
      <c r="P1296">
        <f t="shared" si="106"/>
        <v>0</v>
      </c>
      <c r="Q1296">
        <f t="shared" si="106"/>
        <v>1</v>
      </c>
      <c r="R1296">
        <f t="shared" si="106"/>
        <v>0</v>
      </c>
      <c r="S1296">
        <f t="shared" si="106"/>
        <v>0</v>
      </c>
      <c r="T1296">
        <v>2</v>
      </c>
      <c r="U1296">
        <v>2</v>
      </c>
    </row>
    <row r="1297" spans="1:21" ht="16">
      <c r="A1297" s="1">
        <v>2003</v>
      </c>
      <c r="B1297" t="s">
        <v>2093</v>
      </c>
      <c r="C1297" t="s">
        <v>2094</v>
      </c>
      <c r="D1297" t="s">
        <v>27</v>
      </c>
      <c r="E1297" t="s">
        <v>16</v>
      </c>
      <c r="F1297" t="s">
        <v>17</v>
      </c>
      <c r="G1297">
        <v>106126012</v>
      </c>
      <c r="H1297">
        <v>176262839</v>
      </c>
      <c r="I1297" t="s">
        <v>1999</v>
      </c>
      <c r="J1297">
        <v>75965217</v>
      </c>
      <c r="K1297">
        <v>134364760</v>
      </c>
      <c r="L1297">
        <v>223164081</v>
      </c>
      <c r="M1297">
        <v>60000000</v>
      </c>
      <c r="N1297">
        <f t="shared" si="104"/>
        <v>0</v>
      </c>
      <c r="O1297">
        <f t="shared" si="105"/>
        <v>1</v>
      </c>
      <c r="P1297">
        <f t="shared" si="106"/>
        <v>0</v>
      </c>
      <c r="Q1297">
        <f t="shared" si="106"/>
        <v>1</v>
      </c>
      <c r="R1297">
        <f t="shared" si="106"/>
        <v>0</v>
      </c>
      <c r="S1297">
        <f t="shared" si="106"/>
        <v>0</v>
      </c>
      <c r="T1297">
        <v>3</v>
      </c>
      <c r="U1297">
        <v>2</v>
      </c>
    </row>
    <row r="1298" spans="1:21" ht="16">
      <c r="A1298" s="1">
        <v>2002</v>
      </c>
      <c r="B1298" t="s">
        <v>2262</v>
      </c>
      <c r="C1298" t="s">
        <v>2263</v>
      </c>
      <c r="D1298" t="s">
        <v>16</v>
      </c>
      <c r="E1298" t="s">
        <v>16</v>
      </c>
      <c r="F1298" t="s">
        <v>17</v>
      </c>
      <c r="G1298">
        <v>139225854</v>
      </c>
      <c r="H1298">
        <v>172825854</v>
      </c>
      <c r="I1298" t="s">
        <v>2125</v>
      </c>
      <c r="J1298">
        <v>84186649</v>
      </c>
      <c r="K1298">
        <v>180322432</v>
      </c>
      <c r="L1298">
        <v>223840454</v>
      </c>
      <c r="M1298">
        <v>65000000</v>
      </c>
      <c r="N1298">
        <f t="shared" si="104"/>
        <v>0</v>
      </c>
      <c r="O1298">
        <f t="shared" si="105"/>
        <v>0</v>
      </c>
      <c r="P1298">
        <f t="shared" si="106"/>
        <v>0</v>
      </c>
      <c r="Q1298">
        <f t="shared" si="106"/>
        <v>1</v>
      </c>
      <c r="R1298">
        <f t="shared" si="106"/>
        <v>0</v>
      </c>
      <c r="S1298">
        <f t="shared" si="106"/>
        <v>0</v>
      </c>
      <c r="T1298">
        <v>3</v>
      </c>
      <c r="U1298">
        <v>2</v>
      </c>
    </row>
    <row r="1299" spans="1:21" ht="16">
      <c r="A1299" s="1">
        <v>2005</v>
      </c>
      <c r="B1299" t="s">
        <v>1823</v>
      </c>
      <c r="C1299" t="s">
        <v>1824</v>
      </c>
      <c r="D1299" t="s">
        <v>22</v>
      </c>
      <c r="E1299" t="s">
        <v>22</v>
      </c>
      <c r="F1299" t="s">
        <v>23</v>
      </c>
      <c r="G1299">
        <v>119519402</v>
      </c>
      <c r="H1299">
        <v>187707495</v>
      </c>
      <c r="I1299" t="s">
        <v>1640</v>
      </c>
      <c r="J1299">
        <v>34597961</v>
      </c>
      <c r="K1299">
        <v>142590606</v>
      </c>
      <c r="L1299">
        <v>223941260</v>
      </c>
      <c r="M1299">
        <v>29000000</v>
      </c>
      <c r="N1299">
        <f t="shared" si="104"/>
        <v>1</v>
      </c>
      <c r="O1299">
        <f t="shared" si="105"/>
        <v>0</v>
      </c>
      <c r="P1299">
        <f t="shared" si="106"/>
        <v>0</v>
      </c>
      <c r="Q1299">
        <f t="shared" si="106"/>
        <v>1</v>
      </c>
      <c r="R1299">
        <f t="shared" si="106"/>
        <v>0</v>
      </c>
      <c r="S1299">
        <f t="shared" si="106"/>
        <v>0</v>
      </c>
      <c r="T1299">
        <v>2</v>
      </c>
      <c r="U1299">
        <v>2</v>
      </c>
    </row>
    <row r="1300" spans="1:21" ht="16">
      <c r="A1300" s="1">
        <v>2011</v>
      </c>
      <c r="B1300" t="s">
        <v>408</v>
      </c>
      <c r="C1300" t="s">
        <v>409</v>
      </c>
      <c r="D1300" t="s">
        <v>21</v>
      </c>
      <c r="E1300" t="s">
        <v>22</v>
      </c>
      <c r="F1300" t="s">
        <v>23</v>
      </c>
      <c r="G1300">
        <v>100292856</v>
      </c>
      <c r="H1300">
        <v>216412265</v>
      </c>
      <c r="I1300" t="s">
        <v>398</v>
      </c>
      <c r="J1300">
        <v>19678125</v>
      </c>
      <c r="K1300">
        <v>103872387</v>
      </c>
      <c r="L1300">
        <v>224136189</v>
      </c>
      <c r="M1300">
        <v>19000000</v>
      </c>
      <c r="N1300">
        <f t="shared" si="104"/>
        <v>1</v>
      </c>
      <c r="O1300">
        <f t="shared" si="105"/>
        <v>1</v>
      </c>
      <c r="P1300">
        <f t="shared" si="106"/>
        <v>1</v>
      </c>
      <c r="Q1300">
        <f t="shared" si="106"/>
        <v>0</v>
      </c>
      <c r="R1300">
        <f t="shared" si="106"/>
        <v>0</v>
      </c>
      <c r="S1300">
        <f t="shared" si="106"/>
        <v>0</v>
      </c>
      <c r="T1300">
        <v>1</v>
      </c>
      <c r="U1300">
        <v>1</v>
      </c>
    </row>
    <row r="1301" spans="1:21" ht="16">
      <c r="A1301" s="1">
        <v>2003</v>
      </c>
      <c r="B1301" t="s">
        <v>2038</v>
      </c>
      <c r="C1301" t="s">
        <v>2039</v>
      </c>
      <c r="D1301" t="s">
        <v>90</v>
      </c>
      <c r="E1301" t="s">
        <v>31</v>
      </c>
      <c r="F1301" t="s">
        <v>17</v>
      </c>
      <c r="G1301">
        <v>105807520</v>
      </c>
      <c r="H1301">
        <v>177079973</v>
      </c>
      <c r="I1301" t="s">
        <v>1999</v>
      </c>
      <c r="J1301">
        <v>63304348</v>
      </c>
      <c r="K1301">
        <v>133961521</v>
      </c>
      <c r="L1301">
        <v>224198644</v>
      </c>
      <c r="M1301">
        <v>50000000</v>
      </c>
      <c r="N1301">
        <f t="shared" si="104"/>
        <v>0</v>
      </c>
      <c r="O1301">
        <f t="shared" si="105"/>
        <v>1</v>
      </c>
      <c r="P1301">
        <f t="shared" si="106"/>
        <v>0</v>
      </c>
      <c r="Q1301">
        <f t="shared" si="106"/>
        <v>1</v>
      </c>
      <c r="R1301">
        <f t="shared" si="106"/>
        <v>0</v>
      </c>
      <c r="S1301">
        <f t="shared" si="106"/>
        <v>0</v>
      </c>
      <c r="T1301">
        <v>3</v>
      </c>
      <c r="U1301">
        <v>2</v>
      </c>
    </row>
    <row r="1302" spans="1:21" ht="16">
      <c r="A1302" s="1">
        <v>2012</v>
      </c>
      <c r="B1302" t="s">
        <v>231</v>
      </c>
      <c r="C1302" t="s">
        <v>232</v>
      </c>
      <c r="D1302" t="s">
        <v>21</v>
      </c>
      <c r="E1302" t="s">
        <v>22</v>
      </c>
      <c r="F1302" t="s">
        <v>23</v>
      </c>
      <c r="G1302">
        <v>136025503</v>
      </c>
      <c r="H1302">
        <v>221300694</v>
      </c>
      <c r="I1302" t="s">
        <v>24</v>
      </c>
      <c r="J1302">
        <v>45151416</v>
      </c>
      <c r="K1302">
        <v>138016721</v>
      </c>
      <c r="L1302">
        <v>224540219</v>
      </c>
      <c r="M1302">
        <v>44500000</v>
      </c>
      <c r="N1302">
        <f t="shared" si="104"/>
        <v>1</v>
      </c>
      <c r="O1302">
        <f t="shared" si="105"/>
        <v>1</v>
      </c>
      <c r="P1302">
        <f t="shared" ref="P1302:S1321" si="107">IF(AND($A1302&gt;=P$1,$A1302&lt;P$1+10),1,0)</f>
        <v>1</v>
      </c>
      <c r="Q1302">
        <f t="shared" si="107"/>
        <v>0</v>
      </c>
      <c r="R1302">
        <f t="shared" si="107"/>
        <v>0</v>
      </c>
      <c r="S1302">
        <f t="shared" si="107"/>
        <v>0</v>
      </c>
      <c r="T1302">
        <v>1</v>
      </c>
      <c r="U1302">
        <v>1</v>
      </c>
    </row>
    <row r="1303" spans="1:21" ht="16">
      <c r="A1303" s="1">
        <v>2013</v>
      </c>
      <c r="B1303" t="s">
        <v>91</v>
      </c>
      <c r="C1303" t="s">
        <v>3660</v>
      </c>
      <c r="D1303" t="s">
        <v>22</v>
      </c>
      <c r="E1303" t="s">
        <v>22</v>
      </c>
      <c r="F1303" t="s">
        <v>23</v>
      </c>
      <c r="G1303">
        <v>55703475</v>
      </c>
      <c r="H1303">
        <v>225703475</v>
      </c>
      <c r="I1303" t="s">
        <v>38</v>
      </c>
      <c r="J1303">
        <v>50000000</v>
      </c>
      <c r="K1303">
        <v>55703475</v>
      </c>
      <c r="L1303">
        <v>225703475</v>
      </c>
      <c r="M1303">
        <v>50000000</v>
      </c>
      <c r="N1303">
        <f t="shared" si="104"/>
        <v>1</v>
      </c>
      <c r="O1303">
        <f t="shared" si="105"/>
        <v>0</v>
      </c>
      <c r="P1303">
        <f t="shared" si="107"/>
        <v>1</v>
      </c>
      <c r="Q1303">
        <f t="shared" si="107"/>
        <v>0</v>
      </c>
      <c r="R1303">
        <f t="shared" si="107"/>
        <v>0</v>
      </c>
      <c r="S1303">
        <f t="shared" si="107"/>
        <v>0</v>
      </c>
      <c r="T1303">
        <v>1</v>
      </c>
      <c r="U1303">
        <v>1</v>
      </c>
    </row>
    <row r="1304" spans="1:21" ht="16">
      <c r="A1304" s="1">
        <v>1999</v>
      </c>
      <c r="B1304" t="s">
        <v>2594</v>
      </c>
      <c r="C1304" t="s">
        <v>2595</v>
      </c>
      <c r="D1304" t="s">
        <v>16</v>
      </c>
      <c r="E1304" t="s">
        <v>16</v>
      </c>
      <c r="F1304" t="s">
        <v>17</v>
      </c>
      <c r="G1304">
        <v>81526121</v>
      </c>
      <c r="H1304">
        <v>161626121</v>
      </c>
      <c r="I1304" t="s">
        <v>2535</v>
      </c>
      <c r="J1304">
        <v>69923101</v>
      </c>
      <c r="K1304">
        <v>114011185</v>
      </c>
      <c r="L1304">
        <v>226027993</v>
      </c>
      <c r="M1304">
        <v>50000000</v>
      </c>
      <c r="N1304">
        <f t="shared" si="104"/>
        <v>0</v>
      </c>
      <c r="O1304">
        <f t="shared" si="105"/>
        <v>0</v>
      </c>
      <c r="P1304">
        <f t="shared" si="107"/>
        <v>0</v>
      </c>
      <c r="Q1304">
        <f t="shared" si="107"/>
        <v>0</v>
      </c>
      <c r="R1304">
        <f t="shared" si="107"/>
        <v>1</v>
      </c>
      <c r="S1304">
        <f t="shared" si="107"/>
        <v>0</v>
      </c>
      <c r="T1304">
        <v>4</v>
      </c>
      <c r="U1304">
        <v>3</v>
      </c>
    </row>
    <row r="1305" spans="1:21" ht="16">
      <c r="A1305" s="1">
        <v>2010</v>
      </c>
      <c r="B1305" t="s">
        <v>683</v>
      </c>
      <c r="C1305" t="s">
        <v>684</v>
      </c>
      <c r="D1305" t="s">
        <v>16</v>
      </c>
      <c r="E1305" t="s">
        <v>16</v>
      </c>
      <c r="F1305" t="s">
        <v>17</v>
      </c>
      <c r="G1305">
        <v>100539043</v>
      </c>
      <c r="H1305">
        <v>211739043</v>
      </c>
      <c r="I1305" t="s">
        <v>635</v>
      </c>
      <c r="J1305">
        <v>69435070</v>
      </c>
      <c r="K1305">
        <v>107399007</v>
      </c>
      <c r="L1305">
        <v>226186388</v>
      </c>
      <c r="M1305">
        <v>65000000</v>
      </c>
      <c r="N1305">
        <f t="shared" si="104"/>
        <v>0</v>
      </c>
      <c r="O1305">
        <f t="shared" si="105"/>
        <v>0</v>
      </c>
      <c r="P1305">
        <f t="shared" si="107"/>
        <v>1</v>
      </c>
      <c r="Q1305">
        <f t="shared" si="107"/>
        <v>0</v>
      </c>
      <c r="R1305">
        <f t="shared" si="107"/>
        <v>0</v>
      </c>
      <c r="S1305">
        <f t="shared" si="107"/>
        <v>0</v>
      </c>
      <c r="T1305">
        <v>1</v>
      </c>
      <c r="U1305">
        <v>1</v>
      </c>
    </row>
    <row r="1306" spans="1:21" ht="16">
      <c r="A1306" s="1">
        <v>2003</v>
      </c>
      <c r="B1306" t="s">
        <v>2099</v>
      </c>
      <c r="C1306" t="s">
        <v>2100</v>
      </c>
      <c r="D1306" t="s">
        <v>58</v>
      </c>
      <c r="E1306" t="s">
        <v>58</v>
      </c>
      <c r="F1306" t="s">
        <v>17</v>
      </c>
      <c r="G1306">
        <v>66465204</v>
      </c>
      <c r="H1306">
        <v>179265204</v>
      </c>
      <c r="I1306" t="s">
        <v>1999</v>
      </c>
      <c r="J1306">
        <v>98754783</v>
      </c>
      <c r="K1306">
        <v>84150728</v>
      </c>
      <c r="L1306">
        <v>226965337</v>
      </c>
      <c r="M1306">
        <v>78000000</v>
      </c>
      <c r="N1306">
        <f t="shared" si="104"/>
        <v>0</v>
      </c>
      <c r="O1306">
        <f t="shared" si="105"/>
        <v>0</v>
      </c>
      <c r="P1306">
        <f t="shared" si="107"/>
        <v>0</v>
      </c>
      <c r="Q1306">
        <f t="shared" si="107"/>
        <v>1</v>
      </c>
      <c r="R1306">
        <f t="shared" si="107"/>
        <v>0</v>
      </c>
      <c r="S1306">
        <f t="shared" si="107"/>
        <v>0</v>
      </c>
      <c r="T1306">
        <v>3</v>
      </c>
      <c r="U1306">
        <v>2</v>
      </c>
    </row>
    <row r="1307" spans="1:21" ht="16">
      <c r="A1307" s="1">
        <v>2007</v>
      </c>
      <c r="B1307" t="s">
        <v>1363</v>
      </c>
      <c r="C1307" t="s">
        <v>1364</v>
      </c>
      <c r="D1307" t="s">
        <v>22</v>
      </c>
      <c r="E1307" t="s">
        <v>22</v>
      </c>
      <c r="F1307" t="s">
        <v>23</v>
      </c>
      <c r="G1307">
        <v>118871849</v>
      </c>
      <c r="H1307">
        <v>202871849</v>
      </c>
      <c r="I1307" t="s">
        <v>1321</v>
      </c>
      <c r="J1307">
        <v>84265761</v>
      </c>
      <c r="K1307">
        <v>133557691</v>
      </c>
      <c r="L1307">
        <v>227935344</v>
      </c>
      <c r="M1307">
        <v>75000000</v>
      </c>
      <c r="N1307">
        <f t="shared" si="104"/>
        <v>1</v>
      </c>
      <c r="O1307">
        <f t="shared" si="105"/>
        <v>0</v>
      </c>
      <c r="P1307">
        <f t="shared" si="107"/>
        <v>0</v>
      </c>
      <c r="Q1307">
        <f t="shared" si="107"/>
        <v>1</v>
      </c>
      <c r="R1307">
        <f t="shared" si="107"/>
        <v>0</v>
      </c>
      <c r="S1307">
        <f t="shared" si="107"/>
        <v>0</v>
      </c>
      <c r="T1307">
        <v>2</v>
      </c>
      <c r="U1307">
        <v>2</v>
      </c>
    </row>
    <row r="1308" spans="1:21" ht="16">
      <c r="A1308" s="1">
        <v>2003</v>
      </c>
      <c r="B1308" t="s">
        <v>2048</v>
      </c>
      <c r="C1308" t="s">
        <v>2049</v>
      </c>
      <c r="D1308" t="s">
        <v>21</v>
      </c>
      <c r="E1308" t="s">
        <v>22</v>
      </c>
      <c r="F1308" t="s">
        <v>23</v>
      </c>
      <c r="G1308">
        <v>70098138</v>
      </c>
      <c r="H1308">
        <v>180098138</v>
      </c>
      <c r="I1308" t="s">
        <v>2006</v>
      </c>
      <c r="J1308">
        <v>69634783</v>
      </c>
      <c r="K1308">
        <v>88750338</v>
      </c>
      <c r="L1308">
        <v>228019903</v>
      </c>
      <c r="M1308">
        <v>55000000</v>
      </c>
      <c r="N1308">
        <f t="shared" si="104"/>
        <v>1</v>
      </c>
      <c r="O1308">
        <f t="shared" si="105"/>
        <v>1</v>
      </c>
      <c r="P1308">
        <f t="shared" si="107"/>
        <v>0</v>
      </c>
      <c r="Q1308">
        <f t="shared" si="107"/>
        <v>1</v>
      </c>
      <c r="R1308">
        <f t="shared" si="107"/>
        <v>0</v>
      </c>
      <c r="S1308">
        <f t="shared" si="107"/>
        <v>0</v>
      </c>
      <c r="T1308">
        <v>3</v>
      </c>
      <c r="U1308">
        <v>2</v>
      </c>
    </row>
    <row r="1309" spans="1:21" ht="16">
      <c r="A1309" s="1">
        <v>1998</v>
      </c>
      <c r="B1309" t="s">
        <v>2730</v>
      </c>
      <c r="C1309" t="s">
        <v>2731</v>
      </c>
      <c r="D1309" t="s">
        <v>22</v>
      </c>
      <c r="E1309" t="s">
        <v>22</v>
      </c>
      <c r="F1309" t="s">
        <v>23</v>
      </c>
      <c r="G1309">
        <v>91137662</v>
      </c>
      <c r="H1309">
        <v>159745279</v>
      </c>
      <c r="I1309" t="s">
        <v>2644</v>
      </c>
      <c r="J1309">
        <v>71456616</v>
      </c>
      <c r="K1309">
        <v>130247778</v>
      </c>
      <c r="L1309">
        <v>228297140</v>
      </c>
      <c r="M1309">
        <v>50000000</v>
      </c>
      <c r="N1309">
        <f t="shared" si="104"/>
        <v>1</v>
      </c>
      <c r="O1309">
        <f t="shared" si="105"/>
        <v>0</v>
      </c>
      <c r="P1309">
        <f t="shared" si="107"/>
        <v>0</v>
      </c>
      <c r="Q1309">
        <f t="shared" si="107"/>
        <v>0</v>
      </c>
      <c r="R1309">
        <f t="shared" si="107"/>
        <v>1</v>
      </c>
      <c r="S1309">
        <f t="shared" si="107"/>
        <v>0</v>
      </c>
      <c r="T1309">
        <v>4</v>
      </c>
      <c r="U1309">
        <v>3</v>
      </c>
    </row>
    <row r="1310" spans="1:21" ht="16">
      <c r="A1310" s="1">
        <v>2009</v>
      </c>
      <c r="B1310" t="s">
        <v>1023</v>
      </c>
      <c r="C1310" t="s">
        <v>1024</v>
      </c>
      <c r="D1310" t="s">
        <v>16</v>
      </c>
      <c r="E1310" t="s">
        <v>16</v>
      </c>
      <c r="F1310" t="s">
        <v>17</v>
      </c>
      <c r="G1310">
        <v>97104620</v>
      </c>
      <c r="H1310">
        <v>210379983</v>
      </c>
      <c r="I1310" t="s">
        <v>885</v>
      </c>
      <c r="J1310">
        <v>111287489</v>
      </c>
      <c r="K1310">
        <v>105429554</v>
      </c>
      <c r="L1310">
        <v>228416195</v>
      </c>
      <c r="M1310">
        <v>102500000</v>
      </c>
      <c r="N1310">
        <f t="shared" si="104"/>
        <v>0</v>
      </c>
      <c r="O1310">
        <f t="shared" si="105"/>
        <v>0</v>
      </c>
      <c r="P1310">
        <f t="shared" si="107"/>
        <v>0</v>
      </c>
      <c r="Q1310">
        <f t="shared" si="107"/>
        <v>1</v>
      </c>
      <c r="R1310">
        <f t="shared" si="107"/>
        <v>0</v>
      </c>
      <c r="S1310">
        <f t="shared" si="107"/>
        <v>0</v>
      </c>
      <c r="T1310">
        <v>2</v>
      </c>
      <c r="U1310">
        <v>2</v>
      </c>
    </row>
    <row r="1311" spans="1:21" ht="16">
      <c r="A1311" s="1">
        <v>1999</v>
      </c>
      <c r="B1311" t="s">
        <v>2596</v>
      </c>
      <c r="C1311" t="s">
        <v>2597</v>
      </c>
      <c r="D1311" t="s">
        <v>27</v>
      </c>
      <c r="E1311" t="s">
        <v>16</v>
      </c>
      <c r="F1311" t="s">
        <v>17</v>
      </c>
      <c r="G1311">
        <v>85744662</v>
      </c>
      <c r="H1311">
        <v>163644662</v>
      </c>
      <c r="I1311" t="s">
        <v>2535</v>
      </c>
      <c r="J1311">
        <v>41953861</v>
      </c>
      <c r="K1311">
        <v>119910654</v>
      </c>
      <c r="L1311">
        <v>228850846</v>
      </c>
      <c r="M1311">
        <v>30000000</v>
      </c>
      <c r="N1311">
        <f t="shared" si="104"/>
        <v>0</v>
      </c>
      <c r="O1311">
        <f t="shared" si="105"/>
        <v>1</v>
      </c>
      <c r="P1311">
        <f t="shared" si="107"/>
        <v>0</v>
      </c>
      <c r="Q1311">
        <f t="shared" si="107"/>
        <v>0</v>
      </c>
      <c r="R1311">
        <f t="shared" si="107"/>
        <v>1</v>
      </c>
      <c r="S1311">
        <f t="shared" si="107"/>
        <v>0</v>
      </c>
      <c r="T1311">
        <v>4</v>
      </c>
      <c r="U1311">
        <v>3</v>
      </c>
    </row>
    <row r="1312" spans="1:21" ht="16">
      <c r="A1312" s="1">
        <v>2000</v>
      </c>
      <c r="B1312" t="s">
        <v>2499</v>
      </c>
      <c r="C1312" t="s">
        <v>3619</v>
      </c>
      <c r="D1312" t="s">
        <v>21</v>
      </c>
      <c r="E1312" t="s">
        <v>22</v>
      </c>
      <c r="F1312" t="s">
        <v>23</v>
      </c>
      <c r="G1312">
        <v>89296573</v>
      </c>
      <c r="H1312">
        <v>169296573</v>
      </c>
      <c r="I1312" t="s">
        <v>2409</v>
      </c>
      <c r="J1312">
        <v>135290838</v>
      </c>
      <c r="K1312">
        <v>120810082</v>
      </c>
      <c r="L1312">
        <v>229042753</v>
      </c>
      <c r="M1312">
        <v>100000000</v>
      </c>
      <c r="N1312">
        <f t="shared" si="104"/>
        <v>1</v>
      </c>
      <c r="O1312">
        <f t="shared" si="105"/>
        <v>1</v>
      </c>
      <c r="P1312">
        <f t="shared" si="107"/>
        <v>0</v>
      </c>
      <c r="Q1312">
        <f t="shared" si="107"/>
        <v>1</v>
      </c>
      <c r="R1312">
        <f t="shared" si="107"/>
        <v>0</v>
      </c>
      <c r="S1312">
        <f t="shared" si="107"/>
        <v>0</v>
      </c>
      <c r="T1312">
        <v>3</v>
      </c>
      <c r="U1312">
        <v>2</v>
      </c>
    </row>
    <row r="1313" spans="1:21" ht="16">
      <c r="A1313" s="1">
        <v>2010</v>
      </c>
      <c r="B1313" t="s">
        <v>840</v>
      </c>
      <c r="C1313" t="s">
        <v>3620</v>
      </c>
      <c r="D1313" t="s">
        <v>16</v>
      </c>
      <c r="E1313" t="s">
        <v>16</v>
      </c>
      <c r="F1313" t="s">
        <v>17</v>
      </c>
      <c r="G1313">
        <v>63150991</v>
      </c>
      <c r="H1313">
        <v>215150991</v>
      </c>
      <c r="I1313" t="s">
        <v>635</v>
      </c>
      <c r="J1313">
        <v>170917095</v>
      </c>
      <c r="K1313">
        <v>67459899</v>
      </c>
      <c r="L1313">
        <v>229831139</v>
      </c>
      <c r="M1313">
        <v>160000000</v>
      </c>
      <c r="N1313">
        <f t="shared" si="104"/>
        <v>0</v>
      </c>
      <c r="O1313">
        <f t="shared" si="105"/>
        <v>0</v>
      </c>
      <c r="P1313">
        <f t="shared" si="107"/>
        <v>1</v>
      </c>
      <c r="Q1313">
        <f t="shared" si="107"/>
        <v>0</v>
      </c>
      <c r="R1313">
        <f t="shared" si="107"/>
        <v>0</v>
      </c>
      <c r="S1313">
        <f t="shared" si="107"/>
        <v>0</v>
      </c>
      <c r="T1313">
        <v>1</v>
      </c>
      <c r="U1313">
        <v>1</v>
      </c>
    </row>
    <row r="1314" spans="1:21" ht="16">
      <c r="A1314" s="1">
        <v>2012</v>
      </c>
      <c r="B1314" t="s">
        <v>314</v>
      </c>
      <c r="C1314" t="s">
        <v>315</v>
      </c>
      <c r="D1314" t="s">
        <v>22</v>
      </c>
      <c r="E1314" t="s">
        <v>22</v>
      </c>
      <c r="F1314" t="s">
        <v>23</v>
      </c>
      <c r="G1314">
        <v>132092958</v>
      </c>
      <c r="H1314">
        <v>227317397</v>
      </c>
      <c r="I1314" t="s">
        <v>24</v>
      </c>
      <c r="J1314">
        <v>21307410</v>
      </c>
      <c r="K1314">
        <v>134026609</v>
      </c>
      <c r="L1314">
        <v>230644998</v>
      </c>
      <c r="M1314">
        <v>21000000</v>
      </c>
      <c r="N1314">
        <f t="shared" si="104"/>
        <v>1</v>
      </c>
      <c r="O1314">
        <f t="shared" si="105"/>
        <v>0</v>
      </c>
      <c r="P1314">
        <f t="shared" si="107"/>
        <v>1</v>
      </c>
      <c r="Q1314">
        <f t="shared" si="107"/>
        <v>0</v>
      </c>
      <c r="R1314">
        <f t="shared" si="107"/>
        <v>0</v>
      </c>
      <c r="S1314">
        <f t="shared" si="107"/>
        <v>0</v>
      </c>
      <c r="T1314">
        <v>1</v>
      </c>
      <c r="U1314">
        <v>1</v>
      </c>
    </row>
    <row r="1315" spans="1:21" ht="16">
      <c r="A1315" s="1">
        <v>2013</v>
      </c>
      <c r="B1315" t="s">
        <v>176</v>
      </c>
      <c r="C1315" t="s">
        <v>177</v>
      </c>
      <c r="D1315" t="s">
        <v>22</v>
      </c>
      <c r="E1315" t="s">
        <v>22</v>
      </c>
      <c r="F1315" t="s">
        <v>23</v>
      </c>
      <c r="G1315">
        <v>159581587</v>
      </c>
      <c r="H1315">
        <v>230781587</v>
      </c>
      <c r="I1315" t="s">
        <v>38</v>
      </c>
      <c r="J1315">
        <v>43000000</v>
      </c>
      <c r="K1315">
        <v>159581587</v>
      </c>
      <c r="L1315">
        <v>230781587</v>
      </c>
      <c r="M1315">
        <v>43000000</v>
      </c>
      <c r="N1315">
        <f t="shared" si="104"/>
        <v>1</v>
      </c>
      <c r="O1315">
        <f t="shared" si="105"/>
        <v>0</v>
      </c>
      <c r="P1315">
        <f t="shared" si="107"/>
        <v>1</v>
      </c>
      <c r="Q1315">
        <f t="shared" si="107"/>
        <v>0</v>
      </c>
      <c r="R1315">
        <f t="shared" si="107"/>
        <v>0</v>
      </c>
      <c r="S1315">
        <f t="shared" si="107"/>
        <v>0</v>
      </c>
      <c r="T1315">
        <v>1</v>
      </c>
      <c r="U1315">
        <v>1</v>
      </c>
    </row>
    <row r="1316" spans="1:21" ht="16">
      <c r="A1316" s="1">
        <v>2004</v>
      </c>
      <c r="B1316" t="s">
        <v>1965</v>
      </c>
      <c r="C1316" t="s">
        <v>1966</v>
      </c>
      <c r="D1316" t="s">
        <v>22</v>
      </c>
      <c r="E1316" t="s">
        <v>22</v>
      </c>
      <c r="F1316" t="s">
        <v>23</v>
      </c>
      <c r="G1316">
        <v>110359362</v>
      </c>
      <c r="H1316">
        <v>187281115</v>
      </c>
      <c r="I1316" t="s">
        <v>1837</v>
      </c>
      <c r="J1316">
        <v>12331929</v>
      </c>
      <c r="K1316">
        <v>136094379</v>
      </c>
      <c r="L1316">
        <v>230953737</v>
      </c>
      <c r="M1316">
        <v>10000000</v>
      </c>
      <c r="N1316">
        <f t="shared" si="104"/>
        <v>1</v>
      </c>
      <c r="O1316">
        <f t="shared" si="105"/>
        <v>0</v>
      </c>
      <c r="P1316">
        <f t="shared" si="107"/>
        <v>0</v>
      </c>
      <c r="Q1316">
        <f t="shared" si="107"/>
        <v>1</v>
      </c>
      <c r="R1316">
        <f t="shared" si="107"/>
        <v>0</v>
      </c>
      <c r="S1316">
        <f t="shared" si="107"/>
        <v>0</v>
      </c>
      <c r="T1316">
        <v>3</v>
      </c>
      <c r="U1316">
        <v>2</v>
      </c>
    </row>
    <row r="1317" spans="1:21" ht="16">
      <c r="A1317" s="1">
        <v>2003</v>
      </c>
      <c r="B1317" t="s">
        <v>2016</v>
      </c>
      <c r="C1317" t="s">
        <v>2017</v>
      </c>
      <c r="D1317" t="s">
        <v>57</v>
      </c>
      <c r="E1317" t="s">
        <v>58</v>
      </c>
      <c r="F1317" t="s">
        <v>17</v>
      </c>
      <c r="G1317">
        <v>102543518</v>
      </c>
      <c r="H1317">
        <v>182782518</v>
      </c>
      <c r="I1317" t="s">
        <v>1999</v>
      </c>
      <c r="J1317">
        <v>101286957</v>
      </c>
      <c r="K1317">
        <v>129829011</v>
      </c>
      <c r="L1317">
        <v>231418562</v>
      </c>
      <c r="M1317">
        <v>80000000</v>
      </c>
      <c r="N1317">
        <f t="shared" si="104"/>
        <v>0</v>
      </c>
      <c r="O1317">
        <f t="shared" si="105"/>
        <v>1</v>
      </c>
      <c r="P1317">
        <f t="shared" si="107"/>
        <v>0</v>
      </c>
      <c r="Q1317">
        <f t="shared" si="107"/>
        <v>1</v>
      </c>
      <c r="R1317">
        <f t="shared" si="107"/>
        <v>0</v>
      </c>
      <c r="S1317">
        <f t="shared" si="107"/>
        <v>0</v>
      </c>
      <c r="T1317">
        <v>3</v>
      </c>
      <c r="U1317">
        <v>2</v>
      </c>
    </row>
    <row r="1318" spans="1:21" ht="16">
      <c r="A1318" s="1">
        <v>2001</v>
      </c>
      <c r="B1318" t="s">
        <v>2307</v>
      </c>
      <c r="C1318" t="s">
        <v>2308</v>
      </c>
      <c r="D1318" t="s">
        <v>22</v>
      </c>
      <c r="E1318" t="s">
        <v>22</v>
      </c>
      <c r="F1318" t="s">
        <v>23</v>
      </c>
      <c r="G1318">
        <v>112950721</v>
      </c>
      <c r="H1318">
        <v>176101721</v>
      </c>
      <c r="I1318" t="s">
        <v>2290</v>
      </c>
      <c r="J1318">
        <v>94740909</v>
      </c>
      <c r="K1318">
        <v>148625750</v>
      </c>
      <c r="L1318">
        <v>231722738</v>
      </c>
      <c r="M1318">
        <v>72000000</v>
      </c>
      <c r="N1318">
        <f t="shared" si="104"/>
        <v>1</v>
      </c>
      <c r="O1318">
        <f t="shared" si="105"/>
        <v>0</v>
      </c>
      <c r="P1318">
        <f t="shared" si="107"/>
        <v>0</v>
      </c>
      <c r="Q1318">
        <f t="shared" si="107"/>
        <v>1</v>
      </c>
      <c r="R1318">
        <f t="shared" si="107"/>
        <v>0</v>
      </c>
      <c r="S1318">
        <f t="shared" si="107"/>
        <v>0</v>
      </c>
      <c r="T1318">
        <v>3</v>
      </c>
      <c r="U1318">
        <v>2</v>
      </c>
    </row>
    <row r="1319" spans="1:21" ht="16">
      <c r="A1319" s="1">
        <v>1995</v>
      </c>
      <c r="B1319" t="s">
        <v>2960</v>
      </c>
      <c r="C1319" t="s">
        <v>2961</v>
      </c>
      <c r="D1319" t="s">
        <v>58</v>
      </c>
      <c r="E1319" t="s">
        <v>58</v>
      </c>
      <c r="F1319" t="s">
        <v>17</v>
      </c>
      <c r="G1319">
        <v>81022333</v>
      </c>
      <c r="H1319">
        <v>152022333</v>
      </c>
      <c r="I1319" t="s">
        <v>2947</v>
      </c>
      <c r="J1319">
        <v>76438973</v>
      </c>
      <c r="K1319">
        <v>123865278</v>
      </c>
      <c r="L1319">
        <v>232408620</v>
      </c>
      <c r="M1319">
        <v>50000000</v>
      </c>
      <c r="N1319">
        <f t="shared" si="104"/>
        <v>0</v>
      </c>
      <c r="O1319">
        <f t="shared" si="105"/>
        <v>0</v>
      </c>
      <c r="P1319">
        <f t="shared" si="107"/>
        <v>0</v>
      </c>
      <c r="Q1319">
        <f t="shared" si="107"/>
        <v>0</v>
      </c>
      <c r="R1319">
        <f t="shared" si="107"/>
        <v>1</v>
      </c>
      <c r="S1319">
        <f t="shared" si="107"/>
        <v>0</v>
      </c>
      <c r="T1319">
        <v>4</v>
      </c>
      <c r="U1319">
        <v>3</v>
      </c>
    </row>
    <row r="1320" spans="1:21" ht="16">
      <c r="A1320" s="1">
        <v>2010</v>
      </c>
      <c r="B1320" t="s">
        <v>867</v>
      </c>
      <c r="C1320" t="s">
        <v>3621</v>
      </c>
      <c r="D1320" t="s">
        <v>22</v>
      </c>
      <c r="E1320" t="s">
        <v>22</v>
      </c>
      <c r="F1320" t="s">
        <v>23</v>
      </c>
      <c r="G1320">
        <v>110485654</v>
      </c>
      <c r="H1320">
        <v>217569328</v>
      </c>
      <c r="I1320" t="s">
        <v>638</v>
      </c>
      <c r="J1320">
        <v>55548056</v>
      </c>
      <c r="K1320">
        <v>118024294</v>
      </c>
      <c r="L1320">
        <v>232414484</v>
      </c>
      <c r="M1320">
        <v>52000000</v>
      </c>
      <c r="N1320">
        <f t="shared" si="104"/>
        <v>1</v>
      </c>
      <c r="O1320">
        <f t="shared" si="105"/>
        <v>0</v>
      </c>
      <c r="P1320">
        <f t="shared" si="107"/>
        <v>1</v>
      </c>
      <c r="Q1320">
        <f t="shared" si="107"/>
        <v>0</v>
      </c>
      <c r="R1320">
        <f t="shared" si="107"/>
        <v>0</v>
      </c>
      <c r="S1320">
        <f t="shared" si="107"/>
        <v>0</v>
      </c>
      <c r="T1320">
        <v>1</v>
      </c>
      <c r="U1320">
        <v>1</v>
      </c>
    </row>
    <row r="1321" spans="1:21" ht="16">
      <c r="A1321" s="1">
        <v>2008</v>
      </c>
      <c r="B1321" t="s">
        <v>1124</v>
      </c>
      <c r="C1321" t="s">
        <v>1125</v>
      </c>
      <c r="D1321" t="s">
        <v>31</v>
      </c>
      <c r="E1321" t="s">
        <v>31</v>
      </c>
      <c r="F1321" t="s">
        <v>17</v>
      </c>
      <c r="G1321">
        <v>49554002</v>
      </c>
      <c r="H1321">
        <v>215080810</v>
      </c>
      <c r="I1321" t="s">
        <v>1123</v>
      </c>
      <c r="J1321">
        <v>140693320</v>
      </c>
      <c r="K1321">
        <v>53630131</v>
      </c>
      <c r="L1321">
        <v>232772564</v>
      </c>
      <c r="M1321">
        <v>130000000</v>
      </c>
      <c r="N1321">
        <f t="shared" si="104"/>
        <v>0</v>
      </c>
      <c r="O1321">
        <f t="shared" si="105"/>
        <v>0</v>
      </c>
      <c r="P1321">
        <f t="shared" si="107"/>
        <v>0</v>
      </c>
      <c r="Q1321">
        <f t="shared" si="107"/>
        <v>1</v>
      </c>
      <c r="R1321">
        <f t="shared" si="107"/>
        <v>0</v>
      </c>
      <c r="S1321">
        <f t="shared" si="107"/>
        <v>0</v>
      </c>
      <c r="T1321">
        <v>2</v>
      </c>
      <c r="U1321">
        <v>2</v>
      </c>
    </row>
    <row r="1322" spans="1:21" ht="16">
      <c r="A1322" s="1">
        <v>1997</v>
      </c>
      <c r="B1322" t="s">
        <v>2768</v>
      </c>
      <c r="C1322" t="s">
        <v>2769</v>
      </c>
      <c r="D1322" t="s">
        <v>22</v>
      </c>
      <c r="E1322" t="s">
        <v>22</v>
      </c>
      <c r="F1322" t="s">
        <v>23</v>
      </c>
      <c r="G1322">
        <v>47795018</v>
      </c>
      <c r="H1322">
        <v>160700000</v>
      </c>
      <c r="I1322" t="s">
        <v>2762</v>
      </c>
      <c r="J1322">
        <v>87074287</v>
      </c>
      <c r="K1322">
        <v>69361952</v>
      </c>
      <c r="L1322">
        <v>233213967</v>
      </c>
      <c r="M1322">
        <v>60000000</v>
      </c>
      <c r="N1322">
        <f t="shared" si="104"/>
        <v>1</v>
      </c>
      <c r="O1322">
        <f t="shared" si="105"/>
        <v>0</v>
      </c>
      <c r="P1322">
        <f t="shared" ref="P1322:S1341" si="108">IF(AND($A1322&gt;=P$1,$A1322&lt;P$1+10),1,0)</f>
        <v>0</v>
      </c>
      <c r="Q1322">
        <f t="shared" si="108"/>
        <v>0</v>
      </c>
      <c r="R1322">
        <f t="shared" si="108"/>
        <v>1</v>
      </c>
      <c r="S1322">
        <f t="shared" si="108"/>
        <v>0</v>
      </c>
      <c r="T1322">
        <v>4</v>
      </c>
      <c r="U1322">
        <v>3</v>
      </c>
    </row>
    <row r="1323" spans="1:21" ht="16">
      <c r="A1323" s="1">
        <v>1982</v>
      </c>
      <c r="B1323" t="s">
        <v>3402</v>
      </c>
      <c r="C1323" t="s">
        <v>3403</v>
      </c>
      <c r="D1323" t="s">
        <v>63</v>
      </c>
      <c r="E1323" t="s">
        <v>64</v>
      </c>
      <c r="F1323" t="s">
        <v>17</v>
      </c>
      <c r="G1323">
        <v>79912963</v>
      </c>
      <c r="H1323">
        <v>96800000</v>
      </c>
      <c r="I1323" t="s">
        <v>3384</v>
      </c>
      <c r="J1323">
        <v>28959216</v>
      </c>
      <c r="K1323">
        <v>192851397</v>
      </c>
      <c r="L1323">
        <v>233604343</v>
      </c>
      <c r="M1323">
        <v>12000000</v>
      </c>
      <c r="N1323">
        <f t="shared" si="104"/>
        <v>0</v>
      </c>
      <c r="O1323">
        <f t="shared" si="105"/>
        <v>1</v>
      </c>
      <c r="P1323">
        <f t="shared" si="108"/>
        <v>0</v>
      </c>
      <c r="Q1323">
        <f t="shared" si="108"/>
        <v>0</v>
      </c>
      <c r="R1323">
        <f t="shared" si="108"/>
        <v>0</v>
      </c>
      <c r="S1323">
        <f t="shared" si="108"/>
        <v>1</v>
      </c>
    </row>
    <row r="1324" spans="1:21" ht="16">
      <c r="A1324" s="1">
        <v>2009</v>
      </c>
      <c r="B1324" t="s">
        <v>943</v>
      </c>
      <c r="C1324" t="s">
        <v>944</v>
      </c>
      <c r="D1324" t="s">
        <v>27</v>
      </c>
      <c r="E1324" t="s">
        <v>16</v>
      </c>
      <c r="F1324" t="s">
        <v>17</v>
      </c>
      <c r="G1324">
        <v>115646235</v>
      </c>
      <c r="H1324">
        <v>215196627</v>
      </c>
      <c r="I1324" t="s">
        <v>885</v>
      </c>
      <c r="J1324">
        <v>32571948</v>
      </c>
      <c r="K1324">
        <v>125560771</v>
      </c>
      <c r="L1324">
        <v>233645777</v>
      </c>
      <c r="M1324">
        <v>30000000</v>
      </c>
      <c r="N1324">
        <f t="shared" si="104"/>
        <v>0</v>
      </c>
      <c r="O1324">
        <f t="shared" si="105"/>
        <v>1</v>
      </c>
      <c r="P1324">
        <f t="shared" si="108"/>
        <v>0</v>
      </c>
      <c r="Q1324">
        <f t="shared" si="108"/>
        <v>1</v>
      </c>
      <c r="R1324">
        <f t="shared" si="108"/>
        <v>0</v>
      </c>
      <c r="S1324">
        <f t="shared" si="108"/>
        <v>0</v>
      </c>
      <c r="T1324">
        <v>2</v>
      </c>
      <c r="U1324">
        <v>2</v>
      </c>
    </row>
    <row r="1325" spans="1:21" ht="16">
      <c r="A1325" s="1">
        <v>2006</v>
      </c>
      <c r="B1325" t="s">
        <v>1588</v>
      </c>
      <c r="C1325" t="s">
        <v>1589</v>
      </c>
      <c r="D1325" t="s">
        <v>16</v>
      </c>
      <c r="E1325" t="s">
        <v>16</v>
      </c>
      <c r="F1325" t="s">
        <v>17</v>
      </c>
      <c r="G1325">
        <v>118806699</v>
      </c>
      <c r="H1325">
        <v>202944203</v>
      </c>
      <c r="I1325" t="s">
        <v>1464</v>
      </c>
      <c r="J1325">
        <v>60101410</v>
      </c>
      <c r="K1325">
        <v>137316349</v>
      </c>
      <c r="L1325">
        <v>234562168</v>
      </c>
      <c r="M1325">
        <v>52000000</v>
      </c>
      <c r="N1325">
        <f t="shared" si="104"/>
        <v>0</v>
      </c>
      <c r="O1325">
        <f t="shared" si="105"/>
        <v>0</v>
      </c>
      <c r="P1325">
        <f t="shared" si="108"/>
        <v>0</v>
      </c>
      <c r="Q1325">
        <f t="shared" si="108"/>
        <v>1</v>
      </c>
      <c r="R1325">
        <f t="shared" si="108"/>
        <v>0</v>
      </c>
      <c r="S1325">
        <f t="shared" si="108"/>
        <v>0</v>
      </c>
      <c r="T1325">
        <v>2</v>
      </c>
      <c r="U1325">
        <v>2</v>
      </c>
    </row>
    <row r="1326" spans="1:21" ht="16">
      <c r="A1326" s="1">
        <v>1998</v>
      </c>
      <c r="B1326" t="s">
        <v>2716</v>
      </c>
      <c r="C1326" t="s">
        <v>2717</v>
      </c>
      <c r="D1326" t="s">
        <v>16</v>
      </c>
      <c r="E1326" t="s">
        <v>16</v>
      </c>
      <c r="F1326" t="s">
        <v>17</v>
      </c>
      <c r="G1326">
        <v>74339294</v>
      </c>
      <c r="H1326">
        <v>164800000</v>
      </c>
      <c r="I1326" t="s">
        <v>2642</v>
      </c>
      <c r="J1326">
        <v>114330585</v>
      </c>
      <c r="K1326">
        <v>106240687</v>
      </c>
      <c r="L1326">
        <v>235521005</v>
      </c>
      <c r="M1326">
        <v>80000000</v>
      </c>
      <c r="N1326">
        <f t="shared" si="104"/>
        <v>0</v>
      </c>
      <c r="O1326">
        <f t="shared" si="105"/>
        <v>0</v>
      </c>
      <c r="P1326">
        <f t="shared" si="108"/>
        <v>0</v>
      </c>
      <c r="Q1326">
        <f t="shared" si="108"/>
        <v>0</v>
      </c>
      <c r="R1326">
        <f t="shared" si="108"/>
        <v>1</v>
      </c>
      <c r="S1326">
        <f t="shared" si="108"/>
        <v>0</v>
      </c>
      <c r="T1326">
        <v>4</v>
      </c>
      <c r="U1326">
        <v>3</v>
      </c>
    </row>
    <row r="1327" spans="1:21" ht="16">
      <c r="A1327" s="1">
        <v>2001</v>
      </c>
      <c r="B1327" t="s">
        <v>2352</v>
      </c>
      <c r="C1327" t="s">
        <v>2353</v>
      </c>
      <c r="D1327" t="s">
        <v>22</v>
      </c>
      <c r="E1327" t="s">
        <v>22</v>
      </c>
      <c r="F1327" t="s">
        <v>23</v>
      </c>
      <c r="G1327">
        <v>57386369</v>
      </c>
      <c r="H1327">
        <v>179213196</v>
      </c>
      <c r="I1327" t="s">
        <v>2290</v>
      </c>
      <c r="J1327">
        <v>69739836</v>
      </c>
      <c r="K1327">
        <v>75511622</v>
      </c>
      <c r="L1327">
        <v>235816959</v>
      </c>
      <c r="M1327">
        <v>53000000</v>
      </c>
      <c r="N1327">
        <f t="shared" si="104"/>
        <v>1</v>
      </c>
      <c r="O1327">
        <f t="shared" si="105"/>
        <v>0</v>
      </c>
      <c r="P1327">
        <f t="shared" si="108"/>
        <v>0</v>
      </c>
      <c r="Q1327">
        <f t="shared" si="108"/>
        <v>1</v>
      </c>
      <c r="R1327">
        <f t="shared" si="108"/>
        <v>0</v>
      </c>
      <c r="S1327">
        <f t="shared" si="108"/>
        <v>0</v>
      </c>
      <c r="T1327">
        <v>3</v>
      </c>
      <c r="U1327">
        <v>2</v>
      </c>
    </row>
    <row r="1328" spans="1:21" ht="16">
      <c r="A1328" s="1">
        <v>1980</v>
      </c>
      <c r="B1328" t="s">
        <v>3430</v>
      </c>
      <c r="C1328" t="s">
        <v>3431</v>
      </c>
      <c r="D1328" t="s">
        <v>64</v>
      </c>
      <c r="E1328" t="s">
        <v>64</v>
      </c>
      <c r="F1328" t="s">
        <v>17</v>
      </c>
      <c r="G1328">
        <v>83453539</v>
      </c>
      <c r="H1328">
        <v>83453539</v>
      </c>
      <c r="I1328" t="s">
        <v>3432</v>
      </c>
      <c r="J1328">
        <v>9897188</v>
      </c>
      <c r="K1328">
        <v>235987236</v>
      </c>
      <c r="L1328">
        <v>235987236</v>
      </c>
      <c r="M1328">
        <v>3500000</v>
      </c>
      <c r="N1328">
        <f t="shared" si="104"/>
        <v>0</v>
      </c>
      <c r="O1328">
        <f t="shared" si="105"/>
        <v>0</v>
      </c>
      <c r="P1328">
        <f t="shared" si="108"/>
        <v>0</v>
      </c>
      <c r="Q1328">
        <f t="shared" si="108"/>
        <v>0</v>
      </c>
      <c r="R1328">
        <f t="shared" si="108"/>
        <v>0</v>
      </c>
      <c r="S1328">
        <f t="shared" si="108"/>
        <v>1</v>
      </c>
    </row>
    <row r="1329" spans="1:21" ht="16">
      <c r="A1329" s="1">
        <v>2011</v>
      </c>
      <c r="B1329" t="s">
        <v>583</v>
      </c>
      <c r="C1329" t="s">
        <v>584</v>
      </c>
      <c r="D1329" t="s">
        <v>16</v>
      </c>
      <c r="E1329" t="s">
        <v>16</v>
      </c>
      <c r="F1329" t="s">
        <v>17</v>
      </c>
      <c r="G1329">
        <v>98780042</v>
      </c>
      <c r="H1329">
        <v>227983150</v>
      </c>
      <c r="I1329" t="s">
        <v>391</v>
      </c>
      <c r="J1329">
        <v>113925987</v>
      </c>
      <c r="K1329">
        <v>102305579</v>
      </c>
      <c r="L1329">
        <v>236120048</v>
      </c>
      <c r="M1329">
        <v>110000000</v>
      </c>
      <c r="N1329">
        <f t="shared" si="104"/>
        <v>0</v>
      </c>
      <c r="O1329">
        <f t="shared" si="105"/>
        <v>0</v>
      </c>
      <c r="P1329">
        <f t="shared" si="108"/>
        <v>1</v>
      </c>
      <c r="Q1329">
        <f t="shared" si="108"/>
        <v>0</v>
      </c>
      <c r="R1329">
        <f t="shared" si="108"/>
        <v>0</v>
      </c>
      <c r="S1329">
        <f t="shared" si="108"/>
        <v>0</v>
      </c>
      <c r="T1329">
        <v>1</v>
      </c>
      <c r="U1329">
        <v>1</v>
      </c>
    </row>
    <row r="1330" spans="1:21" ht="16">
      <c r="A1330" s="1">
        <v>2008</v>
      </c>
      <c r="B1330" t="s">
        <v>1130</v>
      </c>
      <c r="C1330" t="s">
        <v>1131</v>
      </c>
      <c r="D1330" t="s">
        <v>22</v>
      </c>
      <c r="E1330" t="s">
        <v>22</v>
      </c>
      <c r="F1330" t="s">
        <v>23</v>
      </c>
      <c r="G1330">
        <v>110101975</v>
      </c>
      <c r="H1330">
        <v>218357961</v>
      </c>
      <c r="I1330" t="s">
        <v>1120</v>
      </c>
      <c r="J1330">
        <v>86580505</v>
      </c>
      <c r="K1330">
        <v>119158557</v>
      </c>
      <c r="L1330">
        <v>236319281</v>
      </c>
      <c r="M1330">
        <v>80000000</v>
      </c>
      <c r="N1330">
        <f t="shared" si="104"/>
        <v>1</v>
      </c>
      <c r="O1330">
        <f t="shared" si="105"/>
        <v>0</v>
      </c>
      <c r="P1330">
        <f t="shared" si="108"/>
        <v>0</v>
      </c>
      <c r="Q1330">
        <f t="shared" si="108"/>
        <v>1</v>
      </c>
      <c r="R1330">
        <f t="shared" si="108"/>
        <v>0</v>
      </c>
      <c r="S1330">
        <f t="shared" si="108"/>
        <v>0</v>
      </c>
      <c r="T1330">
        <v>2</v>
      </c>
      <c r="U1330">
        <v>2</v>
      </c>
    </row>
    <row r="1331" spans="1:21" ht="16">
      <c r="A1331" s="1">
        <v>2008</v>
      </c>
      <c r="B1331" t="s">
        <v>1315</v>
      </c>
      <c r="C1331" t="s">
        <v>1316</v>
      </c>
      <c r="D1331" t="s">
        <v>22</v>
      </c>
      <c r="E1331" t="s">
        <v>22</v>
      </c>
      <c r="F1331" t="s">
        <v>23</v>
      </c>
      <c r="G1331">
        <v>80277646</v>
      </c>
      <c r="H1331">
        <v>218535708</v>
      </c>
      <c r="I1331" t="s">
        <v>1120</v>
      </c>
      <c r="J1331">
        <v>37878971</v>
      </c>
      <c r="K1331">
        <v>86880989</v>
      </c>
      <c r="L1331">
        <v>236511649</v>
      </c>
      <c r="M1331">
        <v>35000000</v>
      </c>
      <c r="N1331">
        <f t="shared" si="104"/>
        <v>1</v>
      </c>
      <c r="O1331">
        <f t="shared" si="105"/>
        <v>0</v>
      </c>
      <c r="P1331">
        <f t="shared" si="108"/>
        <v>0</v>
      </c>
      <c r="Q1331">
        <f t="shared" si="108"/>
        <v>1</v>
      </c>
      <c r="R1331">
        <f t="shared" si="108"/>
        <v>0</v>
      </c>
      <c r="S1331">
        <f t="shared" si="108"/>
        <v>0</v>
      </c>
      <c r="T1331">
        <v>2</v>
      </c>
      <c r="U1331">
        <v>2</v>
      </c>
    </row>
    <row r="1332" spans="1:21" ht="16">
      <c r="A1332" s="1">
        <v>1971</v>
      </c>
      <c r="B1332" t="s">
        <v>3564</v>
      </c>
      <c r="C1332" t="s">
        <v>3565</v>
      </c>
      <c r="D1332" t="s">
        <v>16</v>
      </c>
      <c r="E1332" t="s">
        <v>16</v>
      </c>
      <c r="F1332" t="s">
        <v>17</v>
      </c>
      <c r="G1332">
        <v>41158757</v>
      </c>
      <c r="H1332">
        <v>41158757</v>
      </c>
      <c r="I1332" t="s">
        <v>3560</v>
      </c>
      <c r="J1332">
        <v>12659931</v>
      </c>
      <c r="K1332">
        <v>236848653</v>
      </c>
      <c r="L1332">
        <v>236848653</v>
      </c>
      <c r="M1332">
        <v>2200000</v>
      </c>
      <c r="N1332">
        <f t="shared" si="104"/>
        <v>0</v>
      </c>
      <c r="O1332">
        <f t="shared" si="105"/>
        <v>0</v>
      </c>
      <c r="P1332">
        <f t="shared" si="108"/>
        <v>0</v>
      </c>
      <c r="Q1332">
        <f t="shared" si="108"/>
        <v>0</v>
      </c>
      <c r="R1332">
        <f t="shared" si="108"/>
        <v>0</v>
      </c>
      <c r="S1332">
        <f t="shared" si="108"/>
        <v>0</v>
      </c>
    </row>
    <row r="1333" spans="1:21" ht="16">
      <c r="A1333" s="1">
        <v>2006</v>
      </c>
      <c r="B1333" t="s">
        <v>1604</v>
      </c>
      <c r="C1333" t="s">
        <v>1605</v>
      </c>
      <c r="D1333" t="s">
        <v>21</v>
      </c>
      <c r="E1333" t="s">
        <v>22</v>
      </c>
      <c r="F1333" t="s">
        <v>23</v>
      </c>
      <c r="G1333">
        <v>63280000</v>
      </c>
      <c r="H1333">
        <v>205190324</v>
      </c>
      <c r="I1333" t="s">
        <v>1469</v>
      </c>
      <c r="J1333">
        <v>98242689</v>
      </c>
      <c r="K1333">
        <v>73138793</v>
      </c>
      <c r="L1333">
        <v>237158227</v>
      </c>
      <c r="M1333">
        <v>85000000</v>
      </c>
      <c r="N1333">
        <f t="shared" si="104"/>
        <v>1</v>
      </c>
      <c r="O1333">
        <f t="shared" si="105"/>
        <v>1</v>
      </c>
      <c r="P1333">
        <f t="shared" si="108"/>
        <v>0</v>
      </c>
      <c r="Q1333">
        <f t="shared" si="108"/>
        <v>1</v>
      </c>
      <c r="R1333">
        <f t="shared" si="108"/>
        <v>0</v>
      </c>
      <c r="S1333">
        <f t="shared" si="108"/>
        <v>0</v>
      </c>
      <c r="T1333">
        <v>2</v>
      </c>
      <c r="U1333">
        <v>2</v>
      </c>
    </row>
    <row r="1334" spans="1:21" ht="16">
      <c r="A1334" s="1">
        <v>2011</v>
      </c>
      <c r="B1334" t="s">
        <v>451</v>
      </c>
      <c r="C1334" t="s">
        <v>452</v>
      </c>
      <c r="D1334" t="s">
        <v>27</v>
      </c>
      <c r="E1334" t="s">
        <v>16</v>
      </c>
      <c r="F1334" t="s">
        <v>17</v>
      </c>
      <c r="G1334">
        <v>116601172</v>
      </c>
      <c r="H1334">
        <v>231201172</v>
      </c>
      <c r="I1334" t="s">
        <v>391</v>
      </c>
      <c r="J1334">
        <v>207138157</v>
      </c>
      <c r="K1334">
        <v>120762760</v>
      </c>
      <c r="L1334">
        <v>239452924</v>
      </c>
      <c r="M1334">
        <v>200000000</v>
      </c>
      <c r="N1334">
        <f t="shared" si="104"/>
        <v>0</v>
      </c>
      <c r="O1334">
        <f t="shared" si="105"/>
        <v>1</v>
      </c>
      <c r="P1334">
        <f t="shared" si="108"/>
        <v>1</v>
      </c>
      <c r="Q1334">
        <f t="shared" si="108"/>
        <v>0</v>
      </c>
      <c r="R1334">
        <f t="shared" si="108"/>
        <v>0</v>
      </c>
      <c r="S1334">
        <f t="shared" si="108"/>
        <v>0</v>
      </c>
      <c r="T1334">
        <v>1</v>
      </c>
      <c r="U1334">
        <v>1</v>
      </c>
    </row>
    <row r="1335" spans="1:21" ht="16">
      <c r="A1335" s="1">
        <v>2010</v>
      </c>
      <c r="B1335" t="s">
        <v>838</v>
      </c>
      <c r="C1335" t="s">
        <v>839</v>
      </c>
      <c r="D1335" t="s">
        <v>27</v>
      </c>
      <c r="E1335" t="s">
        <v>16</v>
      </c>
      <c r="F1335" t="s">
        <v>17</v>
      </c>
      <c r="G1335">
        <v>96962694</v>
      </c>
      <c r="H1335">
        <v>224922135</v>
      </c>
      <c r="I1335" t="s">
        <v>635</v>
      </c>
      <c r="J1335">
        <v>42729274</v>
      </c>
      <c r="K1335">
        <v>103578637</v>
      </c>
      <c r="L1335">
        <v>240268986</v>
      </c>
      <c r="M1335">
        <v>40000000</v>
      </c>
      <c r="N1335">
        <f t="shared" si="104"/>
        <v>0</v>
      </c>
      <c r="O1335">
        <f t="shared" si="105"/>
        <v>1</v>
      </c>
      <c r="P1335">
        <f t="shared" si="108"/>
        <v>1</v>
      </c>
      <c r="Q1335">
        <f t="shared" si="108"/>
        <v>0</v>
      </c>
      <c r="R1335">
        <f t="shared" si="108"/>
        <v>0</v>
      </c>
      <c r="S1335">
        <f t="shared" si="108"/>
        <v>0</v>
      </c>
      <c r="T1335">
        <v>1</v>
      </c>
      <c r="U1335">
        <v>1</v>
      </c>
    </row>
    <row r="1336" spans="1:21" ht="16">
      <c r="A1336" s="1">
        <v>2005</v>
      </c>
      <c r="B1336" t="s">
        <v>1692</v>
      </c>
      <c r="C1336" t="s">
        <v>1693</v>
      </c>
      <c r="D1336" t="s">
        <v>22</v>
      </c>
      <c r="E1336" t="s">
        <v>22</v>
      </c>
      <c r="F1336" t="s">
        <v>23</v>
      </c>
      <c r="G1336">
        <v>110550000</v>
      </c>
      <c r="H1336">
        <v>201798116</v>
      </c>
      <c r="I1336" t="s">
        <v>1640</v>
      </c>
      <c r="J1336">
        <v>167024638</v>
      </c>
      <c r="K1336">
        <v>131889812</v>
      </c>
      <c r="L1336">
        <v>240751838</v>
      </c>
      <c r="M1336">
        <v>140000000</v>
      </c>
      <c r="N1336">
        <f t="shared" si="104"/>
        <v>1</v>
      </c>
      <c r="O1336">
        <f t="shared" si="105"/>
        <v>0</v>
      </c>
      <c r="P1336">
        <f t="shared" si="108"/>
        <v>0</v>
      </c>
      <c r="Q1336">
        <f t="shared" si="108"/>
        <v>1</v>
      </c>
      <c r="R1336">
        <f t="shared" si="108"/>
        <v>0</v>
      </c>
      <c r="S1336">
        <f t="shared" si="108"/>
        <v>0</v>
      </c>
      <c r="T1336">
        <v>2</v>
      </c>
      <c r="U1336">
        <v>2</v>
      </c>
    </row>
    <row r="1337" spans="1:21" ht="16">
      <c r="A1337" s="1">
        <v>1997</v>
      </c>
      <c r="B1337" t="s">
        <v>2790</v>
      </c>
      <c r="C1337" t="s">
        <v>2791</v>
      </c>
      <c r="D1337" t="s">
        <v>22</v>
      </c>
      <c r="E1337" t="s">
        <v>22</v>
      </c>
      <c r="F1337" t="s">
        <v>23</v>
      </c>
      <c r="G1337">
        <v>100920329</v>
      </c>
      <c r="H1337">
        <v>165900000</v>
      </c>
      <c r="I1337" t="s">
        <v>2762</v>
      </c>
      <c r="J1337">
        <v>130611431</v>
      </c>
      <c r="K1337">
        <v>146459429</v>
      </c>
      <c r="L1337">
        <v>240760405</v>
      </c>
      <c r="M1337">
        <v>90000000</v>
      </c>
      <c r="N1337">
        <f t="shared" si="104"/>
        <v>1</v>
      </c>
      <c r="O1337">
        <f t="shared" si="105"/>
        <v>0</v>
      </c>
      <c r="P1337">
        <f t="shared" si="108"/>
        <v>0</v>
      </c>
      <c r="Q1337">
        <f t="shared" si="108"/>
        <v>0</v>
      </c>
      <c r="R1337">
        <f t="shared" si="108"/>
        <v>1</v>
      </c>
      <c r="S1337">
        <f t="shared" si="108"/>
        <v>0</v>
      </c>
      <c r="T1337">
        <v>4</v>
      </c>
      <c r="U1337">
        <v>3</v>
      </c>
    </row>
    <row r="1338" spans="1:21" ht="16">
      <c r="A1338" s="1">
        <v>2008</v>
      </c>
      <c r="B1338" t="s">
        <v>1199</v>
      </c>
      <c r="C1338" t="s">
        <v>1200</v>
      </c>
      <c r="D1338" t="s">
        <v>16</v>
      </c>
      <c r="E1338" t="s">
        <v>16</v>
      </c>
      <c r="F1338" t="s">
        <v>17</v>
      </c>
      <c r="G1338">
        <v>81168265</v>
      </c>
      <c r="H1338">
        <v>223113205</v>
      </c>
      <c r="I1338" t="s">
        <v>1123</v>
      </c>
      <c r="J1338">
        <v>89286146</v>
      </c>
      <c r="K1338">
        <v>87844867</v>
      </c>
      <c r="L1338">
        <v>241465674</v>
      </c>
      <c r="M1338">
        <v>82500000</v>
      </c>
      <c r="N1338">
        <f t="shared" si="104"/>
        <v>0</v>
      </c>
      <c r="O1338">
        <f t="shared" si="105"/>
        <v>0</v>
      </c>
      <c r="P1338">
        <f t="shared" si="108"/>
        <v>0</v>
      </c>
      <c r="Q1338">
        <f t="shared" si="108"/>
        <v>1</v>
      </c>
      <c r="R1338">
        <f t="shared" si="108"/>
        <v>0</v>
      </c>
      <c r="S1338">
        <f t="shared" si="108"/>
        <v>0</v>
      </c>
      <c r="T1338">
        <v>2</v>
      </c>
      <c r="U1338">
        <v>2</v>
      </c>
    </row>
    <row r="1339" spans="1:21" ht="16">
      <c r="A1339" s="1">
        <v>2011</v>
      </c>
      <c r="B1339" t="s">
        <v>581</v>
      </c>
      <c r="C1339" t="s">
        <v>582</v>
      </c>
      <c r="D1339" t="s">
        <v>27</v>
      </c>
      <c r="E1339" t="s">
        <v>16</v>
      </c>
      <c r="F1339" t="s">
        <v>17</v>
      </c>
      <c r="G1339">
        <v>102515793</v>
      </c>
      <c r="H1339">
        <v>233170238</v>
      </c>
      <c r="I1339" t="s">
        <v>391</v>
      </c>
      <c r="J1339">
        <v>93212171</v>
      </c>
      <c r="K1339">
        <v>106174662</v>
      </c>
      <c r="L1339">
        <v>241492267</v>
      </c>
      <c r="M1339">
        <v>90000000</v>
      </c>
      <c r="N1339">
        <f t="shared" si="104"/>
        <v>0</v>
      </c>
      <c r="O1339">
        <f t="shared" si="105"/>
        <v>1</v>
      </c>
      <c r="P1339">
        <f t="shared" si="108"/>
        <v>1</v>
      </c>
      <c r="Q1339">
        <f t="shared" si="108"/>
        <v>0</v>
      </c>
      <c r="R1339">
        <f t="shared" si="108"/>
        <v>0</v>
      </c>
      <c r="S1339">
        <f t="shared" si="108"/>
        <v>0</v>
      </c>
      <c r="T1339">
        <v>1</v>
      </c>
      <c r="U1339">
        <v>1</v>
      </c>
    </row>
    <row r="1340" spans="1:21" ht="16">
      <c r="A1340" s="1">
        <v>2010</v>
      </c>
      <c r="B1340" t="s">
        <v>756</v>
      </c>
      <c r="C1340" t="s">
        <v>3661</v>
      </c>
      <c r="D1340" t="s">
        <v>63</v>
      </c>
      <c r="E1340" t="s">
        <v>64</v>
      </c>
      <c r="F1340" t="s">
        <v>17</v>
      </c>
      <c r="G1340">
        <v>88768303</v>
      </c>
      <c r="H1340">
        <v>226467130</v>
      </c>
      <c r="I1340" t="s">
        <v>635</v>
      </c>
      <c r="J1340">
        <v>101482025</v>
      </c>
      <c r="K1340">
        <v>94825128</v>
      </c>
      <c r="L1340">
        <v>241919399</v>
      </c>
      <c r="M1340">
        <v>95000000</v>
      </c>
      <c r="N1340">
        <f t="shared" si="104"/>
        <v>0</v>
      </c>
      <c r="O1340">
        <f t="shared" si="105"/>
        <v>1</v>
      </c>
      <c r="P1340">
        <f t="shared" si="108"/>
        <v>1</v>
      </c>
      <c r="Q1340">
        <f t="shared" si="108"/>
        <v>0</v>
      </c>
      <c r="R1340">
        <f t="shared" si="108"/>
        <v>0</v>
      </c>
      <c r="S1340">
        <f t="shared" si="108"/>
        <v>0</v>
      </c>
      <c r="T1340">
        <v>1</v>
      </c>
      <c r="U1340">
        <v>1</v>
      </c>
    </row>
    <row r="1341" spans="1:21" ht="16">
      <c r="A1341" s="1">
        <v>2004</v>
      </c>
      <c r="B1341" t="s">
        <v>1839</v>
      </c>
      <c r="C1341" t="s">
        <v>1840</v>
      </c>
      <c r="D1341" t="s">
        <v>90</v>
      </c>
      <c r="E1341" t="s">
        <v>31</v>
      </c>
      <c r="F1341" t="s">
        <v>17</v>
      </c>
      <c r="G1341">
        <v>120776832</v>
      </c>
      <c r="H1341">
        <v>196324496</v>
      </c>
      <c r="I1341" t="s">
        <v>1841</v>
      </c>
      <c r="J1341">
        <v>92489466</v>
      </c>
      <c r="K1341">
        <v>148941129</v>
      </c>
      <c r="L1341">
        <v>242105970</v>
      </c>
      <c r="M1341">
        <v>75000000</v>
      </c>
      <c r="N1341">
        <f t="shared" si="104"/>
        <v>0</v>
      </c>
      <c r="O1341">
        <f t="shared" si="105"/>
        <v>1</v>
      </c>
      <c r="P1341">
        <f t="shared" si="108"/>
        <v>0</v>
      </c>
      <c r="Q1341">
        <f t="shared" si="108"/>
        <v>1</v>
      </c>
      <c r="R1341">
        <f t="shared" si="108"/>
        <v>0</v>
      </c>
      <c r="S1341">
        <f t="shared" si="108"/>
        <v>0</v>
      </c>
      <c r="T1341">
        <v>3</v>
      </c>
      <c r="U1341">
        <v>2</v>
      </c>
    </row>
    <row r="1342" spans="1:21" ht="16">
      <c r="A1342" s="1">
        <v>2009</v>
      </c>
      <c r="B1342" t="s">
        <v>986</v>
      </c>
      <c r="C1342" t="s">
        <v>3622</v>
      </c>
      <c r="D1342" t="s">
        <v>22</v>
      </c>
      <c r="E1342" t="s">
        <v>22</v>
      </c>
      <c r="F1342" t="s">
        <v>23</v>
      </c>
      <c r="G1342">
        <v>112735375</v>
      </c>
      <c r="H1342">
        <v>224614744</v>
      </c>
      <c r="I1342" t="s">
        <v>888</v>
      </c>
      <c r="J1342">
        <v>92287186</v>
      </c>
      <c r="K1342">
        <v>122400359</v>
      </c>
      <c r="L1342">
        <v>243871325</v>
      </c>
      <c r="M1342">
        <v>85000000</v>
      </c>
      <c r="N1342">
        <f t="shared" si="104"/>
        <v>1</v>
      </c>
      <c r="O1342">
        <f t="shared" si="105"/>
        <v>0</v>
      </c>
      <c r="P1342">
        <f t="shared" ref="P1342:S1361" si="109">IF(AND($A1342&gt;=P$1,$A1342&lt;P$1+10),1,0)</f>
        <v>0</v>
      </c>
      <c r="Q1342">
        <f t="shared" si="109"/>
        <v>1</v>
      </c>
      <c r="R1342">
        <f t="shared" si="109"/>
        <v>0</v>
      </c>
      <c r="S1342">
        <f t="shared" si="109"/>
        <v>0</v>
      </c>
      <c r="T1342">
        <v>2</v>
      </c>
      <c r="U1342">
        <v>2</v>
      </c>
    </row>
    <row r="1343" spans="1:21" ht="16">
      <c r="A1343" s="1">
        <v>2013</v>
      </c>
      <c r="B1343" t="s">
        <v>41</v>
      </c>
      <c r="C1343" t="s">
        <v>42</v>
      </c>
      <c r="D1343" t="s">
        <v>16</v>
      </c>
      <c r="E1343" t="s">
        <v>16</v>
      </c>
      <c r="F1343" t="s">
        <v>17</v>
      </c>
      <c r="G1343">
        <v>60522097</v>
      </c>
      <c r="H1343">
        <v>244373198</v>
      </c>
      <c r="I1343" t="s">
        <v>18</v>
      </c>
      <c r="J1343">
        <v>130000000</v>
      </c>
      <c r="K1343">
        <v>60522097</v>
      </c>
      <c r="L1343">
        <v>244373198</v>
      </c>
      <c r="M1343">
        <v>130000000</v>
      </c>
      <c r="N1343">
        <f t="shared" si="104"/>
        <v>0</v>
      </c>
      <c r="O1343">
        <f t="shared" si="105"/>
        <v>0</v>
      </c>
      <c r="P1343">
        <f t="shared" si="109"/>
        <v>1</v>
      </c>
      <c r="Q1343">
        <f t="shared" si="109"/>
        <v>0</v>
      </c>
      <c r="R1343">
        <f t="shared" si="109"/>
        <v>0</v>
      </c>
      <c r="S1343">
        <f t="shared" si="109"/>
        <v>0</v>
      </c>
      <c r="T1343">
        <v>1</v>
      </c>
      <c r="U1343">
        <v>1</v>
      </c>
    </row>
    <row r="1344" spans="1:21" ht="16">
      <c r="A1344" s="1">
        <v>2008</v>
      </c>
      <c r="B1344" t="s">
        <v>1317</v>
      </c>
      <c r="C1344" t="s">
        <v>1318</v>
      </c>
      <c r="D1344" t="s">
        <v>27</v>
      </c>
      <c r="E1344" t="s">
        <v>16</v>
      </c>
      <c r="F1344" t="s">
        <v>17</v>
      </c>
      <c r="G1344">
        <v>97690976</v>
      </c>
      <c r="H1344">
        <v>225990976</v>
      </c>
      <c r="I1344" t="s">
        <v>1123</v>
      </c>
      <c r="J1344">
        <v>54112816</v>
      </c>
      <c r="K1344">
        <v>105726675</v>
      </c>
      <c r="L1344">
        <v>244580160</v>
      </c>
      <c r="M1344">
        <v>50000000</v>
      </c>
      <c r="N1344">
        <f t="shared" si="104"/>
        <v>0</v>
      </c>
      <c r="O1344">
        <f t="shared" si="105"/>
        <v>1</v>
      </c>
      <c r="P1344">
        <f t="shared" si="109"/>
        <v>0</v>
      </c>
      <c r="Q1344">
        <f t="shared" si="109"/>
        <v>1</v>
      </c>
      <c r="R1344">
        <f t="shared" si="109"/>
        <v>0</v>
      </c>
      <c r="S1344">
        <f t="shared" si="109"/>
        <v>0</v>
      </c>
      <c r="T1344">
        <v>2</v>
      </c>
      <c r="U1344">
        <v>2</v>
      </c>
    </row>
    <row r="1345" spans="1:21" ht="16">
      <c r="A1345" s="1">
        <v>2001</v>
      </c>
      <c r="B1345" t="s">
        <v>2297</v>
      </c>
      <c r="C1345" t="s">
        <v>2298</v>
      </c>
      <c r="D1345" t="s">
        <v>27</v>
      </c>
      <c r="E1345" t="s">
        <v>16</v>
      </c>
      <c r="F1345" t="s">
        <v>17</v>
      </c>
      <c r="G1345">
        <v>84052762</v>
      </c>
      <c r="H1345">
        <v>186049020</v>
      </c>
      <c r="I1345" t="s">
        <v>2286</v>
      </c>
      <c r="J1345">
        <v>118426136</v>
      </c>
      <c r="K1345">
        <v>110600487</v>
      </c>
      <c r="L1345">
        <v>244811851</v>
      </c>
      <c r="M1345">
        <v>90000000</v>
      </c>
      <c r="N1345">
        <f t="shared" si="104"/>
        <v>0</v>
      </c>
      <c r="O1345">
        <f t="shared" si="105"/>
        <v>1</v>
      </c>
      <c r="P1345">
        <f t="shared" si="109"/>
        <v>0</v>
      </c>
      <c r="Q1345">
        <f t="shared" si="109"/>
        <v>1</v>
      </c>
      <c r="R1345">
        <f t="shared" si="109"/>
        <v>0</v>
      </c>
      <c r="S1345">
        <f t="shared" si="109"/>
        <v>0</v>
      </c>
      <c r="T1345">
        <v>3</v>
      </c>
      <c r="U1345">
        <v>2</v>
      </c>
    </row>
    <row r="1346" spans="1:21" ht="16">
      <c r="A1346" s="1">
        <v>2008</v>
      </c>
      <c r="B1346" t="s">
        <v>1251</v>
      </c>
      <c r="C1346" t="s">
        <v>1252</v>
      </c>
      <c r="D1346" t="s">
        <v>22</v>
      </c>
      <c r="E1346" t="s">
        <v>22</v>
      </c>
      <c r="F1346" t="s">
        <v>23</v>
      </c>
      <c r="G1346">
        <v>145000989</v>
      </c>
      <c r="H1346">
        <v>226941585</v>
      </c>
      <c r="I1346" t="s">
        <v>1120</v>
      </c>
      <c r="J1346">
        <v>27056408</v>
      </c>
      <c r="K1346">
        <v>156928235</v>
      </c>
      <c r="L1346">
        <v>245608963</v>
      </c>
      <c r="M1346">
        <v>25000000</v>
      </c>
      <c r="N1346">
        <f t="shared" ref="N1346:N1409" si="110">IF(F1346="PASS",1,0)</f>
        <v>1</v>
      </c>
      <c r="O1346">
        <f t="shared" ref="O1346:O1409" si="111">IF(E1346=D1346,0,1)</f>
        <v>0</v>
      </c>
      <c r="P1346">
        <f t="shared" si="109"/>
        <v>0</v>
      </c>
      <c r="Q1346">
        <f t="shared" si="109"/>
        <v>1</v>
      </c>
      <c r="R1346">
        <f t="shared" si="109"/>
        <v>0</v>
      </c>
      <c r="S1346">
        <f t="shared" si="109"/>
        <v>0</v>
      </c>
      <c r="T1346">
        <v>2</v>
      </c>
      <c r="U1346">
        <v>2</v>
      </c>
    </row>
    <row r="1347" spans="1:21" ht="16">
      <c r="A1347" s="1">
        <v>2007</v>
      </c>
      <c r="B1347" t="s">
        <v>1385</v>
      </c>
      <c r="C1347" t="s">
        <v>1386</v>
      </c>
      <c r="D1347" t="s">
        <v>21</v>
      </c>
      <c r="E1347" t="s">
        <v>22</v>
      </c>
      <c r="F1347" t="s">
        <v>23</v>
      </c>
      <c r="G1347">
        <v>148761765</v>
      </c>
      <c r="H1347">
        <v>219154490</v>
      </c>
      <c r="I1347" t="s">
        <v>1321</v>
      </c>
      <c r="J1347">
        <v>30897446</v>
      </c>
      <c r="K1347">
        <v>167140312</v>
      </c>
      <c r="L1347">
        <v>246229599</v>
      </c>
      <c r="M1347">
        <v>27500000</v>
      </c>
      <c r="N1347">
        <f t="shared" si="110"/>
        <v>1</v>
      </c>
      <c r="O1347">
        <f t="shared" si="111"/>
        <v>1</v>
      </c>
      <c r="P1347">
        <f t="shared" si="109"/>
        <v>0</v>
      </c>
      <c r="Q1347">
        <f t="shared" si="109"/>
        <v>1</v>
      </c>
      <c r="R1347">
        <f t="shared" si="109"/>
        <v>0</v>
      </c>
      <c r="S1347">
        <f t="shared" si="109"/>
        <v>0</v>
      </c>
      <c r="T1347">
        <v>2</v>
      </c>
      <c r="U1347">
        <v>2</v>
      </c>
    </row>
    <row r="1348" spans="1:21" ht="16">
      <c r="A1348" s="1">
        <v>1987</v>
      </c>
      <c r="B1348" t="s">
        <v>3277</v>
      </c>
      <c r="C1348" t="s">
        <v>3278</v>
      </c>
      <c r="D1348" t="s">
        <v>27</v>
      </c>
      <c r="E1348" t="s">
        <v>16</v>
      </c>
      <c r="F1348" t="s">
        <v>17</v>
      </c>
      <c r="G1348">
        <v>65192350</v>
      </c>
      <c r="H1348">
        <v>120192350</v>
      </c>
      <c r="I1348" t="s">
        <v>3267</v>
      </c>
      <c r="J1348">
        <v>30755961</v>
      </c>
      <c r="K1348">
        <v>133670224</v>
      </c>
      <c r="L1348">
        <v>246442080</v>
      </c>
      <c r="M1348">
        <v>15000000</v>
      </c>
      <c r="N1348">
        <f t="shared" si="110"/>
        <v>0</v>
      </c>
      <c r="O1348">
        <f t="shared" si="111"/>
        <v>1</v>
      </c>
      <c r="P1348">
        <f t="shared" si="109"/>
        <v>0</v>
      </c>
      <c r="Q1348">
        <f t="shared" si="109"/>
        <v>0</v>
      </c>
      <c r="R1348">
        <f t="shared" si="109"/>
        <v>0</v>
      </c>
      <c r="S1348">
        <f t="shared" si="109"/>
        <v>1</v>
      </c>
    </row>
    <row r="1349" spans="1:21" ht="16">
      <c r="A1349" s="1">
        <v>2002</v>
      </c>
      <c r="B1349" t="s">
        <v>2172</v>
      </c>
      <c r="C1349" t="s">
        <v>2173</v>
      </c>
      <c r="D1349" t="s">
        <v>16</v>
      </c>
      <c r="E1349" t="s">
        <v>16</v>
      </c>
      <c r="F1349" t="s">
        <v>17</v>
      </c>
      <c r="G1349">
        <v>77730500</v>
      </c>
      <c r="H1349">
        <v>190400000</v>
      </c>
      <c r="I1349" t="s">
        <v>2125</v>
      </c>
      <c r="J1349">
        <v>125632384</v>
      </c>
      <c r="K1349">
        <v>100674928</v>
      </c>
      <c r="L1349">
        <v>246602123</v>
      </c>
      <c r="M1349">
        <v>97000000</v>
      </c>
      <c r="N1349">
        <f t="shared" si="110"/>
        <v>0</v>
      </c>
      <c r="O1349">
        <f t="shared" si="111"/>
        <v>0</v>
      </c>
      <c r="P1349">
        <f t="shared" si="109"/>
        <v>0</v>
      </c>
      <c r="Q1349">
        <f t="shared" si="109"/>
        <v>1</v>
      </c>
      <c r="R1349">
        <f t="shared" si="109"/>
        <v>0</v>
      </c>
      <c r="S1349">
        <f t="shared" si="109"/>
        <v>0</v>
      </c>
      <c r="T1349">
        <v>3</v>
      </c>
      <c r="U1349">
        <v>2</v>
      </c>
    </row>
    <row r="1350" spans="1:21" ht="16">
      <c r="A1350" s="1">
        <v>2013</v>
      </c>
      <c r="B1350" t="s">
        <v>88</v>
      </c>
      <c r="C1350" t="s">
        <v>89</v>
      </c>
      <c r="D1350" t="s">
        <v>90</v>
      </c>
      <c r="E1350" t="s">
        <v>31</v>
      </c>
      <c r="F1350" t="s">
        <v>17</v>
      </c>
      <c r="G1350">
        <v>133668525</v>
      </c>
      <c r="H1350">
        <v>247023808</v>
      </c>
      <c r="I1350" t="s">
        <v>18</v>
      </c>
      <c r="J1350">
        <v>80000000</v>
      </c>
      <c r="K1350">
        <v>133668525</v>
      </c>
      <c r="L1350">
        <v>247023808</v>
      </c>
      <c r="M1350">
        <v>80000000</v>
      </c>
      <c r="N1350">
        <f t="shared" si="110"/>
        <v>0</v>
      </c>
      <c r="O1350">
        <f t="shared" si="111"/>
        <v>1</v>
      </c>
      <c r="P1350">
        <f t="shared" si="109"/>
        <v>1</v>
      </c>
      <c r="Q1350">
        <f t="shared" si="109"/>
        <v>0</v>
      </c>
      <c r="R1350">
        <f t="shared" si="109"/>
        <v>0</v>
      </c>
      <c r="S1350">
        <f t="shared" si="109"/>
        <v>0</v>
      </c>
      <c r="T1350">
        <v>1</v>
      </c>
      <c r="U1350">
        <v>1</v>
      </c>
    </row>
    <row r="1351" spans="1:21" ht="16">
      <c r="A1351" s="1">
        <v>1999</v>
      </c>
      <c r="B1351" t="s">
        <v>2540</v>
      </c>
      <c r="C1351" t="s">
        <v>2541</v>
      </c>
      <c r="D1351" t="s">
        <v>16</v>
      </c>
      <c r="E1351" t="s">
        <v>16</v>
      </c>
      <c r="F1351" t="s">
        <v>17</v>
      </c>
      <c r="G1351">
        <v>106885658</v>
      </c>
      <c r="H1351">
        <v>176885658</v>
      </c>
      <c r="I1351" t="s">
        <v>2535</v>
      </c>
      <c r="J1351">
        <v>41953861</v>
      </c>
      <c r="K1351">
        <v>149475534</v>
      </c>
      <c r="L1351">
        <v>247367876</v>
      </c>
      <c r="M1351">
        <v>30000000</v>
      </c>
      <c r="N1351">
        <f t="shared" si="110"/>
        <v>0</v>
      </c>
      <c r="O1351">
        <f t="shared" si="111"/>
        <v>0</v>
      </c>
      <c r="P1351">
        <f t="shared" si="109"/>
        <v>0</v>
      </c>
      <c r="Q1351">
        <f t="shared" si="109"/>
        <v>0</v>
      </c>
      <c r="R1351">
        <f t="shared" si="109"/>
        <v>1</v>
      </c>
      <c r="S1351">
        <f t="shared" si="109"/>
        <v>0</v>
      </c>
      <c r="T1351">
        <v>4</v>
      </c>
      <c r="U1351">
        <v>3</v>
      </c>
    </row>
    <row r="1352" spans="1:21" ht="16">
      <c r="A1352" s="1">
        <v>1992</v>
      </c>
      <c r="B1352" t="s">
        <v>3115</v>
      </c>
      <c r="C1352" t="s">
        <v>3116</v>
      </c>
      <c r="D1352" t="s">
        <v>22</v>
      </c>
      <c r="E1352" t="s">
        <v>22</v>
      </c>
      <c r="F1352" t="s">
        <v>23</v>
      </c>
      <c r="G1352">
        <v>58422650</v>
      </c>
      <c r="H1352">
        <v>149022650</v>
      </c>
      <c r="I1352" t="s">
        <v>3104</v>
      </c>
      <c r="J1352">
        <v>91319098</v>
      </c>
      <c r="K1352">
        <v>97001885</v>
      </c>
      <c r="L1352">
        <v>247429345</v>
      </c>
      <c r="M1352">
        <v>55000000</v>
      </c>
      <c r="N1352">
        <f t="shared" si="110"/>
        <v>1</v>
      </c>
      <c r="O1352">
        <f t="shared" si="111"/>
        <v>0</v>
      </c>
      <c r="P1352">
        <f t="shared" si="109"/>
        <v>0</v>
      </c>
      <c r="Q1352">
        <f t="shared" si="109"/>
        <v>0</v>
      </c>
      <c r="R1352">
        <f t="shared" si="109"/>
        <v>1</v>
      </c>
      <c r="S1352">
        <f t="shared" si="109"/>
        <v>0</v>
      </c>
      <c r="T1352">
        <v>5</v>
      </c>
      <c r="U1352">
        <v>3</v>
      </c>
    </row>
    <row r="1353" spans="1:21" ht="16">
      <c r="A1353" s="1">
        <v>2004</v>
      </c>
      <c r="B1353" t="s">
        <v>1910</v>
      </c>
      <c r="C1353" t="s">
        <v>3623</v>
      </c>
      <c r="D1353" t="s">
        <v>22</v>
      </c>
      <c r="E1353" t="s">
        <v>22</v>
      </c>
      <c r="F1353" t="s">
        <v>23</v>
      </c>
      <c r="G1353">
        <v>118627117</v>
      </c>
      <c r="H1353">
        <v>201627117</v>
      </c>
      <c r="I1353" t="s">
        <v>1837</v>
      </c>
      <c r="J1353">
        <v>123319288</v>
      </c>
      <c r="K1353">
        <v>146290116</v>
      </c>
      <c r="L1353">
        <v>248645124</v>
      </c>
      <c r="M1353">
        <v>100000000</v>
      </c>
      <c r="N1353">
        <f t="shared" si="110"/>
        <v>1</v>
      </c>
      <c r="O1353">
        <f t="shared" si="111"/>
        <v>0</v>
      </c>
      <c r="P1353">
        <f t="shared" si="109"/>
        <v>0</v>
      </c>
      <c r="Q1353">
        <f t="shared" si="109"/>
        <v>1</v>
      </c>
      <c r="R1353">
        <f t="shared" si="109"/>
        <v>0</v>
      </c>
      <c r="S1353">
        <f t="shared" si="109"/>
        <v>0</v>
      </c>
      <c r="T1353">
        <v>3</v>
      </c>
      <c r="U1353">
        <v>2</v>
      </c>
    </row>
    <row r="1354" spans="1:21" ht="16">
      <c r="A1354" s="1">
        <v>2013</v>
      </c>
      <c r="B1354" t="s">
        <v>43</v>
      </c>
      <c r="C1354" t="s">
        <v>44</v>
      </c>
      <c r="D1354" t="s">
        <v>21</v>
      </c>
      <c r="E1354" t="s">
        <v>22</v>
      </c>
      <c r="F1354" t="s">
        <v>23</v>
      </c>
      <c r="G1354">
        <v>148430908</v>
      </c>
      <c r="H1354">
        <v>249484909</v>
      </c>
      <c r="I1354" t="s">
        <v>38</v>
      </c>
      <c r="J1354">
        <v>40000000</v>
      </c>
      <c r="K1354">
        <v>148430908</v>
      </c>
      <c r="L1354">
        <v>249484909</v>
      </c>
      <c r="M1354">
        <v>40000000</v>
      </c>
      <c r="N1354">
        <f t="shared" si="110"/>
        <v>1</v>
      </c>
      <c r="O1354">
        <f t="shared" si="111"/>
        <v>1</v>
      </c>
      <c r="P1354">
        <f t="shared" si="109"/>
        <v>1</v>
      </c>
      <c r="Q1354">
        <f t="shared" si="109"/>
        <v>0</v>
      </c>
      <c r="R1354">
        <f t="shared" si="109"/>
        <v>0</v>
      </c>
      <c r="S1354">
        <f t="shared" si="109"/>
        <v>0</v>
      </c>
      <c r="T1354">
        <v>1</v>
      </c>
      <c r="U1354">
        <v>1</v>
      </c>
    </row>
    <row r="1355" spans="1:21" ht="16">
      <c r="A1355" s="1">
        <v>1993</v>
      </c>
      <c r="B1355" t="s">
        <v>3069</v>
      </c>
      <c r="C1355" t="s">
        <v>3070</v>
      </c>
      <c r="D1355" t="s">
        <v>27</v>
      </c>
      <c r="E1355" t="s">
        <v>16</v>
      </c>
      <c r="F1355" t="s">
        <v>17</v>
      </c>
      <c r="G1355">
        <v>68856263</v>
      </c>
      <c r="H1355">
        <v>155056263</v>
      </c>
      <c r="I1355" t="s">
        <v>3068</v>
      </c>
      <c r="J1355">
        <v>22574425</v>
      </c>
      <c r="K1355">
        <v>111027894</v>
      </c>
      <c r="L1355">
        <v>250021852</v>
      </c>
      <c r="M1355">
        <v>14000000</v>
      </c>
      <c r="N1355">
        <f t="shared" si="110"/>
        <v>0</v>
      </c>
      <c r="O1355">
        <f t="shared" si="111"/>
        <v>1</v>
      </c>
      <c r="P1355">
        <f t="shared" si="109"/>
        <v>0</v>
      </c>
      <c r="Q1355">
        <f t="shared" si="109"/>
        <v>0</v>
      </c>
      <c r="R1355">
        <f t="shared" si="109"/>
        <v>1</v>
      </c>
      <c r="S1355">
        <f t="shared" si="109"/>
        <v>0</v>
      </c>
      <c r="T1355">
        <v>5</v>
      </c>
      <c r="U1355">
        <v>3</v>
      </c>
    </row>
    <row r="1356" spans="1:21" ht="16">
      <c r="A1356" s="1">
        <v>1999</v>
      </c>
      <c r="B1356" t="s">
        <v>2617</v>
      </c>
      <c r="C1356" t="s">
        <v>2618</v>
      </c>
      <c r="D1356" t="s">
        <v>22</v>
      </c>
      <c r="E1356" t="s">
        <v>22</v>
      </c>
      <c r="F1356" t="s">
        <v>23</v>
      </c>
      <c r="G1356">
        <v>91188905</v>
      </c>
      <c r="H1356">
        <v>180188905</v>
      </c>
      <c r="I1356" t="s">
        <v>2532</v>
      </c>
      <c r="J1356">
        <v>111876962</v>
      </c>
      <c r="K1356">
        <v>127524221</v>
      </c>
      <c r="L1356">
        <v>251987342</v>
      </c>
      <c r="M1356">
        <v>80000000</v>
      </c>
      <c r="N1356">
        <f t="shared" si="110"/>
        <v>1</v>
      </c>
      <c r="O1356">
        <f t="shared" si="111"/>
        <v>0</v>
      </c>
      <c r="P1356">
        <f t="shared" si="109"/>
        <v>0</v>
      </c>
      <c r="Q1356">
        <f t="shared" si="109"/>
        <v>0</v>
      </c>
      <c r="R1356">
        <f t="shared" si="109"/>
        <v>1</v>
      </c>
      <c r="S1356">
        <f t="shared" si="109"/>
        <v>0</v>
      </c>
      <c r="T1356">
        <v>4</v>
      </c>
      <c r="U1356">
        <v>3</v>
      </c>
    </row>
    <row r="1357" spans="1:21" ht="16">
      <c r="A1357" s="1">
        <v>2008</v>
      </c>
      <c r="B1357" t="s">
        <v>1263</v>
      </c>
      <c r="C1357" t="s">
        <v>1264</v>
      </c>
      <c r="D1357" t="s">
        <v>22</v>
      </c>
      <c r="E1357" t="s">
        <v>22</v>
      </c>
      <c r="F1357" t="s">
        <v>23</v>
      </c>
      <c r="G1357">
        <v>79366978</v>
      </c>
      <c r="H1357">
        <v>233066978</v>
      </c>
      <c r="I1357" t="s">
        <v>1120</v>
      </c>
      <c r="J1357">
        <v>86580505</v>
      </c>
      <c r="K1357">
        <v>85895413</v>
      </c>
      <c r="L1357">
        <v>252238208</v>
      </c>
      <c r="M1357">
        <v>80000000</v>
      </c>
      <c r="N1357">
        <f t="shared" si="110"/>
        <v>1</v>
      </c>
      <c r="O1357">
        <f t="shared" si="111"/>
        <v>0</v>
      </c>
      <c r="P1357">
        <f t="shared" si="109"/>
        <v>0</v>
      </c>
      <c r="Q1357">
        <f t="shared" si="109"/>
        <v>1</v>
      </c>
      <c r="R1357">
        <f t="shared" si="109"/>
        <v>0</v>
      </c>
      <c r="S1357">
        <f t="shared" si="109"/>
        <v>0</v>
      </c>
      <c r="T1357">
        <v>2</v>
      </c>
      <c r="U1357">
        <v>2</v>
      </c>
    </row>
    <row r="1358" spans="1:21" ht="16">
      <c r="A1358" s="1">
        <v>1994</v>
      </c>
      <c r="B1358" t="s">
        <v>3029</v>
      </c>
      <c r="C1358" t="s">
        <v>3030</v>
      </c>
      <c r="D1358" t="s">
        <v>22</v>
      </c>
      <c r="E1358" t="s">
        <v>22</v>
      </c>
      <c r="F1358" t="s">
        <v>23</v>
      </c>
      <c r="G1358">
        <v>66502573</v>
      </c>
      <c r="H1358">
        <v>160502573</v>
      </c>
      <c r="I1358" t="s">
        <v>3023</v>
      </c>
      <c r="J1358">
        <v>47149941</v>
      </c>
      <c r="K1358">
        <v>104519746</v>
      </c>
      <c r="L1358">
        <v>252256228</v>
      </c>
      <c r="M1358">
        <v>30000000</v>
      </c>
      <c r="N1358">
        <f t="shared" si="110"/>
        <v>1</v>
      </c>
      <c r="O1358">
        <f t="shared" si="111"/>
        <v>0</v>
      </c>
      <c r="P1358">
        <f t="shared" si="109"/>
        <v>0</v>
      </c>
      <c r="Q1358">
        <f t="shared" si="109"/>
        <v>0</v>
      </c>
      <c r="R1358">
        <f t="shared" si="109"/>
        <v>1</v>
      </c>
      <c r="S1358">
        <f t="shared" si="109"/>
        <v>0</v>
      </c>
      <c r="T1358">
        <v>5</v>
      </c>
      <c r="U1358">
        <v>3</v>
      </c>
    </row>
    <row r="1359" spans="1:21" ht="16">
      <c r="A1359" s="1">
        <v>1979</v>
      </c>
      <c r="B1359" t="s">
        <v>3459</v>
      </c>
      <c r="C1359" t="s">
        <v>3460</v>
      </c>
      <c r="D1359" t="s">
        <v>57</v>
      </c>
      <c r="E1359" t="s">
        <v>58</v>
      </c>
      <c r="F1359" t="s">
        <v>17</v>
      </c>
      <c r="G1359">
        <v>78800000</v>
      </c>
      <c r="H1359">
        <v>78800000</v>
      </c>
      <c r="I1359" t="s">
        <v>3461</v>
      </c>
      <c r="J1359">
        <v>101101360</v>
      </c>
      <c r="K1359">
        <v>252913878</v>
      </c>
      <c r="L1359">
        <v>252913878</v>
      </c>
      <c r="M1359">
        <v>31500000</v>
      </c>
      <c r="N1359">
        <f t="shared" si="110"/>
        <v>0</v>
      </c>
      <c r="O1359">
        <f t="shared" si="111"/>
        <v>1</v>
      </c>
      <c r="P1359">
        <f t="shared" si="109"/>
        <v>0</v>
      </c>
      <c r="Q1359">
        <f t="shared" si="109"/>
        <v>0</v>
      </c>
      <c r="R1359">
        <f t="shared" si="109"/>
        <v>0</v>
      </c>
      <c r="S1359">
        <f t="shared" si="109"/>
        <v>0</v>
      </c>
    </row>
    <row r="1360" spans="1:21" ht="16">
      <c r="A1360" s="1">
        <v>2009</v>
      </c>
      <c r="B1360" t="s">
        <v>1053</v>
      </c>
      <c r="C1360" t="s">
        <v>582</v>
      </c>
      <c r="D1360" t="s">
        <v>63</v>
      </c>
      <c r="E1360" t="s">
        <v>64</v>
      </c>
      <c r="F1360" t="s">
        <v>17</v>
      </c>
      <c r="G1360">
        <v>102515793</v>
      </c>
      <c r="H1360">
        <v>233170238</v>
      </c>
      <c r="I1360" t="s">
        <v>885</v>
      </c>
      <c r="J1360">
        <v>97715844</v>
      </c>
      <c r="K1360">
        <v>111304636</v>
      </c>
      <c r="L1360">
        <v>253160295</v>
      </c>
      <c r="M1360">
        <v>90000000</v>
      </c>
      <c r="N1360">
        <f t="shared" si="110"/>
        <v>0</v>
      </c>
      <c r="O1360">
        <f t="shared" si="111"/>
        <v>1</v>
      </c>
      <c r="P1360">
        <f t="shared" si="109"/>
        <v>0</v>
      </c>
      <c r="Q1360">
        <f t="shared" si="109"/>
        <v>1</v>
      </c>
      <c r="R1360">
        <f t="shared" si="109"/>
        <v>0</v>
      </c>
      <c r="S1360">
        <f t="shared" si="109"/>
        <v>0</v>
      </c>
      <c r="T1360">
        <v>2</v>
      </c>
      <c r="U1360">
        <v>2</v>
      </c>
    </row>
    <row r="1361" spans="1:21" ht="16">
      <c r="A1361" s="1">
        <v>1997</v>
      </c>
      <c r="B1361" t="s">
        <v>2803</v>
      </c>
      <c r="C1361" t="s">
        <v>2804</v>
      </c>
      <c r="D1361" t="s">
        <v>22</v>
      </c>
      <c r="E1361" t="s">
        <v>22</v>
      </c>
      <c r="F1361" t="s">
        <v>23</v>
      </c>
      <c r="G1361">
        <v>105263257</v>
      </c>
      <c r="H1361">
        <v>174463257</v>
      </c>
      <c r="I1361" t="s">
        <v>2762</v>
      </c>
      <c r="J1361">
        <v>79818097</v>
      </c>
      <c r="K1361">
        <v>152762052</v>
      </c>
      <c r="L1361">
        <v>253187730</v>
      </c>
      <c r="M1361">
        <v>55000000</v>
      </c>
      <c r="N1361">
        <f t="shared" si="110"/>
        <v>1</v>
      </c>
      <c r="O1361">
        <f t="shared" si="111"/>
        <v>0</v>
      </c>
      <c r="P1361">
        <f t="shared" si="109"/>
        <v>0</v>
      </c>
      <c r="Q1361">
        <f t="shared" si="109"/>
        <v>0</v>
      </c>
      <c r="R1361">
        <f t="shared" si="109"/>
        <v>1</v>
      </c>
      <c r="S1361">
        <f t="shared" si="109"/>
        <v>0</v>
      </c>
      <c r="T1361">
        <v>4</v>
      </c>
      <c r="U1361">
        <v>3</v>
      </c>
    </row>
    <row r="1362" spans="1:21" ht="16">
      <c r="A1362" s="1">
        <v>1987</v>
      </c>
      <c r="B1362" t="s">
        <v>3272</v>
      </c>
      <c r="C1362" t="s">
        <v>3273</v>
      </c>
      <c r="D1362" t="s">
        <v>16</v>
      </c>
      <c r="E1362" t="s">
        <v>16</v>
      </c>
      <c r="F1362" t="s">
        <v>17</v>
      </c>
      <c r="G1362">
        <v>123922370</v>
      </c>
      <c r="H1362">
        <v>123922370</v>
      </c>
      <c r="I1362" t="s">
        <v>3267</v>
      </c>
      <c r="J1362">
        <v>26655166</v>
      </c>
      <c r="K1362">
        <v>254090104</v>
      </c>
      <c r="L1362">
        <v>254090104</v>
      </c>
      <c r="M1362">
        <v>13000000</v>
      </c>
      <c r="N1362">
        <f t="shared" si="110"/>
        <v>0</v>
      </c>
      <c r="O1362">
        <f t="shared" si="111"/>
        <v>0</v>
      </c>
      <c r="P1362">
        <f t="shared" ref="P1362:S1381" si="112">IF(AND($A1362&gt;=P$1,$A1362&lt;P$1+10),1,0)</f>
        <v>0</v>
      </c>
      <c r="Q1362">
        <f t="shared" si="112"/>
        <v>0</v>
      </c>
      <c r="R1362">
        <f t="shared" si="112"/>
        <v>0</v>
      </c>
      <c r="S1362">
        <f t="shared" si="112"/>
        <v>1</v>
      </c>
    </row>
    <row r="1363" spans="1:21" ht="16">
      <c r="A1363" s="1">
        <v>2002</v>
      </c>
      <c r="B1363" t="s">
        <v>2202</v>
      </c>
      <c r="C1363" t="s">
        <v>2203</v>
      </c>
      <c r="D1363" t="s">
        <v>22</v>
      </c>
      <c r="E1363" t="s">
        <v>22</v>
      </c>
      <c r="F1363" t="s">
        <v>23</v>
      </c>
      <c r="G1363">
        <v>95308367</v>
      </c>
      <c r="H1363">
        <v>196308367</v>
      </c>
      <c r="I1363" t="s">
        <v>2128</v>
      </c>
      <c r="J1363">
        <v>62168602</v>
      </c>
      <c r="K1363">
        <v>123441416</v>
      </c>
      <c r="L1363">
        <v>254254517</v>
      </c>
      <c r="M1363">
        <v>48000000</v>
      </c>
      <c r="N1363">
        <f t="shared" si="110"/>
        <v>1</v>
      </c>
      <c r="O1363">
        <f t="shared" si="111"/>
        <v>0</v>
      </c>
      <c r="P1363">
        <f t="shared" si="112"/>
        <v>0</v>
      </c>
      <c r="Q1363">
        <f t="shared" si="112"/>
        <v>1</v>
      </c>
      <c r="R1363">
        <f t="shared" si="112"/>
        <v>0</v>
      </c>
      <c r="S1363">
        <f t="shared" si="112"/>
        <v>0</v>
      </c>
      <c r="T1363">
        <v>3</v>
      </c>
      <c r="U1363">
        <v>2</v>
      </c>
    </row>
    <row r="1364" spans="1:21" ht="16">
      <c r="A1364" s="1">
        <v>2011</v>
      </c>
      <c r="B1364" t="s">
        <v>535</v>
      </c>
      <c r="C1364" t="s">
        <v>536</v>
      </c>
      <c r="D1364" t="s">
        <v>27</v>
      </c>
      <c r="E1364" t="s">
        <v>16</v>
      </c>
      <c r="F1364" t="s">
        <v>17</v>
      </c>
      <c r="G1364">
        <v>123257581</v>
      </c>
      <c r="H1364">
        <v>245504574</v>
      </c>
      <c r="I1364" t="s">
        <v>391</v>
      </c>
      <c r="J1364">
        <v>139818256</v>
      </c>
      <c r="K1364">
        <v>127656741</v>
      </c>
      <c r="L1364">
        <v>254266825</v>
      </c>
      <c r="M1364">
        <v>135000000</v>
      </c>
      <c r="N1364">
        <f t="shared" si="110"/>
        <v>0</v>
      </c>
      <c r="O1364">
        <f t="shared" si="111"/>
        <v>1</v>
      </c>
      <c r="P1364">
        <f t="shared" si="112"/>
        <v>1</v>
      </c>
      <c r="Q1364">
        <f t="shared" si="112"/>
        <v>0</v>
      </c>
      <c r="R1364">
        <f t="shared" si="112"/>
        <v>0</v>
      </c>
      <c r="S1364">
        <f t="shared" si="112"/>
        <v>0</v>
      </c>
      <c r="T1364">
        <v>1</v>
      </c>
      <c r="U1364">
        <v>1</v>
      </c>
    </row>
    <row r="1365" spans="1:21" ht="16">
      <c r="A1365" s="1">
        <v>1996</v>
      </c>
      <c r="B1365" t="s">
        <v>2900</v>
      </c>
      <c r="C1365" t="s">
        <v>2901</v>
      </c>
      <c r="D1365" t="s">
        <v>22</v>
      </c>
      <c r="E1365" t="s">
        <v>22</v>
      </c>
      <c r="F1365" t="s">
        <v>23</v>
      </c>
      <c r="G1365">
        <v>103046663</v>
      </c>
      <c r="H1365">
        <v>173046663</v>
      </c>
      <c r="I1365" t="s">
        <v>2863</v>
      </c>
      <c r="J1365">
        <v>22277474</v>
      </c>
      <c r="K1365">
        <v>153041290</v>
      </c>
      <c r="L1365">
        <v>257002834</v>
      </c>
      <c r="M1365">
        <v>15000000</v>
      </c>
      <c r="N1365">
        <f t="shared" si="110"/>
        <v>1</v>
      </c>
      <c r="O1365">
        <f t="shared" si="111"/>
        <v>0</v>
      </c>
      <c r="P1365">
        <f t="shared" si="112"/>
        <v>0</v>
      </c>
      <c r="Q1365">
        <f t="shared" si="112"/>
        <v>0</v>
      </c>
      <c r="R1365">
        <f t="shared" si="112"/>
        <v>1</v>
      </c>
      <c r="S1365">
        <f t="shared" si="112"/>
        <v>0</v>
      </c>
      <c r="T1365">
        <v>4</v>
      </c>
      <c r="U1365">
        <v>3</v>
      </c>
    </row>
    <row r="1366" spans="1:21" ht="16">
      <c r="A1366" s="1">
        <v>2009</v>
      </c>
      <c r="B1366" t="s">
        <v>933</v>
      </c>
      <c r="C1366" t="s">
        <v>934</v>
      </c>
      <c r="D1366" t="s">
        <v>27</v>
      </c>
      <c r="E1366" t="s">
        <v>16</v>
      </c>
      <c r="F1366" t="s">
        <v>17</v>
      </c>
      <c r="G1366">
        <v>124870275</v>
      </c>
      <c r="H1366">
        <v>236827677</v>
      </c>
      <c r="I1366" t="s">
        <v>885</v>
      </c>
      <c r="J1366">
        <v>108573160</v>
      </c>
      <c r="K1366">
        <v>135575603</v>
      </c>
      <c r="L1366">
        <v>257131292</v>
      </c>
      <c r="M1366">
        <v>100000000</v>
      </c>
      <c r="N1366">
        <f t="shared" si="110"/>
        <v>0</v>
      </c>
      <c r="O1366">
        <f t="shared" si="111"/>
        <v>1</v>
      </c>
      <c r="P1366">
        <f t="shared" si="112"/>
        <v>0</v>
      </c>
      <c r="Q1366">
        <f t="shared" si="112"/>
        <v>1</v>
      </c>
      <c r="R1366">
        <f t="shared" si="112"/>
        <v>0</v>
      </c>
      <c r="S1366">
        <f t="shared" si="112"/>
        <v>0</v>
      </c>
      <c r="T1366">
        <v>2</v>
      </c>
      <c r="U1366">
        <v>2</v>
      </c>
    </row>
    <row r="1367" spans="1:21" ht="16">
      <c r="A1367" s="1">
        <v>2002</v>
      </c>
      <c r="B1367" t="s">
        <v>2274</v>
      </c>
      <c r="C1367" t="s">
        <v>2275</v>
      </c>
      <c r="D1367" t="s">
        <v>22</v>
      </c>
      <c r="E1367" t="s">
        <v>22</v>
      </c>
      <c r="F1367" t="s">
        <v>23</v>
      </c>
      <c r="G1367">
        <v>93354918</v>
      </c>
      <c r="H1367">
        <v>199043309</v>
      </c>
      <c r="I1367" t="s">
        <v>2128</v>
      </c>
      <c r="J1367">
        <v>77710753</v>
      </c>
      <c r="K1367">
        <v>120911349</v>
      </c>
      <c r="L1367">
        <v>257796757</v>
      </c>
      <c r="M1367">
        <v>60000000</v>
      </c>
      <c r="N1367">
        <f t="shared" si="110"/>
        <v>1</v>
      </c>
      <c r="O1367">
        <f t="shared" si="111"/>
        <v>0</v>
      </c>
      <c r="P1367">
        <f t="shared" si="112"/>
        <v>0</v>
      </c>
      <c r="Q1367">
        <f t="shared" si="112"/>
        <v>1</v>
      </c>
      <c r="R1367">
        <f t="shared" si="112"/>
        <v>0</v>
      </c>
      <c r="S1367">
        <f t="shared" si="112"/>
        <v>0</v>
      </c>
      <c r="T1367">
        <v>3</v>
      </c>
      <c r="U1367">
        <v>2</v>
      </c>
    </row>
    <row r="1368" spans="1:21" ht="16">
      <c r="A1368" s="1">
        <v>1995</v>
      </c>
      <c r="B1368" t="s">
        <v>3008</v>
      </c>
      <c r="C1368" t="s">
        <v>3009</v>
      </c>
      <c r="D1368" t="s">
        <v>16</v>
      </c>
      <c r="E1368" t="s">
        <v>16</v>
      </c>
      <c r="F1368" t="s">
        <v>17</v>
      </c>
      <c r="G1368">
        <v>57141459</v>
      </c>
      <c r="H1368">
        <v>168841459</v>
      </c>
      <c r="I1368" t="s">
        <v>2947</v>
      </c>
      <c r="J1368">
        <v>44334604</v>
      </c>
      <c r="K1368">
        <v>87356689</v>
      </c>
      <c r="L1368">
        <v>258121354</v>
      </c>
      <c r="M1368">
        <v>29000000</v>
      </c>
      <c r="N1368">
        <f t="shared" si="110"/>
        <v>0</v>
      </c>
      <c r="O1368">
        <f t="shared" si="111"/>
        <v>0</v>
      </c>
      <c r="P1368">
        <f t="shared" si="112"/>
        <v>0</v>
      </c>
      <c r="Q1368">
        <f t="shared" si="112"/>
        <v>0</v>
      </c>
      <c r="R1368">
        <f t="shared" si="112"/>
        <v>1</v>
      </c>
      <c r="S1368">
        <f t="shared" si="112"/>
        <v>0</v>
      </c>
      <c r="T1368">
        <v>4</v>
      </c>
      <c r="U1368">
        <v>3</v>
      </c>
    </row>
    <row r="1369" spans="1:21" ht="16">
      <c r="A1369" s="1">
        <v>1997</v>
      </c>
      <c r="B1369" t="s">
        <v>2797</v>
      </c>
      <c r="C1369" t="s">
        <v>2798</v>
      </c>
      <c r="D1369" t="s">
        <v>31</v>
      </c>
      <c r="E1369" t="s">
        <v>31</v>
      </c>
      <c r="F1369" t="s">
        <v>17</v>
      </c>
      <c r="G1369">
        <v>92993801</v>
      </c>
      <c r="H1369">
        <v>177993801</v>
      </c>
      <c r="I1369" t="s">
        <v>2765</v>
      </c>
      <c r="J1369">
        <v>116099050</v>
      </c>
      <c r="K1369">
        <v>134956149</v>
      </c>
      <c r="L1369">
        <v>258311390</v>
      </c>
      <c r="M1369">
        <v>80000000</v>
      </c>
      <c r="N1369">
        <f t="shared" si="110"/>
        <v>0</v>
      </c>
      <c r="O1369">
        <f t="shared" si="111"/>
        <v>0</v>
      </c>
      <c r="P1369">
        <f t="shared" si="112"/>
        <v>0</v>
      </c>
      <c r="Q1369">
        <f t="shared" si="112"/>
        <v>0</v>
      </c>
      <c r="R1369">
        <f t="shared" si="112"/>
        <v>1</v>
      </c>
      <c r="S1369">
        <f t="shared" si="112"/>
        <v>0</v>
      </c>
      <c r="T1369">
        <v>4</v>
      </c>
      <c r="U1369">
        <v>3</v>
      </c>
    </row>
    <row r="1370" spans="1:21" ht="16">
      <c r="A1370" s="1">
        <v>2000</v>
      </c>
      <c r="B1370" t="s">
        <v>2452</v>
      </c>
      <c r="C1370" t="s">
        <v>2453</v>
      </c>
      <c r="D1370" t="s">
        <v>22</v>
      </c>
      <c r="E1370" t="s">
        <v>22</v>
      </c>
      <c r="F1370" t="s">
        <v>23</v>
      </c>
      <c r="G1370">
        <v>73209340</v>
      </c>
      <c r="H1370">
        <v>191200000</v>
      </c>
      <c r="I1370" t="s">
        <v>2409</v>
      </c>
      <c r="J1370">
        <v>121761754</v>
      </c>
      <c r="K1370">
        <v>99045530</v>
      </c>
      <c r="L1370">
        <v>258676083</v>
      </c>
      <c r="M1370">
        <v>90000000</v>
      </c>
      <c r="N1370">
        <f t="shared" si="110"/>
        <v>1</v>
      </c>
      <c r="O1370">
        <f t="shared" si="111"/>
        <v>0</v>
      </c>
      <c r="P1370">
        <f t="shared" si="112"/>
        <v>0</v>
      </c>
      <c r="Q1370">
        <f t="shared" si="112"/>
        <v>1</v>
      </c>
      <c r="R1370">
        <f t="shared" si="112"/>
        <v>0</v>
      </c>
      <c r="S1370">
        <f t="shared" si="112"/>
        <v>0</v>
      </c>
      <c r="T1370">
        <v>3</v>
      </c>
      <c r="U1370">
        <v>2</v>
      </c>
    </row>
    <row r="1371" spans="1:21" ht="16">
      <c r="A1371" s="1">
        <v>1980</v>
      </c>
      <c r="B1371" t="s">
        <v>3439</v>
      </c>
      <c r="C1371" t="s">
        <v>958</v>
      </c>
      <c r="D1371" t="s">
        <v>90</v>
      </c>
      <c r="E1371" t="s">
        <v>31</v>
      </c>
      <c r="F1371" t="s">
        <v>17</v>
      </c>
      <c r="G1371">
        <v>65002019</v>
      </c>
      <c r="H1371">
        <v>91700771</v>
      </c>
      <c r="I1371" t="s">
        <v>3432</v>
      </c>
      <c r="J1371">
        <v>48072054</v>
      </c>
      <c r="K1371">
        <v>183810620</v>
      </c>
      <c r="L1371">
        <v>259308493</v>
      </c>
      <c r="M1371">
        <v>17000000</v>
      </c>
      <c r="N1371">
        <f t="shared" si="110"/>
        <v>0</v>
      </c>
      <c r="O1371">
        <f t="shared" si="111"/>
        <v>1</v>
      </c>
      <c r="P1371">
        <f t="shared" si="112"/>
        <v>0</v>
      </c>
      <c r="Q1371">
        <f t="shared" si="112"/>
        <v>0</v>
      </c>
      <c r="R1371">
        <f t="shared" si="112"/>
        <v>0</v>
      </c>
      <c r="S1371">
        <f t="shared" si="112"/>
        <v>1</v>
      </c>
    </row>
    <row r="1372" spans="1:21" ht="16">
      <c r="A1372" s="1">
        <v>2013</v>
      </c>
      <c r="B1372" t="s">
        <v>190</v>
      </c>
      <c r="C1372" t="s">
        <v>191</v>
      </c>
      <c r="D1372" t="s">
        <v>16</v>
      </c>
      <c r="E1372" t="s">
        <v>16</v>
      </c>
      <c r="F1372" t="s">
        <v>17</v>
      </c>
      <c r="G1372">
        <v>89289910</v>
      </c>
      <c r="H1372">
        <v>259989910</v>
      </c>
      <c r="I1372" t="s">
        <v>18</v>
      </c>
      <c r="J1372">
        <v>275000000</v>
      </c>
      <c r="K1372">
        <v>89289910</v>
      </c>
      <c r="L1372">
        <v>259989910</v>
      </c>
      <c r="M1372">
        <v>275000000</v>
      </c>
      <c r="N1372">
        <f t="shared" si="110"/>
        <v>0</v>
      </c>
      <c r="O1372">
        <f t="shared" si="111"/>
        <v>0</v>
      </c>
      <c r="P1372">
        <f t="shared" si="112"/>
        <v>1</v>
      </c>
      <c r="Q1372">
        <f t="shared" si="112"/>
        <v>0</v>
      </c>
      <c r="R1372">
        <f t="shared" si="112"/>
        <v>0</v>
      </c>
      <c r="S1372">
        <f t="shared" si="112"/>
        <v>0</v>
      </c>
      <c r="T1372">
        <v>1</v>
      </c>
      <c r="U1372">
        <v>1</v>
      </c>
    </row>
    <row r="1373" spans="1:21" ht="16">
      <c r="A1373" s="1">
        <v>2007</v>
      </c>
      <c r="B1373" t="s">
        <v>1383</v>
      </c>
      <c r="C1373" t="s">
        <v>1384</v>
      </c>
      <c r="D1373" t="s">
        <v>22</v>
      </c>
      <c r="E1373" t="s">
        <v>22</v>
      </c>
      <c r="F1373" t="s">
        <v>23</v>
      </c>
      <c r="G1373">
        <v>143495265</v>
      </c>
      <c r="H1373">
        <v>231450102</v>
      </c>
      <c r="I1373" t="s">
        <v>1321</v>
      </c>
      <c r="J1373">
        <v>7864804</v>
      </c>
      <c r="K1373">
        <v>161223170</v>
      </c>
      <c r="L1373">
        <v>260044254</v>
      </c>
      <c r="M1373">
        <v>7000000</v>
      </c>
      <c r="N1373">
        <f t="shared" si="110"/>
        <v>1</v>
      </c>
      <c r="O1373">
        <f t="shared" si="111"/>
        <v>0</v>
      </c>
      <c r="P1373">
        <f t="shared" si="112"/>
        <v>0</v>
      </c>
      <c r="Q1373">
        <f t="shared" si="112"/>
        <v>1</v>
      </c>
      <c r="R1373">
        <f t="shared" si="112"/>
        <v>0</v>
      </c>
      <c r="S1373">
        <f t="shared" si="112"/>
        <v>0</v>
      </c>
      <c r="T1373">
        <v>2</v>
      </c>
      <c r="U1373">
        <v>2</v>
      </c>
    </row>
    <row r="1374" spans="1:21" ht="16">
      <c r="A1374" s="1">
        <v>2001</v>
      </c>
      <c r="B1374" t="s">
        <v>2373</v>
      </c>
      <c r="C1374" t="s">
        <v>2374</v>
      </c>
      <c r="D1374" t="s">
        <v>22</v>
      </c>
      <c r="E1374" t="s">
        <v>22</v>
      </c>
      <c r="F1374" t="s">
        <v>23</v>
      </c>
      <c r="G1374">
        <v>112692062</v>
      </c>
      <c r="H1374">
        <v>197692062</v>
      </c>
      <c r="I1374" t="s">
        <v>2290</v>
      </c>
      <c r="J1374">
        <v>46054609</v>
      </c>
      <c r="K1374">
        <v>148285394</v>
      </c>
      <c r="L1374">
        <v>260132301</v>
      </c>
      <c r="M1374">
        <v>35000000</v>
      </c>
      <c r="N1374">
        <f t="shared" si="110"/>
        <v>1</v>
      </c>
      <c r="O1374">
        <f t="shared" si="111"/>
        <v>0</v>
      </c>
      <c r="P1374">
        <f t="shared" si="112"/>
        <v>0</v>
      </c>
      <c r="Q1374">
        <f t="shared" si="112"/>
        <v>1</v>
      </c>
      <c r="R1374">
        <f t="shared" si="112"/>
        <v>0</v>
      </c>
      <c r="S1374">
        <f t="shared" si="112"/>
        <v>0</v>
      </c>
      <c r="T1374">
        <v>3</v>
      </c>
      <c r="U1374">
        <v>2</v>
      </c>
    </row>
    <row r="1375" spans="1:21" ht="16">
      <c r="A1375" s="1">
        <v>2008</v>
      </c>
      <c r="B1375" t="s">
        <v>1197</v>
      </c>
      <c r="C1375" t="s">
        <v>1198</v>
      </c>
      <c r="D1375" t="s">
        <v>16</v>
      </c>
      <c r="E1375" t="s">
        <v>16</v>
      </c>
      <c r="F1375" t="s">
        <v>17</v>
      </c>
      <c r="G1375">
        <v>101704370</v>
      </c>
      <c r="H1375">
        <v>240904370</v>
      </c>
      <c r="I1375" t="s">
        <v>1123</v>
      </c>
      <c r="J1375">
        <v>48701534</v>
      </c>
      <c r="K1375">
        <v>110070196</v>
      </c>
      <c r="L1375">
        <v>260720275</v>
      </c>
      <c r="M1375">
        <v>45000000</v>
      </c>
      <c r="N1375">
        <f t="shared" si="110"/>
        <v>0</v>
      </c>
      <c r="O1375">
        <f t="shared" si="111"/>
        <v>0</v>
      </c>
      <c r="P1375">
        <f t="shared" si="112"/>
        <v>0</v>
      </c>
      <c r="Q1375">
        <f t="shared" si="112"/>
        <v>1</v>
      </c>
      <c r="R1375">
        <f t="shared" si="112"/>
        <v>0</v>
      </c>
      <c r="S1375">
        <f t="shared" si="112"/>
        <v>0</v>
      </c>
      <c r="T1375">
        <v>2</v>
      </c>
      <c r="U1375">
        <v>2</v>
      </c>
    </row>
    <row r="1376" spans="1:21" ht="16">
      <c r="A1376" s="1">
        <v>2005</v>
      </c>
      <c r="B1376" t="s">
        <v>1721</v>
      </c>
      <c r="C1376" t="s">
        <v>1722</v>
      </c>
      <c r="D1376" t="s">
        <v>58</v>
      </c>
      <c r="E1376" t="s">
        <v>58</v>
      </c>
      <c r="F1376" t="s">
        <v>17</v>
      </c>
      <c r="G1376">
        <v>47398413</v>
      </c>
      <c r="H1376">
        <v>218853353</v>
      </c>
      <c r="I1376" t="s">
        <v>1645</v>
      </c>
      <c r="J1376">
        <v>131233644</v>
      </c>
      <c r="K1376">
        <v>56547877</v>
      </c>
      <c r="L1376">
        <v>261099301</v>
      </c>
      <c r="M1376">
        <v>110000000</v>
      </c>
      <c r="N1376">
        <f t="shared" si="110"/>
        <v>0</v>
      </c>
      <c r="O1376">
        <f t="shared" si="111"/>
        <v>0</v>
      </c>
      <c r="P1376">
        <f t="shared" si="112"/>
        <v>0</v>
      </c>
      <c r="Q1376">
        <f t="shared" si="112"/>
        <v>1</v>
      </c>
      <c r="R1376">
        <f t="shared" si="112"/>
        <v>0</v>
      </c>
      <c r="S1376">
        <f t="shared" si="112"/>
        <v>0</v>
      </c>
      <c r="T1376">
        <v>2</v>
      </c>
      <c r="U1376">
        <v>2</v>
      </c>
    </row>
    <row r="1377" spans="1:21" ht="16">
      <c r="A1377" s="1">
        <v>2003</v>
      </c>
      <c r="B1377" t="s">
        <v>2072</v>
      </c>
      <c r="C1377" t="s">
        <v>2073</v>
      </c>
      <c r="D1377" t="s">
        <v>22</v>
      </c>
      <c r="E1377" t="s">
        <v>22</v>
      </c>
      <c r="F1377" t="s">
        <v>23</v>
      </c>
      <c r="G1377">
        <v>116877597</v>
      </c>
      <c r="H1377">
        <v>207154748</v>
      </c>
      <c r="I1377" t="s">
        <v>2006</v>
      </c>
      <c r="J1377">
        <v>88626087</v>
      </c>
      <c r="K1377">
        <v>147977201</v>
      </c>
      <c r="L1377">
        <v>262275924</v>
      </c>
      <c r="M1377">
        <v>70000000</v>
      </c>
      <c r="N1377">
        <f t="shared" si="110"/>
        <v>1</v>
      </c>
      <c r="O1377">
        <f t="shared" si="111"/>
        <v>0</v>
      </c>
      <c r="P1377">
        <f t="shared" si="112"/>
        <v>0</v>
      </c>
      <c r="Q1377">
        <f t="shared" si="112"/>
        <v>1</v>
      </c>
      <c r="R1377">
        <f t="shared" si="112"/>
        <v>0</v>
      </c>
      <c r="S1377">
        <f t="shared" si="112"/>
        <v>0</v>
      </c>
      <c r="T1377">
        <v>3</v>
      </c>
      <c r="U1377">
        <v>2</v>
      </c>
    </row>
    <row r="1378" spans="1:21" ht="16">
      <c r="A1378" s="1">
        <v>1992</v>
      </c>
      <c r="B1378" t="s">
        <v>3107</v>
      </c>
      <c r="C1378" t="s">
        <v>3108</v>
      </c>
      <c r="D1378" t="s">
        <v>57</v>
      </c>
      <c r="E1378" t="s">
        <v>58</v>
      </c>
      <c r="F1378" t="s">
        <v>17</v>
      </c>
      <c r="G1378">
        <v>54927174</v>
      </c>
      <c r="H1378">
        <v>158500000</v>
      </c>
      <c r="I1378" t="s">
        <v>3101</v>
      </c>
      <c r="J1378">
        <v>91319098</v>
      </c>
      <c r="K1378">
        <v>91198182</v>
      </c>
      <c r="L1378">
        <v>263165037</v>
      </c>
      <c r="M1378">
        <v>55000000</v>
      </c>
      <c r="N1378">
        <f t="shared" si="110"/>
        <v>0</v>
      </c>
      <c r="O1378">
        <f t="shared" si="111"/>
        <v>1</v>
      </c>
      <c r="P1378">
        <f t="shared" si="112"/>
        <v>0</v>
      </c>
      <c r="Q1378">
        <f t="shared" si="112"/>
        <v>0</v>
      </c>
      <c r="R1378">
        <f t="shared" si="112"/>
        <v>1</v>
      </c>
      <c r="S1378">
        <f t="shared" si="112"/>
        <v>0</v>
      </c>
      <c r="T1378">
        <v>5</v>
      </c>
      <c r="U1378">
        <v>3</v>
      </c>
    </row>
    <row r="1379" spans="1:21" ht="16">
      <c r="A1379" s="1">
        <v>1984</v>
      </c>
      <c r="B1379" t="s">
        <v>3338</v>
      </c>
      <c r="C1379" t="s">
        <v>3339</v>
      </c>
      <c r="D1379" t="s">
        <v>90</v>
      </c>
      <c r="E1379" t="s">
        <v>31</v>
      </c>
      <c r="F1379" t="s">
        <v>17</v>
      </c>
      <c r="G1379">
        <v>63075011</v>
      </c>
      <c r="H1379">
        <v>117729621</v>
      </c>
      <c r="I1379" t="s">
        <v>3340</v>
      </c>
      <c r="J1379">
        <v>78450540</v>
      </c>
      <c r="K1379">
        <v>141379105</v>
      </c>
      <c r="L1379">
        <v>263884353</v>
      </c>
      <c r="M1379">
        <v>35000000</v>
      </c>
      <c r="N1379">
        <f t="shared" si="110"/>
        <v>0</v>
      </c>
      <c r="O1379">
        <f t="shared" si="111"/>
        <v>1</v>
      </c>
      <c r="P1379">
        <f t="shared" si="112"/>
        <v>0</v>
      </c>
      <c r="Q1379">
        <f t="shared" si="112"/>
        <v>0</v>
      </c>
      <c r="R1379">
        <f t="shared" si="112"/>
        <v>0</v>
      </c>
      <c r="S1379">
        <f t="shared" si="112"/>
        <v>1</v>
      </c>
    </row>
    <row r="1380" spans="1:21" ht="16">
      <c r="A1380" s="1">
        <v>1982</v>
      </c>
      <c r="B1380" t="s">
        <v>3401</v>
      </c>
      <c r="C1380" t="s">
        <v>3624</v>
      </c>
      <c r="D1380" t="s">
        <v>31</v>
      </c>
      <c r="E1380" t="s">
        <v>31</v>
      </c>
      <c r="F1380" t="s">
        <v>17</v>
      </c>
      <c r="G1380">
        <v>109492484</v>
      </c>
      <c r="H1380">
        <v>109492484</v>
      </c>
      <c r="I1380" t="s">
        <v>3384</v>
      </c>
      <c r="J1380">
        <v>9653072</v>
      </c>
      <c r="K1380">
        <v>264234708</v>
      </c>
      <c r="L1380">
        <v>264234708</v>
      </c>
      <c r="M1380">
        <v>4000000</v>
      </c>
      <c r="N1380">
        <f t="shared" si="110"/>
        <v>0</v>
      </c>
      <c r="O1380">
        <f t="shared" si="111"/>
        <v>0</v>
      </c>
      <c r="P1380">
        <f t="shared" si="112"/>
        <v>0</v>
      </c>
      <c r="Q1380">
        <f t="shared" si="112"/>
        <v>0</v>
      </c>
      <c r="R1380">
        <f t="shared" si="112"/>
        <v>0</v>
      </c>
      <c r="S1380">
        <f t="shared" si="112"/>
        <v>1</v>
      </c>
    </row>
    <row r="1381" spans="1:21" ht="16">
      <c r="A1381" s="1">
        <v>2004</v>
      </c>
      <c r="B1381" t="s">
        <v>1955</v>
      </c>
      <c r="C1381" t="s">
        <v>1956</v>
      </c>
      <c r="D1381" t="s">
        <v>16</v>
      </c>
      <c r="E1381" t="s">
        <v>16</v>
      </c>
      <c r="F1381" t="s">
        <v>17</v>
      </c>
      <c r="G1381">
        <v>102608827</v>
      </c>
      <c r="H1381">
        <v>214608827</v>
      </c>
      <c r="I1381" t="s">
        <v>1841</v>
      </c>
      <c r="J1381">
        <v>135651216</v>
      </c>
      <c r="K1381">
        <v>126536475</v>
      </c>
      <c r="L1381">
        <v>264654077</v>
      </c>
      <c r="M1381">
        <v>110000000</v>
      </c>
      <c r="N1381">
        <f t="shared" si="110"/>
        <v>0</v>
      </c>
      <c r="O1381">
        <f t="shared" si="111"/>
        <v>0</v>
      </c>
      <c r="P1381">
        <f t="shared" si="112"/>
        <v>0</v>
      </c>
      <c r="Q1381">
        <f t="shared" si="112"/>
        <v>1</v>
      </c>
      <c r="R1381">
        <f t="shared" si="112"/>
        <v>0</v>
      </c>
      <c r="S1381">
        <f t="shared" si="112"/>
        <v>0</v>
      </c>
      <c r="T1381">
        <v>3</v>
      </c>
      <c r="U1381">
        <v>2</v>
      </c>
    </row>
    <row r="1382" spans="1:21" ht="16">
      <c r="A1382" s="1">
        <v>2001</v>
      </c>
      <c r="B1382" t="s">
        <v>2403</v>
      </c>
      <c r="C1382" t="s">
        <v>2404</v>
      </c>
      <c r="D1382" t="s">
        <v>16</v>
      </c>
      <c r="E1382" t="s">
        <v>16</v>
      </c>
      <c r="F1382" t="s">
        <v>17</v>
      </c>
      <c r="G1382">
        <v>100614858</v>
      </c>
      <c r="H1382">
        <v>202726605</v>
      </c>
      <c r="I1382" t="s">
        <v>2286</v>
      </c>
      <c r="J1382">
        <v>92109217</v>
      </c>
      <c r="K1382">
        <v>132393654</v>
      </c>
      <c r="L1382">
        <v>266756984</v>
      </c>
      <c r="M1382">
        <v>70000000</v>
      </c>
      <c r="N1382">
        <f t="shared" si="110"/>
        <v>0</v>
      </c>
      <c r="O1382">
        <f t="shared" si="111"/>
        <v>0</v>
      </c>
      <c r="P1382">
        <f t="shared" ref="P1382:S1401" si="113">IF(AND($A1382&gt;=P$1,$A1382&lt;P$1+10),1,0)</f>
        <v>0</v>
      </c>
      <c r="Q1382">
        <f t="shared" si="113"/>
        <v>1</v>
      </c>
      <c r="R1382">
        <f t="shared" si="113"/>
        <v>0</v>
      </c>
      <c r="S1382">
        <f t="shared" si="113"/>
        <v>0</v>
      </c>
      <c r="T1382">
        <v>3</v>
      </c>
      <c r="U1382">
        <v>2</v>
      </c>
    </row>
    <row r="1383" spans="1:21" ht="16">
      <c r="A1383" s="1">
        <v>2002</v>
      </c>
      <c r="B1383" t="s">
        <v>2212</v>
      </c>
      <c r="C1383" t="s">
        <v>2213</v>
      </c>
      <c r="D1383" t="s">
        <v>16</v>
      </c>
      <c r="E1383" t="s">
        <v>16</v>
      </c>
      <c r="F1383" t="s">
        <v>17</v>
      </c>
      <c r="G1383">
        <v>92955420</v>
      </c>
      <c r="H1383">
        <v>206455420</v>
      </c>
      <c r="I1383" t="s">
        <v>2125</v>
      </c>
      <c r="J1383">
        <v>101023979</v>
      </c>
      <c r="K1383">
        <v>120393928</v>
      </c>
      <c r="L1383">
        <v>267396769</v>
      </c>
      <c r="M1383">
        <v>78000000</v>
      </c>
      <c r="N1383">
        <f t="shared" si="110"/>
        <v>0</v>
      </c>
      <c r="O1383">
        <f t="shared" si="111"/>
        <v>0</v>
      </c>
      <c r="P1383">
        <f t="shared" si="113"/>
        <v>0</v>
      </c>
      <c r="Q1383">
        <f t="shared" si="113"/>
        <v>1</v>
      </c>
      <c r="R1383">
        <f t="shared" si="113"/>
        <v>0</v>
      </c>
      <c r="S1383">
        <f t="shared" si="113"/>
        <v>0</v>
      </c>
      <c r="T1383">
        <v>3</v>
      </c>
      <c r="U1383">
        <v>2</v>
      </c>
    </row>
    <row r="1384" spans="1:21" ht="16">
      <c r="A1384" s="1">
        <v>1995</v>
      </c>
      <c r="B1384" t="s">
        <v>2996</v>
      </c>
      <c r="C1384" t="s">
        <v>2997</v>
      </c>
      <c r="D1384" t="s">
        <v>22</v>
      </c>
      <c r="E1384" t="s">
        <v>22</v>
      </c>
      <c r="F1384" t="s">
        <v>23</v>
      </c>
      <c r="G1384">
        <v>71516617</v>
      </c>
      <c r="H1384">
        <v>175516617</v>
      </c>
      <c r="I1384" t="s">
        <v>2944</v>
      </c>
      <c r="J1384">
        <v>33633148</v>
      </c>
      <c r="K1384">
        <v>109333135</v>
      </c>
      <c r="L1384">
        <v>268326198</v>
      </c>
      <c r="M1384">
        <v>22000000</v>
      </c>
      <c r="N1384">
        <f t="shared" si="110"/>
        <v>1</v>
      </c>
      <c r="O1384">
        <f t="shared" si="111"/>
        <v>0</v>
      </c>
      <c r="P1384">
        <f t="shared" si="113"/>
        <v>0</v>
      </c>
      <c r="Q1384">
        <f t="shared" si="113"/>
        <v>0</v>
      </c>
      <c r="R1384">
        <f t="shared" si="113"/>
        <v>1</v>
      </c>
      <c r="S1384">
        <f t="shared" si="113"/>
        <v>0</v>
      </c>
      <c r="T1384">
        <v>4</v>
      </c>
      <c r="U1384">
        <v>3</v>
      </c>
    </row>
    <row r="1385" spans="1:21" ht="16">
      <c r="A1385" s="1">
        <v>2013</v>
      </c>
      <c r="B1385" t="s">
        <v>68</v>
      </c>
      <c r="C1385" t="s">
        <v>69</v>
      </c>
      <c r="D1385" t="s">
        <v>21</v>
      </c>
      <c r="E1385" t="s">
        <v>22</v>
      </c>
      <c r="F1385" t="s">
        <v>23</v>
      </c>
      <c r="G1385">
        <v>107518682</v>
      </c>
      <c r="H1385">
        <v>268418682</v>
      </c>
      <c r="I1385" t="s">
        <v>38</v>
      </c>
      <c r="J1385">
        <v>100000000</v>
      </c>
      <c r="K1385">
        <v>107518682</v>
      </c>
      <c r="L1385">
        <v>268418682</v>
      </c>
      <c r="M1385">
        <v>100000000</v>
      </c>
      <c r="N1385">
        <f t="shared" si="110"/>
        <v>1</v>
      </c>
      <c r="O1385">
        <f t="shared" si="111"/>
        <v>1</v>
      </c>
      <c r="P1385">
        <f t="shared" si="113"/>
        <v>1</v>
      </c>
      <c r="Q1385">
        <f t="shared" si="113"/>
        <v>0</v>
      </c>
      <c r="R1385">
        <f t="shared" si="113"/>
        <v>0</v>
      </c>
      <c r="S1385">
        <f t="shared" si="113"/>
        <v>0</v>
      </c>
      <c r="T1385">
        <v>1</v>
      </c>
      <c r="U1385">
        <v>1</v>
      </c>
    </row>
    <row r="1386" spans="1:21" ht="16">
      <c r="A1386" s="1">
        <v>2004</v>
      </c>
      <c r="B1386" t="s">
        <v>1866</v>
      </c>
      <c r="C1386" t="s">
        <v>1867</v>
      </c>
      <c r="D1386" t="s">
        <v>57</v>
      </c>
      <c r="E1386" t="s">
        <v>58</v>
      </c>
      <c r="F1386" t="s">
        <v>17</v>
      </c>
      <c r="G1386">
        <v>100170152</v>
      </c>
      <c r="H1386">
        <v>217670152</v>
      </c>
      <c r="I1386" t="s">
        <v>1841</v>
      </c>
      <c r="J1386">
        <v>73991573</v>
      </c>
      <c r="K1386">
        <v>123529118</v>
      </c>
      <c r="L1386">
        <v>268429281</v>
      </c>
      <c r="M1386">
        <v>60000000</v>
      </c>
      <c r="N1386">
        <f t="shared" si="110"/>
        <v>0</v>
      </c>
      <c r="O1386">
        <f t="shared" si="111"/>
        <v>1</v>
      </c>
      <c r="P1386">
        <f t="shared" si="113"/>
        <v>0</v>
      </c>
      <c r="Q1386">
        <f t="shared" si="113"/>
        <v>1</v>
      </c>
      <c r="R1386">
        <f t="shared" si="113"/>
        <v>0</v>
      </c>
      <c r="S1386">
        <f t="shared" si="113"/>
        <v>0</v>
      </c>
      <c r="T1386">
        <v>3</v>
      </c>
      <c r="U1386">
        <v>2</v>
      </c>
    </row>
    <row r="1387" spans="1:21" ht="16">
      <c r="A1387" s="1">
        <v>2005</v>
      </c>
      <c r="B1387" t="s">
        <v>1690</v>
      </c>
      <c r="C1387" t="s">
        <v>1691</v>
      </c>
      <c r="D1387" t="s">
        <v>22</v>
      </c>
      <c r="E1387" t="s">
        <v>22</v>
      </c>
      <c r="F1387" t="s">
        <v>23</v>
      </c>
      <c r="G1387">
        <v>89706988</v>
      </c>
      <c r="H1387">
        <v>225706988</v>
      </c>
      <c r="I1387" t="s">
        <v>1640</v>
      </c>
      <c r="J1387">
        <v>65616822</v>
      </c>
      <c r="K1387">
        <v>107023409</v>
      </c>
      <c r="L1387">
        <v>269275914</v>
      </c>
      <c r="M1387">
        <v>55000000</v>
      </c>
      <c r="N1387">
        <f t="shared" si="110"/>
        <v>1</v>
      </c>
      <c r="O1387">
        <f t="shared" si="111"/>
        <v>0</v>
      </c>
      <c r="P1387">
        <f t="shared" si="113"/>
        <v>0</v>
      </c>
      <c r="Q1387">
        <f t="shared" si="113"/>
        <v>1</v>
      </c>
      <c r="R1387">
        <f t="shared" si="113"/>
        <v>0</v>
      </c>
      <c r="S1387">
        <f t="shared" si="113"/>
        <v>0</v>
      </c>
      <c r="T1387">
        <v>2</v>
      </c>
      <c r="U1387">
        <v>2</v>
      </c>
    </row>
    <row r="1388" spans="1:21" ht="16">
      <c r="A1388" s="1">
        <v>2011</v>
      </c>
      <c r="B1388" t="s">
        <v>561</v>
      </c>
      <c r="C1388" t="s">
        <v>562</v>
      </c>
      <c r="D1388" t="s">
        <v>21</v>
      </c>
      <c r="E1388" t="s">
        <v>22</v>
      </c>
      <c r="F1388" t="s">
        <v>23</v>
      </c>
      <c r="G1388">
        <v>127004179</v>
      </c>
      <c r="H1388">
        <v>260095987</v>
      </c>
      <c r="I1388" t="s">
        <v>398</v>
      </c>
      <c r="J1388">
        <v>51784539</v>
      </c>
      <c r="K1388">
        <v>131537058</v>
      </c>
      <c r="L1388">
        <v>269379017</v>
      </c>
      <c r="M1388">
        <v>50000000</v>
      </c>
      <c r="N1388">
        <f t="shared" si="110"/>
        <v>1</v>
      </c>
      <c r="O1388">
        <f t="shared" si="111"/>
        <v>1</v>
      </c>
      <c r="P1388">
        <f t="shared" si="113"/>
        <v>1</v>
      </c>
      <c r="Q1388">
        <f t="shared" si="113"/>
        <v>0</v>
      </c>
      <c r="R1388">
        <f t="shared" si="113"/>
        <v>0</v>
      </c>
      <c r="S1388">
        <f t="shared" si="113"/>
        <v>0</v>
      </c>
      <c r="T1388">
        <v>1</v>
      </c>
      <c r="U1388">
        <v>1</v>
      </c>
    </row>
    <row r="1389" spans="1:21" ht="16">
      <c r="A1389" s="1">
        <v>2010</v>
      </c>
      <c r="B1389" t="s">
        <v>861</v>
      </c>
      <c r="C1389" t="s">
        <v>862</v>
      </c>
      <c r="D1389" t="s">
        <v>21</v>
      </c>
      <c r="E1389" t="s">
        <v>22</v>
      </c>
      <c r="F1389" t="s">
        <v>23</v>
      </c>
      <c r="G1389">
        <v>171243005</v>
      </c>
      <c r="H1389">
        <v>252276928</v>
      </c>
      <c r="I1389" t="s">
        <v>638</v>
      </c>
      <c r="J1389">
        <v>37388114</v>
      </c>
      <c r="K1389">
        <v>182927231</v>
      </c>
      <c r="L1389">
        <v>269490247</v>
      </c>
      <c r="M1389">
        <v>35000000</v>
      </c>
      <c r="N1389">
        <f t="shared" si="110"/>
        <v>1</v>
      </c>
      <c r="O1389">
        <f t="shared" si="111"/>
        <v>1</v>
      </c>
      <c r="P1389">
        <f t="shared" si="113"/>
        <v>1</v>
      </c>
      <c r="Q1389">
        <f t="shared" si="113"/>
        <v>0</v>
      </c>
      <c r="R1389">
        <f t="shared" si="113"/>
        <v>0</v>
      </c>
      <c r="S1389">
        <f t="shared" si="113"/>
        <v>0</v>
      </c>
      <c r="T1389">
        <v>1</v>
      </c>
      <c r="U1389">
        <v>1</v>
      </c>
    </row>
    <row r="1390" spans="1:21" ht="16">
      <c r="A1390" s="1">
        <v>1996</v>
      </c>
      <c r="B1390" t="s">
        <v>2923</v>
      </c>
      <c r="C1390" t="s">
        <v>2924</v>
      </c>
      <c r="D1390" t="s">
        <v>22</v>
      </c>
      <c r="E1390" t="s">
        <v>22</v>
      </c>
      <c r="F1390" t="s">
        <v>23</v>
      </c>
      <c r="G1390">
        <v>105489203</v>
      </c>
      <c r="H1390">
        <v>181489203</v>
      </c>
      <c r="I1390" t="s">
        <v>2863</v>
      </c>
      <c r="J1390">
        <v>44554948</v>
      </c>
      <c r="K1390">
        <v>156668864</v>
      </c>
      <c r="L1390">
        <v>269541399</v>
      </c>
      <c r="M1390">
        <v>30000000</v>
      </c>
      <c r="N1390">
        <f t="shared" si="110"/>
        <v>1</v>
      </c>
      <c r="O1390">
        <f t="shared" si="111"/>
        <v>0</v>
      </c>
      <c r="P1390">
        <f t="shared" si="113"/>
        <v>0</v>
      </c>
      <c r="Q1390">
        <f t="shared" si="113"/>
        <v>0</v>
      </c>
      <c r="R1390">
        <f t="shared" si="113"/>
        <v>1</v>
      </c>
      <c r="S1390">
        <f t="shared" si="113"/>
        <v>0</v>
      </c>
      <c r="T1390">
        <v>4</v>
      </c>
      <c r="U1390">
        <v>3</v>
      </c>
    </row>
    <row r="1391" spans="1:21" ht="16">
      <c r="A1391" s="1">
        <v>2003</v>
      </c>
      <c r="B1391" t="s">
        <v>2059</v>
      </c>
      <c r="C1391" t="s">
        <v>2060</v>
      </c>
      <c r="D1391" t="s">
        <v>58</v>
      </c>
      <c r="E1391" t="s">
        <v>58</v>
      </c>
      <c r="F1391" t="s">
        <v>17</v>
      </c>
      <c r="G1391">
        <v>93926386</v>
      </c>
      <c r="H1391">
        <v>212912137</v>
      </c>
      <c r="I1391" t="s">
        <v>1999</v>
      </c>
      <c r="J1391">
        <v>170921739</v>
      </c>
      <c r="K1391">
        <v>118918972</v>
      </c>
      <c r="L1391">
        <v>269565280</v>
      </c>
      <c r="M1391">
        <v>135000000</v>
      </c>
      <c r="N1391">
        <f t="shared" si="110"/>
        <v>0</v>
      </c>
      <c r="O1391">
        <f t="shared" si="111"/>
        <v>0</v>
      </c>
      <c r="P1391">
        <f t="shared" si="113"/>
        <v>0</v>
      </c>
      <c r="Q1391">
        <f t="shared" si="113"/>
        <v>1</v>
      </c>
      <c r="R1391">
        <f t="shared" si="113"/>
        <v>0</v>
      </c>
      <c r="S1391">
        <f t="shared" si="113"/>
        <v>0</v>
      </c>
      <c r="T1391">
        <v>3</v>
      </c>
      <c r="U1391">
        <v>2</v>
      </c>
    </row>
    <row r="1392" spans="1:21" ht="16">
      <c r="A1392" s="1">
        <v>2004</v>
      </c>
      <c r="B1392" t="s">
        <v>1981</v>
      </c>
      <c r="C1392" t="s">
        <v>1982</v>
      </c>
      <c r="D1392" t="s">
        <v>16</v>
      </c>
      <c r="E1392" t="s">
        <v>16</v>
      </c>
      <c r="F1392" t="s">
        <v>17</v>
      </c>
      <c r="G1392">
        <v>77073959</v>
      </c>
      <c r="H1392">
        <v>218673959</v>
      </c>
      <c r="I1392" t="s">
        <v>1841</v>
      </c>
      <c r="J1392">
        <v>92489466</v>
      </c>
      <c r="K1392">
        <v>95047057</v>
      </c>
      <c r="L1392">
        <v>269667169</v>
      </c>
      <c r="M1392">
        <v>75000000</v>
      </c>
      <c r="N1392">
        <f t="shared" si="110"/>
        <v>0</v>
      </c>
      <c r="O1392">
        <f t="shared" si="111"/>
        <v>0</v>
      </c>
      <c r="P1392">
        <f t="shared" si="113"/>
        <v>0</v>
      </c>
      <c r="Q1392">
        <f t="shared" si="113"/>
        <v>1</v>
      </c>
      <c r="R1392">
        <f t="shared" si="113"/>
        <v>0</v>
      </c>
      <c r="S1392">
        <f t="shared" si="113"/>
        <v>0</v>
      </c>
      <c r="T1392">
        <v>3</v>
      </c>
      <c r="U1392">
        <v>2</v>
      </c>
    </row>
    <row r="1393" spans="1:21" ht="16">
      <c r="A1393" s="1">
        <v>2013</v>
      </c>
      <c r="B1393" t="s">
        <v>217</v>
      </c>
      <c r="C1393" t="s">
        <v>3625</v>
      </c>
      <c r="D1393" t="s">
        <v>22</v>
      </c>
      <c r="E1393" t="s">
        <v>22</v>
      </c>
      <c r="F1393" t="s">
        <v>23</v>
      </c>
      <c r="G1393">
        <v>150394119</v>
      </c>
      <c r="H1393">
        <v>270000119</v>
      </c>
      <c r="I1393" t="s">
        <v>38</v>
      </c>
      <c r="J1393">
        <v>37000000</v>
      </c>
      <c r="K1393">
        <v>150394119</v>
      </c>
      <c r="L1393">
        <v>270000119</v>
      </c>
      <c r="M1393">
        <v>37000000</v>
      </c>
      <c r="N1393">
        <f t="shared" si="110"/>
        <v>1</v>
      </c>
      <c r="O1393">
        <f t="shared" si="111"/>
        <v>0</v>
      </c>
      <c r="P1393">
        <f t="shared" si="113"/>
        <v>1</v>
      </c>
      <c r="Q1393">
        <f t="shared" si="113"/>
        <v>0</v>
      </c>
      <c r="R1393">
        <f t="shared" si="113"/>
        <v>0</v>
      </c>
      <c r="S1393">
        <f t="shared" si="113"/>
        <v>0</v>
      </c>
      <c r="T1393">
        <v>1</v>
      </c>
      <c r="U1393">
        <v>1</v>
      </c>
    </row>
    <row r="1394" spans="1:21" ht="16">
      <c r="A1394" s="1">
        <v>1974</v>
      </c>
      <c r="B1394" t="s">
        <v>3531</v>
      </c>
      <c r="C1394" t="s">
        <v>3532</v>
      </c>
      <c r="D1394" t="s">
        <v>22</v>
      </c>
      <c r="E1394" t="s">
        <v>22</v>
      </c>
      <c r="F1394" t="s">
        <v>23</v>
      </c>
      <c r="G1394">
        <v>57300000</v>
      </c>
      <c r="H1394">
        <v>57300000</v>
      </c>
      <c r="I1394" t="s">
        <v>3525</v>
      </c>
      <c r="J1394">
        <v>61408439</v>
      </c>
      <c r="K1394">
        <v>270669505</v>
      </c>
      <c r="L1394">
        <v>270669505</v>
      </c>
      <c r="M1394">
        <v>13000000</v>
      </c>
      <c r="N1394">
        <f t="shared" si="110"/>
        <v>1</v>
      </c>
      <c r="O1394">
        <f t="shared" si="111"/>
        <v>0</v>
      </c>
      <c r="P1394">
        <f t="shared" si="113"/>
        <v>0</v>
      </c>
      <c r="Q1394">
        <f t="shared" si="113"/>
        <v>0</v>
      </c>
      <c r="R1394">
        <f t="shared" si="113"/>
        <v>0</v>
      </c>
      <c r="S1394">
        <f t="shared" si="113"/>
        <v>0</v>
      </c>
    </row>
    <row r="1395" spans="1:21" ht="16">
      <c r="A1395" s="1">
        <v>2013</v>
      </c>
      <c r="B1395" t="s">
        <v>55</v>
      </c>
      <c r="C1395" t="s">
        <v>56</v>
      </c>
      <c r="D1395" t="s">
        <v>57</v>
      </c>
      <c r="E1395" t="s">
        <v>58</v>
      </c>
      <c r="F1395" t="s">
        <v>17</v>
      </c>
      <c r="G1395">
        <v>119640264</v>
      </c>
      <c r="H1395">
        <v>271725448</v>
      </c>
      <c r="I1395" t="s">
        <v>18</v>
      </c>
      <c r="J1395">
        <v>78000000</v>
      </c>
      <c r="K1395">
        <v>119640264</v>
      </c>
      <c r="L1395">
        <v>271725448</v>
      </c>
      <c r="M1395">
        <v>78000000</v>
      </c>
      <c r="N1395">
        <f t="shared" si="110"/>
        <v>0</v>
      </c>
      <c r="O1395">
        <f t="shared" si="111"/>
        <v>1</v>
      </c>
      <c r="P1395">
        <f t="shared" si="113"/>
        <v>1</v>
      </c>
      <c r="Q1395">
        <f t="shared" si="113"/>
        <v>0</v>
      </c>
      <c r="R1395">
        <f t="shared" si="113"/>
        <v>0</v>
      </c>
      <c r="S1395">
        <f t="shared" si="113"/>
        <v>0</v>
      </c>
      <c r="T1395">
        <v>1</v>
      </c>
      <c r="U1395">
        <v>1</v>
      </c>
    </row>
    <row r="1396" spans="1:21" ht="16">
      <c r="A1396" s="1">
        <v>2001</v>
      </c>
      <c r="B1396" t="s">
        <v>2377</v>
      </c>
      <c r="C1396" t="s">
        <v>2378</v>
      </c>
      <c r="D1396" t="s">
        <v>16</v>
      </c>
      <c r="E1396" t="s">
        <v>16</v>
      </c>
      <c r="F1396" t="s">
        <v>17</v>
      </c>
      <c r="G1396">
        <v>144512310</v>
      </c>
      <c r="H1396">
        <v>206512310</v>
      </c>
      <c r="I1396" t="s">
        <v>2286</v>
      </c>
      <c r="J1396">
        <v>50002146</v>
      </c>
      <c r="K1396">
        <v>190155939</v>
      </c>
      <c r="L1396">
        <v>271738388</v>
      </c>
      <c r="M1396">
        <v>38000000</v>
      </c>
      <c r="N1396">
        <f t="shared" si="110"/>
        <v>0</v>
      </c>
      <c r="O1396">
        <f t="shared" si="111"/>
        <v>0</v>
      </c>
      <c r="P1396">
        <f t="shared" si="113"/>
        <v>0</v>
      </c>
      <c r="Q1396">
        <f t="shared" si="113"/>
        <v>1</v>
      </c>
      <c r="R1396">
        <f t="shared" si="113"/>
        <v>0</v>
      </c>
      <c r="S1396">
        <f t="shared" si="113"/>
        <v>0</v>
      </c>
      <c r="T1396">
        <v>3</v>
      </c>
      <c r="U1396">
        <v>2</v>
      </c>
    </row>
    <row r="1397" spans="1:21" ht="16">
      <c r="A1397" s="1">
        <v>1988</v>
      </c>
      <c r="B1397" t="s">
        <v>3239</v>
      </c>
      <c r="C1397" t="s">
        <v>3240</v>
      </c>
      <c r="D1397" t="s">
        <v>21</v>
      </c>
      <c r="E1397" t="s">
        <v>22</v>
      </c>
      <c r="F1397" t="s">
        <v>23</v>
      </c>
      <c r="G1397">
        <v>81350242</v>
      </c>
      <c r="H1397">
        <v>139109346</v>
      </c>
      <c r="I1397" t="s">
        <v>3233</v>
      </c>
      <c r="J1397">
        <v>55150116</v>
      </c>
      <c r="K1397">
        <v>160231261</v>
      </c>
      <c r="L1397">
        <v>273996307</v>
      </c>
      <c r="M1397">
        <v>28000000</v>
      </c>
      <c r="N1397">
        <f t="shared" si="110"/>
        <v>1</v>
      </c>
      <c r="O1397">
        <f t="shared" si="111"/>
        <v>1</v>
      </c>
      <c r="P1397">
        <f t="shared" si="113"/>
        <v>0</v>
      </c>
      <c r="Q1397">
        <f t="shared" si="113"/>
        <v>0</v>
      </c>
      <c r="R1397">
        <f t="shared" si="113"/>
        <v>0</v>
      </c>
      <c r="S1397">
        <f t="shared" si="113"/>
        <v>1</v>
      </c>
    </row>
    <row r="1398" spans="1:21" ht="16">
      <c r="A1398" s="1">
        <v>2005</v>
      </c>
      <c r="B1398" t="s">
        <v>1670</v>
      </c>
      <c r="C1398" t="s">
        <v>1671</v>
      </c>
      <c r="D1398" t="s">
        <v>16</v>
      </c>
      <c r="E1398" t="s">
        <v>16</v>
      </c>
      <c r="F1398" t="s">
        <v>17</v>
      </c>
      <c r="G1398">
        <v>75976178</v>
      </c>
      <c r="H1398">
        <v>230884728</v>
      </c>
      <c r="I1398" t="s">
        <v>1645</v>
      </c>
      <c r="J1398">
        <v>89477485</v>
      </c>
      <c r="K1398">
        <v>90642097</v>
      </c>
      <c r="L1398">
        <v>275453129</v>
      </c>
      <c r="M1398">
        <v>75000000</v>
      </c>
      <c r="N1398">
        <f t="shared" si="110"/>
        <v>0</v>
      </c>
      <c r="O1398">
        <f t="shared" si="111"/>
        <v>0</v>
      </c>
      <c r="P1398">
        <f t="shared" si="113"/>
        <v>0</v>
      </c>
      <c r="Q1398">
        <f t="shared" si="113"/>
        <v>1</v>
      </c>
      <c r="R1398">
        <f t="shared" si="113"/>
        <v>0</v>
      </c>
      <c r="S1398">
        <f t="shared" si="113"/>
        <v>0</v>
      </c>
      <c r="T1398">
        <v>2</v>
      </c>
      <c r="U1398">
        <v>2</v>
      </c>
    </row>
    <row r="1399" spans="1:21" ht="16">
      <c r="A1399" s="1">
        <v>2001</v>
      </c>
      <c r="B1399" t="s">
        <v>2389</v>
      </c>
      <c r="C1399" t="s">
        <v>2390</v>
      </c>
      <c r="D1399" t="s">
        <v>22</v>
      </c>
      <c r="E1399" t="s">
        <v>22</v>
      </c>
      <c r="F1399" t="s">
        <v>23</v>
      </c>
      <c r="G1399">
        <v>96522687</v>
      </c>
      <c r="H1399">
        <v>209947037</v>
      </c>
      <c r="I1399" t="s">
        <v>2290</v>
      </c>
      <c r="J1399">
        <v>22369381</v>
      </c>
      <c r="K1399">
        <v>127008987</v>
      </c>
      <c r="L1399">
        <v>276257960</v>
      </c>
      <c r="M1399">
        <v>17000000</v>
      </c>
      <c r="N1399">
        <f t="shared" si="110"/>
        <v>1</v>
      </c>
      <c r="O1399">
        <f t="shared" si="111"/>
        <v>0</v>
      </c>
      <c r="P1399">
        <f t="shared" si="113"/>
        <v>0</v>
      </c>
      <c r="Q1399">
        <f t="shared" si="113"/>
        <v>1</v>
      </c>
      <c r="R1399">
        <f t="shared" si="113"/>
        <v>0</v>
      </c>
      <c r="S1399">
        <f t="shared" si="113"/>
        <v>0</v>
      </c>
      <c r="T1399">
        <v>3</v>
      </c>
      <c r="U1399">
        <v>2</v>
      </c>
    </row>
    <row r="1400" spans="1:21" ht="16">
      <c r="A1400" s="1">
        <v>2002</v>
      </c>
      <c r="B1400" t="s">
        <v>2242</v>
      </c>
      <c r="C1400" t="s">
        <v>2243</v>
      </c>
      <c r="D1400" t="s">
        <v>16</v>
      </c>
      <c r="E1400" t="s">
        <v>16</v>
      </c>
      <c r="F1400" t="s">
        <v>17</v>
      </c>
      <c r="G1400">
        <v>121468960</v>
      </c>
      <c r="H1400">
        <v>213300000</v>
      </c>
      <c r="I1400" t="s">
        <v>2125</v>
      </c>
      <c r="J1400">
        <v>77710753</v>
      </c>
      <c r="K1400">
        <v>157324072</v>
      </c>
      <c r="L1400">
        <v>276261727</v>
      </c>
      <c r="M1400">
        <v>60000000</v>
      </c>
      <c r="N1400">
        <f t="shared" si="110"/>
        <v>0</v>
      </c>
      <c r="O1400">
        <f t="shared" si="111"/>
        <v>0</v>
      </c>
      <c r="P1400">
        <f t="shared" si="113"/>
        <v>0</v>
      </c>
      <c r="Q1400">
        <f t="shared" si="113"/>
        <v>1</v>
      </c>
      <c r="R1400">
        <f t="shared" si="113"/>
        <v>0</v>
      </c>
      <c r="S1400">
        <f t="shared" si="113"/>
        <v>0</v>
      </c>
      <c r="T1400">
        <v>3</v>
      </c>
      <c r="U1400">
        <v>2</v>
      </c>
    </row>
    <row r="1401" spans="1:21" ht="16">
      <c r="A1401" s="1">
        <v>1978</v>
      </c>
      <c r="B1401" t="s">
        <v>3476</v>
      </c>
      <c r="C1401" t="s">
        <v>1366</v>
      </c>
      <c r="D1401" t="s">
        <v>64</v>
      </c>
      <c r="E1401" t="s">
        <v>64</v>
      </c>
      <c r="F1401" t="s">
        <v>17</v>
      </c>
      <c r="G1401">
        <v>58269151</v>
      </c>
      <c r="H1401">
        <v>77514401</v>
      </c>
      <c r="I1401" t="s">
        <v>3469</v>
      </c>
      <c r="J1401">
        <v>53560590</v>
      </c>
      <c r="K1401">
        <v>208062006</v>
      </c>
      <c r="L1401">
        <v>276781136</v>
      </c>
      <c r="M1401">
        <v>15000000</v>
      </c>
      <c r="N1401">
        <f t="shared" si="110"/>
        <v>0</v>
      </c>
      <c r="O1401">
        <f t="shared" si="111"/>
        <v>0</v>
      </c>
      <c r="P1401">
        <f t="shared" si="113"/>
        <v>0</v>
      </c>
      <c r="Q1401">
        <f t="shared" si="113"/>
        <v>0</v>
      </c>
      <c r="R1401">
        <f t="shared" si="113"/>
        <v>0</v>
      </c>
      <c r="S1401">
        <f t="shared" si="113"/>
        <v>0</v>
      </c>
    </row>
    <row r="1402" spans="1:21" ht="16">
      <c r="A1402" s="1">
        <v>2012</v>
      </c>
      <c r="B1402" t="s">
        <v>273</v>
      </c>
      <c r="C1402" t="s">
        <v>274</v>
      </c>
      <c r="D1402" t="s">
        <v>21</v>
      </c>
      <c r="E1402" t="s">
        <v>22</v>
      </c>
      <c r="F1402" t="s">
        <v>23</v>
      </c>
      <c r="G1402">
        <v>182207973</v>
      </c>
      <c r="H1402">
        <v>273000960</v>
      </c>
      <c r="I1402" t="s">
        <v>24</v>
      </c>
      <c r="J1402">
        <v>65951507</v>
      </c>
      <c r="K1402">
        <v>184875236</v>
      </c>
      <c r="L1402">
        <v>276997302</v>
      </c>
      <c r="M1402">
        <v>65000000</v>
      </c>
      <c r="N1402">
        <f t="shared" si="110"/>
        <v>1</v>
      </c>
      <c r="O1402">
        <f t="shared" si="111"/>
        <v>1</v>
      </c>
      <c r="P1402">
        <f t="shared" ref="P1402:S1421" si="114">IF(AND($A1402&gt;=P$1,$A1402&lt;P$1+10),1,0)</f>
        <v>1</v>
      </c>
      <c r="Q1402">
        <f t="shared" si="114"/>
        <v>0</v>
      </c>
      <c r="R1402">
        <f t="shared" si="114"/>
        <v>0</v>
      </c>
      <c r="S1402">
        <f t="shared" si="114"/>
        <v>0</v>
      </c>
      <c r="T1402">
        <v>1</v>
      </c>
      <c r="U1402">
        <v>1</v>
      </c>
    </row>
    <row r="1403" spans="1:21" ht="16">
      <c r="A1403" s="1">
        <v>2010</v>
      </c>
      <c r="B1403" t="s">
        <v>729</v>
      </c>
      <c r="C1403" t="s">
        <v>730</v>
      </c>
      <c r="D1403" t="s">
        <v>90</v>
      </c>
      <c r="E1403" t="s">
        <v>31</v>
      </c>
      <c r="F1403" t="s">
        <v>17</v>
      </c>
      <c r="G1403">
        <v>76423035</v>
      </c>
      <c r="H1403">
        <v>262142047</v>
      </c>
      <c r="I1403" t="s">
        <v>635</v>
      </c>
      <c r="J1403">
        <v>124983125</v>
      </c>
      <c r="K1403">
        <v>81637519</v>
      </c>
      <c r="L1403">
        <v>280028482</v>
      </c>
      <c r="M1403">
        <v>117000000</v>
      </c>
      <c r="N1403">
        <f t="shared" si="110"/>
        <v>0</v>
      </c>
      <c r="O1403">
        <f t="shared" si="111"/>
        <v>1</v>
      </c>
      <c r="P1403">
        <f t="shared" si="114"/>
        <v>1</v>
      </c>
      <c r="Q1403">
        <f t="shared" si="114"/>
        <v>0</v>
      </c>
      <c r="R1403">
        <f t="shared" si="114"/>
        <v>0</v>
      </c>
      <c r="S1403">
        <f t="shared" si="114"/>
        <v>0</v>
      </c>
      <c r="T1403">
        <v>1</v>
      </c>
      <c r="U1403">
        <v>1</v>
      </c>
    </row>
    <row r="1404" spans="1:21" ht="16">
      <c r="A1404" s="1">
        <v>2013</v>
      </c>
      <c r="B1404" t="s">
        <v>213</v>
      </c>
      <c r="C1404" t="s">
        <v>214</v>
      </c>
      <c r="D1404" t="s">
        <v>63</v>
      </c>
      <c r="E1404" t="s">
        <v>64</v>
      </c>
      <c r="F1404" t="s">
        <v>17</v>
      </c>
      <c r="G1404">
        <v>83028130</v>
      </c>
      <c r="H1404">
        <v>283828130</v>
      </c>
      <c r="I1404" t="s">
        <v>18</v>
      </c>
      <c r="J1404">
        <v>135000000</v>
      </c>
      <c r="K1404">
        <v>83028130</v>
      </c>
      <c r="L1404">
        <v>283828130</v>
      </c>
      <c r="M1404">
        <v>135000000</v>
      </c>
      <c r="N1404">
        <f t="shared" si="110"/>
        <v>0</v>
      </c>
      <c r="O1404">
        <f t="shared" si="111"/>
        <v>1</v>
      </c>
      <c r="P1404">
        <f t="shared" si="114"/>
        <v>1</v>
      </c>
      <c r="Q1404">
        <f t="shared" si="114"/>
        <v>0</v>
      </c>
      <c r="R1404">
        <f t="shared" si="114"/>
        <v>0</v>
      </c>
      <c r="S1404">
        <f t="shared" si="114"/>
        <v>0</v>
      </c>
      <c r="T1404">
        <v>1</v>
      </c>
      <c r="U1404">
        <v>1</v>
      </c>
    </row>
    <row r="1405" spans="1:21" ht="16">
      <c r="A1405" s="1">
        <v>2007</v>
      </c>
      <c r="B1405" t="s">
        <v>1410</v>
      </c>
      <c r="C1405" t="s">
        <v>1411</v>
      </c>
      <c r="D1405" t="s">
        <v>16</v>
      </c>
      <c r="E1405" t="s">
        <v>16</v>
      </c>
      <c r="F1405" t="s">
        <v>17</v>
      </c>
      <c r="G1405">
        <v>140125968</v>
      </c>
      <c r="H1405">
        <v>253025968</v>
      </c>
      <c r="I1405" t="s">
        <v>1327</v>
      </c>
      <c r="J1405">
        <v>202237827</v>
      </c>
      <c r="K1405">
        <v>157437618</v>
      </c>
      <c r="L1405">
        <v>284285677</v>
      </c>
      <c r="M1405">
        <v>180000000</v>
      </c>
      <c r="N1405">
        <f t="shared" si="110"/>
        <v>0</v>
      </c>
      <c r="O1405">
        <f t="shared" si="111"/>
        <v>0</v>
      </c>
      <c r="P1405">
        <f t="shared" si="114"/>
        <v>0</v>
      </c>
      <c r="Q1405">
        <f t="shared" si="114"/>
        <v>1</v>
      </c>
      <c r="R1405">
        <f t="shared" si="114"/>
        <v>0</v>
      </c>
      <c r="S1405">
        <f t="shared" si="114"/>
        <v>0</v>
      </c>
      <c r="T1405">
        <v>2</v>
      </c>
      <c r="U1405">
        <v>2</v>
      </c>
    </row>
    <row r="1406" spans="1:21" ht="16">
      <c r="A1406" s="1">
        <v>2008</v>
      </c>
      <c r="B1406" t="s">
        <v>1273</v>
      </c>
      <c r="C1406" t="s">
        <v>1274</v>
      </c>
      <c r="D1406" t="s">
        <v>16</v>
      </c>
      <c r="E1406" t="s">
        <v>16</v>
      </c>
      <c r="F1406" t="s">
        <v>17</v>
      </c>
      <c r="G1406">
        <v>134806913</v>
      </c>
      <c r="H1406">
        <v>263417913</v>
      </c>
      <c r="I1406" t="s">
        <v>1123</v>
      </c>
      <c r="J1406">
        <v>148810243</v>
      </c>
      <c r="K1406">
        <v>145895632</v>
      </c>
      <c r="L1406">
        <v>285085699</v>
      </c>
      <c r="M1406">
        <v>137500000</v>
      </c>
      <c r="N1406">
        <f t="shared" si="110"/>
        <v>0</v>
      </c>
      <c r="O1406">
        <f t="shared" si="111"/>
        <v>0</v>
      </c>
      <c r="P1406">
        <f t="shared" si="114"/>
        <v>0</v>
      </c>
      <c r="Q1406">
        <f t="shared" si="114"/>
        <v>1</v>
      </c>
      <c r="R1406">
        <f t="shared" si="114"/>
        <v>0</v>
      </c>
      <c r="S1406">
        <f t="shared" si="114"/>
        <v>0</v>
      </c>
      <c r="T1406">
        <v>2</v>
      </c>
      <c r="U1406">
        <v>2</v>
      </c>
    </row>
    <row r="1407" spans="1:21" ht="16">
      <c r="A1407" s="1">
        <v>2004</v>
      </c>
      <c r="B1407" t="s">
        <v>1915</v>
      </c>
      <c r="C1407" t="s">
        <v>1916</v>
      </c>
      <c r="D1407" t="s">
        <v>22</v>
      </c>
      <c r="E1407" t="s">
        <v>22</v>
      </c>
      <c r="F1407" t="s">
        <v>23</v>
      </c>
      <c r="G1407">
        <v>100492203</v>
      </c>
      <c r="H1407">
        <v>232016402</v>
      </c>
      <c r="I1407" t="s">
        <v>1837</v>
      </c>
      <c r="J1407">
        <v>36995786</v>
      </c>
      <c r="K1407">
        <v>123926269</v>
      </c>
      <c r="L1407">
        <v>286120974</v>
      </c>
      <c r="M1407">
        <v>30000000</v>
      </c>
      <c r="N1407">
        <f t="shared" si="110"/>
        <v>1</v>
      </c>
      <c r="O1407">
        <f t="shared" si="111"/>
        <v>0</v>
      </c>
      <c r="P1407">
        <f t="shared" si="114"/>
        <v>0</v>
      </c>
      <c r="Q1407">
        <f t="shared" si="114"/>
        <v>1</v>
      </c>
      <c r="R1407">
        <f t="shared" si="114"/>
        <v>0</v>
      </c>
      <c r="S1407">
        <f t="shared" si="114"/>
        <v>0</v>
      </c>
      <c r="T1407">
        <v>3</v>
      </c>
      <c r="U1407">
        <v>2</v>
      </c>
    </row>
    <row r="1408" spans="1:21" ht="16">
      <c r="A1408" s="1">
        <v>2013</v>
      </c>
      <c r="B1408" t="s">
        <v>65</v>
      </c>
      <c r="C1408" t="s">
        <v>66</v>
      </c>
      <c r="D1408" t="s">
        <v>21</v>
      </c>
      <c r="E1408" t="s">
        <v>22</v>
      </c>
      <c r="F1408" t="s">
        <v>23</v>
      </c>
      <c r="G1408">
        <v>93050117</v>
      </c>
      <c r="H1408">
        <v>286192091</v>
      </c>
      <c r="I1408" t="s">
        <v>38</v>
      </c>
      <c r="J1408">
        <v>120000000</v>
      </c>
      <c r="K1408">
        <v>93050117</v>
      </c>
      <c r="L1408">
        <v>286192091</v>
      </c>
      <c r="M1408">
        <v>120000000</v>
      </c>
      <c r="N1408">
        <f t="shared" si="110"/>
        <v>1</v>
      </c>
      <c r="O1408">
        <f t="shared" si="111"/>
        <v>1</v>
      </c>
      <c r="P1408">
        <f t="shared" si="114"/>
        <v>1</v>
      </c>
      <c r="Q1408">
        <f t="shared" si="114"/>
        <v>0</v>
      </c>
      <c r="R1408">
        <f t="shared" si="114"/>
        <v>0</v>
      </c>
      <c r="S1408">
        <f t="shared" si="114"/>
        <v>0</v>
      </c>
      <c r="T1408">
        <v>1</v>
      </c>
      <c r="U1408">
        <v>1</v>
      </c>
    </row>
    <row r="1409" spans="1:21" ht="16">
      <c r="A1409" s="1">
        <v>2010</v>
      </c>
      <c r="B1409" t="s">
        <v>811</v>
      </c>
      <c r="C1409" t="s">
        <v>812</v>
      </c>
      <c r="D1409" t="s">
        <v>16</v>
      </c>
      <c r="E1409" t="s">
        <v>16</v>
      </c>
      <c r="F1409" t="s">
        <v>17</v>
      </c>
      <c r="G1409">
        <v>103068524</v>
      </c>
      <c r="H1409">
        <v>268268174</v>
      </c>
      <c r="I1409" t="s">
        <v>635</v>
      </c>
      <c r="J1409">
        <v>87595011</v>
      </c>
      <c r="K1409">
        <v>110101079</v>
      </c>
      <c r="L1409">
        <v>286572606</v>
      </c>
      <c r="M1409">
        <v>82000000</v>
      </c>
      <c r="N1409">
        <f t="shared" si="110"/>
        <v>0</v>
      </c>
      <c r="O1409">
        <f t="shared" si="111"/>
        <v>0</v>
      </c>
      <c r="P1409">
        <f t="shared" si="114"/>
        <v>1</v>
      </c>
      <c r="Q1409">
        <f t="shared" si="114"/>
        <v>0</v>
      </c>
      <c r="R1409">
        <f t="shared" si="114"/>
        <v>0</v>
      </c>
      <c r="S1409">
        <f t="shared" si="114"/>
        <v>0</v>
      </c>
      <c r="T1409">
        <v>1</v>
      </c>
      <c r="U1409">
        <v>1</v>
      </c>
    </row>
    <row r="1410" spans="1:21" ht="16">
      <c r="A1410" s="1">
        <v>2012</v>
      </c>
      <c r="B1410" t="s">
        <v>265</v>
      </c>
      <c r="C1410" t="s">
        <v>266</v>
      </c>
      <c r="D1410" t="s">
        <v>21</v>
      </c>
      <c r="E1410" t="s">
        <v>22</v>
      </c>
      <c r="F1410" t="s">
        <v>23</v>
      </c>
      <c r="G1410">
        <v>73058679</v>
      </c>
      <c r="H1410">
        <v>282778100</v>
      </c>
      <c r="I1410" t="s">
        <v>24</v>
      </c>
      <c r="J1410">
        <v>279025606</v>
      </c>
      <c r="K1410">
        <v>74128153</v>
      </c>
      <c r="L1410">
        <v>286917566</v>
      </c>
      <c r="M1410">
        <v>275000000</v>
      </c>
      <c r="N1410">
        <f t="shared" ref="N1410:N1473" si="115">IF(F1410="PASS",1,0)</f>
        <v>1</v>
      </c>
      <c r="O1410">
        <f t="shared" ref="O1410:O1473" si="116">IF(E1410=D1410,0,1)</f>
        <v>1</v>
      </c>
      <c r="P1410">
        <f t="shared" si="114"/>
        <v>1</v>
      </c>
      <c r="Q1410">
        <f t="shared" si="114"/>
        <v>0</v>
      </c>
      <c r="R1410">
        <f t="shared" si="114"/>
        <v>0</v>
      </c>
      <c r="S1410">
        <f t="shared" si="114"/>
        <v>0</v>
      </c>
      <c r="T1410">
        <v>1</v>
      </c>
      <c r="U1410">
        <v>1</v>
      </c>
    </row>
    <row r="1411" spans="1:21" ht="16">
      <c r="A1411" s="1">
        <v>2013</v>
      </c>
      <c r="B1411" t="s">
        <v>117</v>
      </c>
      <c r="C1411" t="s">
        <v>118</v>
      </c>
      <c r="D1411" t="s">
        <v>90</v>
      </c>
      <c r="E1411" t="s">
        <v>31</v>
      </c>
      <c r="F1411" t="s">
        <v>17</v>
      </c>
      <c r="G1411">
        <v>89107235</v>
      </c>
      <c r="H1411">
        <v>287537983</v>
      </c>
      <c r="I1411" t="s">
        <v>18</v>
      </c>
      <c r="J1411">
        <v>120000000</v>
      </c>
      <c r="K1411">
        <v>89107235</v>
      </c>
      <c r="L1411">
        <v>287537983</v>
      </c>
      <c r="M1411">
        <v>120000000</v>
      </c>
      <c r="N1411">
        <f t="shared" si="115"/>
        <v>0</v>
      </c>
      <c r="O1411">
        <f t="shared" si="116"/>
        <v>1</v>
      </c>
      <c r="P1411">
        <f t="shared" si="114"/>
        <v>1</v>
      </c>
      <c r="Q1411">
        <f t="shared" si="114"/>
        <v>0</v>
      </c>
      <c r="R1411">
        <f t="shared" si="114"/>
        <v>0</v>
      </c>
      <c r="S1411">
        <f t="shared" si="114"/>
        <v>0</v>
      </c>
      <c r="T1411">
        <v>1</v>
      </c>
      <c r="U1411">
        <v>1</v>
      </c>
    </row>
    <row r="1412" spans="1:21" ht="16">
      <c r="A1412" s="1">
        <v>2003</v>
      </c>
      <c r="B1412" t="s">
        <v>2009</v>
      </c>
      <c r="C1412" t="s">
        <v>3626</v>
      </c>
      <c r="D1412" t="s">
        <v>22</v>
      </c>
      <c r="E1412" t="s">
        <v>22</v>
      </c>
      <c r="F1412" t="s">
        <v>23</v>
      </c>
      <c r="G1412">
        <v>100814328</v>
      </c>
      <c r="H1412">
        <v>227200000</v>
      </c>
      <c r="I1412" t="s">
        <v>2006</v>
      </c>
      <c r="J1412">
        <v>151930435</v>
      </c>
      <c r="K1412">
        <v>127639706</v>
      </c>
      <c r="L1412">
        <v>287654957</v>
      </c>
      <c r="M1412">
        <v>120000000</v>
      </c>
      <c r="N1412">
        <f t="shared" si="115"/>
        <v>1</v>
      </c>
      <c r="O1412">
        <f t="shared" si="116"/>
        <v>0</v>
      </c>
      <c r="P1412">
        <f t="shared" si="114"/>
        <v>0</v>
      </c>
      <c r="Q1412">
        <f t="shared" si="114"/>
        <v>1</v>
      </c>
      <c r="R1412">
        <f t="shared" si="114"/>
        <v>0</v>
      </c>
      <c r="S1412">
        <f t="shared" si="114"/>
        <v>0</v>
      </c>
      <c r="T1412">
        <v>3</v>
      </c>
      <c r="U1412">
        <v>2</v>
      </c>
    </row>
    <row r="1413" spans="1:21" ht="16">
      <c r="A1413" s="1">
        <v>2006</v>
      </c>
      <c r="B1413" t="s">
        <v>1500</v>
      </c>
      <c r="C1413" t="s">
        <v>1501</v>
      </c>
      <c r="D1413" t="s">
        <v>16</v>
      </c>
      <c r="E1413" t="s">
        <v>16</v>
      </c>
      <c r="F1413" t="s">
        <v>17</v>
      </c>
      <c r="G1413">
        <v>75030163</v>
      </c>
      <c r="H1413">
        <v>249488115</v>
      </c>
      <c r="I1413" t="s">
        <v>1464</v>
      </c>
      <c r="J1413">
        <v>115579635</v>
      </c>
      <c r="K1413">
        <v>86719588</v>
      </c>
      <c r="L1413">
        <v>288357452</v>
      </c>
      <c r="M1413">
        <v>100000000</v>
      </c>
      <c r="N1413">
        <f t="shared" si="115"/>
        <v>0</v>
      </c>
      <c r="O1413">
        <f t="shared" si="116"/>
        <v>0</v>
      </c>
      <c r="P1413">
        <f t="shared" si="114"/>
        <v>0</v>
      </c>
      <c r="Q1413">
        <f t="shared" si="114"/>
        <v>1</v>
      </c>
      <c r="R1413">
        <f t="shared" si="114"/>
        <v>0</v>
      </c>
      <c r="S1413">
        <f t="shared" si="114"/>
        <v>0</v>
      </c>
      <c r="T1413">
        <v>2</v>
      </c>
      <c r="U1413">
        <v>2</v>
      </c>
    </row>
    <row r="1414" spans="1:21" ht="16">
      <c r="A1414" s="1">
        <v>2000</v>
      </c>
      <c r="B1414" t="s">
        <v>2526</v>
      </c>
      <c r="C1414" t="s">
        <v>2527</v>
      </c>
      <c r="D1414" t="s">
        <v>22</v>
      </c>
      <c r="E1414" t="s">
        <v>22</v>
      </c>
      <c r="F1414" t="s">
        <v>23</v>
      </c>
      <c r="G1414">
        <v>128067808</v>
      </c>
      <c r="H1414">
        <v>213200000</v>
      </c>
      <c r="I1414" t="s">
        <v>2409</v>
      </c>
      <c r="J1414">
        <v>20293626</v>
      </c>
      <c r="K1414">
        <v>173264011</v>
      </c>
      <c r="L1414">
        <v>288440067</v>
      </c>
      <c r="M1414">
        <v>15000000</v>
      </c>
      <c r="N1414">
        <f t="shared" si="115"/>
        <v>1</v>
      </c>
      <c r="O1414">
        <f t="shared" si="116"/>
        <v>0</v>
      </c>
      <c r="P1414">
        <f t="shared" si="114"/>
        <v>0</v>
      </c>
      <c r="Q1414">
        <f t="shared" si="114"/>
        <v>1</v>
      </c>
      <c r="R1414">
        <f t="shared" si="114"/>
        <v>0</v>
      </c>
      <c r="S1414">
        <f t="shared" si="114"/>
        <v>0</v>
      </c>
      <c r="T1414">
        <v>3</v>
      </c>
      <c r="U1414">
        <v>2</v>
      </c>
    </row>
    <row r="1415" spans="1:21" ht="16">
      <c r="A1415" s="1">
        <v>2000</v>
      </c>
      <c r="B1415" t="s">
        <v>2461</v>
      </c>
      <c r="C1415" t="s">
        <v>2462</v>
      </c>
      <c r="D1415" t="s">
        <v>22</v>
      </c>
      <c r="E1415" t="s">
        <v>22</v>
      </c>
      <c r="F1415" t="s">
        <v>23</v>
      </c>
      <c r="G1415">
        <v>106807667</v>
      </c>
      <c r="H1415">
        <v>213420951</v>
      </c>
      <c r="I1415" t="s">
        <v>2409</v>
      </c>
      <c r="J1415">
        <v>60880877</v>
      </c>
      <c r="K1415">
        <v>144500988</v>
      </c>
      <c r="L1415">
        <v>288738993</v>
      </c>
      <c r="M1415">
        <v>45000000</v>
      </c>
      <c r="N1415">
        <f t="shared" si="115"/>
        <v>1</v>
      </c>
      <c r="O1415">
        <f t="shared" si="116"/>
        <v>0</v>
      </c>
      <c r="P1415">
        <f t="shared" si="114"/>
        <v>0</v>
      </c>
      <c r="Q1415">
        <f t="shared" si="114"/>
        <v>1</v>
      </c>
      <c r="R1415">
        <f t="shared" si="114"/>
        <v>0</v>
      </c>
      <c r="S1415">
        <f t="shared" si="114"/>
        <v>0</v>
      </c>
      <c r="T1415">
        <v>3</v>
      </c>
      <c r="U1415">
        <v>2</v>
      </c>
    </row>
    <row r="1416" spans="1:21" ht="16">
      <c r="A1416" s="1">
        <v>2000</v>
      </c>
      <c r="B1416" t="s">
        <v>2518</v>
      </c>
      <c r="C1416" t="s">
        <v>2519</v>
      </c>
      <c r="D1416" t="s">
        <v>16</v>
      </c>
      <c r="E1416" t="s">
        <v>16</v>
      </c>
      <c r="F1416" t="s">
        <v>17</v>
      </c>
      <c r="G1416">
        <v>68473360</v>
      </c>
      <c r="H1416">
        <v>213500000</v>
      </c>
      <c r="I1416" t="s">
        <v>2414</v>
      </c>
      <c r="J1416">
        <v>101468129</v>
      </c>
      <c r="K1416">
        <v>92638183</v>
      </c>
      <c r="L1416">
        <v>288845939</v>
      </c>
      <c r="M1416">
        <v>75000000</v>
      </c>
      <c r="N1416">
        <f t="shared" si="115"/>
        <v>0</v>
      </c>
      <c r="O1416">
        <f t="shared" si="116"/>
        <v>0</v>
      </c>
      <c r="P1416">
        <f t="shared" si="114"/>
        <v>0</v>
      </c>
      <c r="Q1416">
        <f t="shared" si="114"/>
        <v>1</v>
      </c>
      <c r="R1416">
        <f t="shared" si="114"/>
        <v>0</v>
      </c>
      <c r="S1416">
        <f t="shared" si="114"/>
        <v>0</v>
      </c>
      <c r="T1416">
        <v>3</v>
      </c>
      <c r="U1416">
        <v>2</v>
      </c>
    </row>
    <row r="1417" spans="1:21" ht="16">
      <c r="A1417" s="1">
        <v>1999</v>
      </c>
      <c r="B1417" t="s">
        <v>2600</v>
      </c>
      <c r="C1417" t="s">
        <v>2601</v>
      </c>
      <c r="D1417" t="s">
        <v>22</v>
      </c>
      <c r="E1417" t="s">
        <v>22</v>
      </c>
      <c r="F1417" t="s">
        <v>23</v>
      </c>
      <c r="G1417">
        <v>101068340</v>
      </c>
      <c r="H1417">
        <v>207068340</v>
      </c>
      <c r="I1417" t="s">
        <v>2532</v>
      </c>
      <c r="J1417">
        <v>97892342</v>
      </c>
      <c r="K1417">
        <v>141340236</v>
      </c>
      <c r="L1417">
        <v>289577211</v>
      </c>
      <c r="M1417">
        <v>70000000</v>
      </c>
      <c r="N1417">
        <f t="shared" si="115"/>
        <v>1</v>
      </c>
      <c r="O1417">
        <f t="shared" si="116"/>
        <v>0</v>
      </c>
      <c r="P1417">
        <f t="shared" si="114"/>
        <v>0</v>
      </c>
      <c r="Q1417">
        <f t="shared" si="114"/>
        <v>0</v>
      </c>
      <c r="R1417">
        <f t="shared" si="114"/>
        <v>1</v>
      </c>
      <c r="S1417">
        <f t="shared" si="114"/>
        <v>0</v>
      </c>
      <c r="T1417">
        <v>4</v>
      </c>
      <c r="U1417">
        <v>3</v>
      </c>
    </row>
    <row r="1418" spans="1:21" ht="16">
      <c r="A1418" s="1">
        <v>2010</v>
      </c>
      <c r="B1418" t="s">
        <v>708</v>
      </c>
      <c r="C1418" t="s">
        <v>709</v>
      </c>
      <c r="D1418" t="s">
        <v>21</v>
      </c>
      <c r="E1418" t="s">
        <v>22</v>
      </c>
      <c r="F1418" t="s">
        <v>23</v>
      </c>
      <c r="G1418">
        <v>162001186</v>
      </c>
      <c r="H1418">
        <v>272223430</v>
      </c>
      <c r="I1418" t="s">
        <v>638</v>
      </c>
      <c r="J1418">
        <v>80117388</v>
      </c>
      <c r="K1418">
        <v>173054825</v>
      </c>
      <c r="L1418">
        <v>290797736</v>
      </c>
      <c r="M1418">
        <v>75000000</v>
      </c>
      <c r="N1418">
        <f t="shared" si="115"/>
        <v>1</v>
      </c>
      <c r="O1418">
        <f t="shared" si="116"/>
        <v>1</v>
      </c>
      <c r="P1418">
        <f t="shared" si="114"/>
        <v>1</v>
      </c>
      <c r="Q1418">
        <f t="shared" si="114"/>
        <v>0</v>
      </c>
      <c r="R1418">
        <f t="shared" si="114"/>
        <v>0</v>
      </c>
      <c r="S1418">
        <f t="shared" si="114"/>
        <v>0</v>
      </c>
      <c r="T1418">
        <v>1</v>
      </c>
      <c r="U1418">
        <v>1</v>
      </c>
    </row>
    <row r="1419" spans="1:21" ht="16">
      <c r="A1419" s="1">
        <v>2000</v>
      </c>
      <c r="B1419" t="s">
        <v>2502</v>
      </c>
      <c r="C1419" t="s">
        <v>2503</v>
      </c>
      <c r="D1419" t="s">
        <v>64</v>
      </c>
      <c r="E1419" t="s">
        <v>64</v>
      </c>
      <c r="F1419" t="s">
        <v>17</v>
      </c>
      <c r="G1419">
        <v>113330342</v>
      </c>
      <c r="H1419">
        <v>215300000</v>
      </c>
      <c r="I1419" t="s">
        <v>2414</v>
      </c>
      <c r="J1419">
        <v>148819922</v>
      </c>
      <c r="K1419">
        <v>153325570</v>
      </c>
      <c r="L1419">
        <v>291281175</v>
      </c>
      <c r="M1419">
        <v>110000000</v>
      </c>
      <c r="N1419">
        <f t="shared" si="115"/>
        <v>0</v>
      </c>
      <c r="O1419">
        <f t="shared" si="116"/>
        <v>0</v>
      </c>
      <c r="P1419">
        <f t="shared" si="114"/>
        <v>0</v>
      </c>
      <c r="Q1419">
        <f t="shared" si="114"/>
        <v>1</v>
      </c>
      <c r="R1419">
        <f t="shared" si="114"/>
        <v>0</v>
      </c>
      <c r="S1419">
        <f t="shared" si="114"/>
        <v>0</v>
      </c>
      <c r="T1419">
        <v>3</v>
      </c>
      <c r="U1419">
        <v>2</v>
      </c>
    </row>
    <row r="1420" spans="1:21" ht="16">
      <c r="A1420" s="1">
        <v>1986</v>
      </c>
      <c r="B1420" t="s">
        <v>3309</v>
      </c>
      <c r="C1420" t="s">
        <v>3310</v>
      </c>
      <c r="D1420" t="s">
        <v>58</v>
      </c>
      <c r="E1420" t="s">
        <v>58</v>
      </c>
      <c r="F1420" t="s">
        <v>17</v>
      </c>
      <c r="G1420">
        <v>137963328</v>
      </c>
      <c r="H1420">
        <v>137963328</v>
      </c>
      <c r="I1420" t="s">
        <v>3300</v>
      </c>
      <c r="J1420">
        <v>12742588</v>
      </c>
      <c r="K1420">
        <v>293001649</v>
      </c>
      <c r="L1420">
        <v>293001649</v>
      </c>
      <c r="M1420">
        <v>6000000</v>
      </c>
      <c r="N1420">
        <f t="shared" si="115"/>
        <v>0</v>
      </c>
      <c r="O1420">
        <f t="shared" si="116"/>
        <v>0</v>
      </c>
      <c r="P1420">
        <f t="shared" si="114"/>
        <v>0</v>
      </c>
      <c r="Q1420">
        <f t="shared" si="114"/>
        <v>0</v>
      </c>
      <c r="R1420">
        <f t="shared" si="114"/>
        <v>0</v>
      </c>
      <c r="S1420">
        <f t="shared" si="114"/>
        <v>1</v>
      </c>
    </row>
    <row r="1421" spans="1:21" ht="16">
      <c r="A1421" s="1">
        <v>1989</v>
      </c>
      <c r="B1421" t="s">
        <v>3210</v>
      </c>
      <c r="C1421" t="s">
        <v>3211</v>
      </c>
      <c r="D1421" t="s">
        <v>31</v>
      </c>
      <c r="E1421" t="s">
        <v>31</v>
      </c>
      <c r="F1421" t="s">
        <v>17</v>
      </c>
      <c r="G1421">
        <v>34667015</v>
      </c>
      <c r="H1421">
        <v>156167015</v>
      </c>
      <c r="I1421" t="s">
        <v>3202</v>
      </c>
      <c r="J1421">
        <v>78942731</v>
      </c>
      <c r="K1421">
        <v>65159735</v>
      </c>
      <c r="L1421">
        <v>293529779</v>
      </c>
      <c r="M1421">
        <v>42000000</v>
      </c>
      <c r="N1421">
        <f t="shared" si="115"/>
        <v>0</v>
      </c>
      <c r="O1421">
        <f t="shared" si="116"/>
        <v>0</v>
      </c>
      <c r="P1421">
        <f t="shared" si="114"/>
        <v>0</v>
      </c>
      <c r="Q1421">
        <f t="shared" si="114"/>
        <v>0</v>
      </c>
      <c r="R1421">
        <f t="shared" si="114"/>
        <v>0</v>
      </c>
      <c r="S1421">
        <f t="shared" si="114"/>
        <v>1</v>
      </c>
    </row>
    <row r="1422" spans="1:21" ht="16">
      <c r="A1422" s="1">
        <v>1982</v>
      </c>
      <c r="B1422" t="s">
        <v>3399</v>
      </c>
      <c r="C1422" t="s">
        <v>3400</v>
      </c>
      <c r="D1422" t="s">
        <v>22</v>
      </c>
      <c r="E1422" t="s">
        <v>22</v>
      </c>
      <c r="F1422" t="s">
        <v>23</v>
      </c>
      <c r="G1422">
        <v>74706019</v>
      </c>
      <c r="H1422">
        <v>121706019</v>
      </c>
      <c r="I1422" t="s">
        <v>3387</v>
      </c>
      <c r="J1422">
        <v>25821968</v>
      </c>
      <c r="K1422">
        <v>180285645</v>
      </c>
      <c r="L1422">
        <v>293709241</v>
      </c>
      <c r="M1422">
        <v>10700000</v>
      </c>
      <c r="N1422">
        <f t="shared" si="115"/>
        <v>1</v>
      </c>
      <c r="O1422">
        <f t="shared" si="116"/>
        <v>0</v>
      </c>
      <c r="P1422">
        <f t="shared" ref="P1422:S1441" si="117">IF(AND($A1422&gt;=P$1,$A1422&lt;P$1+10),1,0)</f>
        <v>0</v>
      </c>
      <c r="Q1422">
        <f t="shared" si="117"/>
        <v>0</v>
      </c>
      <c r="R1422">
        <f t="shared" si="117"/>
        <v>0</v>
      </c>
      <c r="S1422">
        <f t="shared" si="117"/>
        <v>1</v>
      </c>
    </row>
    <row r="1423" spans="1:21" ht="16">
      <c r="A1423" s="1">
        <v>2009</v>
      </c>
      <c r="B1423" t="s">
        <v>1074</v>
      </c>
      <c r="C1423" t="s">
        <v>1075</v>
      </c>
      <c r="D1423" t="s">
        <v>22</v>
      </c>
      <c r="E1423" t="s">
        <v>22</v>
      </c>
      <c r="F1423" t="s">
        <v>23</v>
      </c>
      <c r="G1423">
        <v>104400899</v>
      </c>
      <c r="H1423">
        <v>270997378</v>
      </c>
      <c r="I1423" t="s">
        <v>888</v>
      </c>
      <c r="J1423">
        <v>114001818</v>
      </c>
      <c r="K1423">
        <v>113351355</v>
      </c>
      <c r="L1423">
        <v>294230416</v>
      </c>
      <c r="M1423">
        <v>105000000</v>
      </c>
      <c r="N1423">
        <f t="shared" si="115"/>
        <v>1</v>
      </c>
      <c r="O1423">
        <f t="shared" si="116"/>
        <v>0</v>
      </c>
      <c r="P1423">
        <f t="shared" si="117"/>
        <v>0</v>
      </c>
      <c r="Q1423">
        <f t="shared" si="117"/>
        <v>1</v>
      </c>
      <c r="R1423">
        <f t="shared" si="117"/>
        <v>0</v>
      </c>
      <c r="S1423">
        <f t="shared" si="117"/>
        <v>0</v>
      </c>
      <c r="T1423">
        <v>2</v>
      </c>
      <c r="U1423">
        <v>2</v>
      </c>
    </row>
    <row r="1424" spans="1:21" ht="16">
      <c r="A1424" s="1">
        <v>2008</v>
      </c>
      <c r="B1424" t="s">
        <v>1185</v>
      </c>
      <c r="C1424" t="s">
        <v>1186</v>
      </c>
      <c r="D1424" t="s">
        <v>22</v>
      </c>
      <c r="E1424" t="s">
        <v>22</v>
      </c>
      <c r="F1424" t="s">
        <v>23</v>
      </c>
      <c r="G1424">
        <v>90559416</v>
      </c>
      <c r="H1424">
        <v>274392880</v>
      </c>
      <c r="I1424" t="s">
        <v>1120</v>
      </c>
      <c r="J1424">
        <v>11904819</v>
      </c>
      <c r="K1424">
        <v>98008500</v>
      </c>
      <c r="L1424">
        <v>296963426</v>
      </c>
      <c r="M1424">
        <v>11000000</v>
      </c>
      <c r="N1424">
        <f t="shared" si="115"/>
        <v>1</v>
      </c>
      <c r="O1424">
        <f t="shared" si="116"/>
        <v>0</v>
      </c>
      <c r="P1424">
        <f t="shared" si="117"/>
        <v>0</v>
      </c>
      <c r="Q1424">
        <f t="shared" si="117"/>
        <v>1</v>
      </c>
      <c r="R1424">
        <f t="shared" si="117"/>
        <v>0</v>
      </c>
      <c r="S1424">
        <f t="shared" si="117"/>
        <v>0</v>
      </c>
      <c r="T1424">
        <v>2</v>
      </c>
      <c r="U1424">
        <v>2</v>
      </c>
    </row>
    <row r="1425" spans="1:21" ht="16">
      <c r="A1425" s="1">
        <v>2008</v>
      </c>
      <c r="B1425" t="s">
        <v>1178</v>
      </c>
      <c r="C1425" t="s">
        <v>1179</v>
      </c>
      <c r="D1425" t="s">
        <v>90</v>
      </c>
      <c r="E1425" t="s">
        <v>31</v>
      </c>
      <c r="F1425" t="s">
        <v>17</v>
      </c>
      <c r="G1425">
        <v>148095302</v>
      </c>
      <c r="H1425">
        <v>274543085</v>
      </c>
      <c r="I1425" t="s">
        <v>1123</v>
      </c>
      <c r="J1425">
        <v>27056408</v>
      </c>
      <c r="K1425">
        <v>160277075</v>
      </c>
      <c r="L1425">
        <v>297125986</v>
      </c>
      <c r="M1425">
        <v>25000000</v>
      </c>
      <c r="N1425">
        <f t="shared" si="115"/>
        <v>0</v>
      </c>
      <c r="O1425">
        <f t="shared" si="116"/>
        <v>1</v>
      </c>
      <c r="P1425">
        <f t="shared" si="117"/>
        <v>0</v>
      </c>
      <c r="Q1425">
        <f t="shared" si="117"/>
        <v>1</v>
      </c>
      <c r="R1425">
        <f t="shared" si="117"/>
        <v>0</v>
      </c>
      <c r="S1425">
        <f t="shared" si="117"/>
        <v>0</v>
      </c>
      <c r="T1425">
        <v>2</v>
      </c>
      <c r="U1425">
        <v>2</v>
      </c>
    </row>
    <row r="1426" spans="1:21" ht="16">
      <c r="A1426" s="1">
        <v>2010</v>
      </c>
      <c r="B1426" t="s">
        <v>847</v>
      </c>
      <c r="C1426" t="s">
        <v>848</v>
      </c>
      <c r="D1426" t="s">
        <v>58</v>
      </c>
      <c r="E1426" t="s">
        <v>58</v>
      </c>
      <c r="F1426" t="s">
        <v>17</v>
      </c>
      <c r="G1426">
        <v>67631157</v>
      </c>
      <c r="H1426">
        <v>278731369</v>
      </c>
      <c r="I1426" t="s">
        <v>635</v>
      </c>
      <c r="J1426">
        <v>106823184</v>
      </c>
      <c r="K1426">
        <v>72245755</v>
      </c>
      <c r="L1426">
        <v>297749724</v>
      </c>
      <c r="M1426">
        <v>100000000</v>
      </c>
      <c r="N1426">
        <f t="shared" si="115"/>
        <v>0</v>
      </c>
      <c r="O1426">
        <f t="shared" si="116"/>
        <v>0</v>
      </c>
      <c r="P1426">
        <f t="shared" si="117"/>
        <v>1</v>
      </c>
      <c r="Q1426">
        <f t="shared" si="117"/>
        <v>0</v>
      </c>
      <c r="R1426">
        <f t="shared" si="117"/>
        <v>0</v>
      </c>
      <c r="S1426">
        <f t="shared" si="117"/>
        <v>0</v>
      </c>
      <c r="T1426">
        <v>1</v>
      </c>
      <c r="U1426">
        <v>1</v>
      </c>
    </row>
    <row r="1427" spans="1:21" ht="16">
      <c r="A1427" s="1">
        <v>1994</v>
      </c>
      <c r="B1427" t="s">
        <v>3054</v>
      </c>
      <c r="C1427" t="s">
        <v>3055</v>
      </c>
      <c r="D1427" t="s">
        <v>16</v>
      </c>
      <c r="E1427" t="s">
        <v>16</v>
      </c>
      <c r="F1427" t="s">
        <v>17</v>
      </c>
      <c r="G1427">
        <v>144833357</v>
      </c>
      <c r="H1427">
        <v>189800000</v>
      </c>
      <c r="I1427" t="s">
        <v>3016</v>
      </c>
      <c r="J1427">
        <v>34576623</v>
      </c>
      <c r="K1427">
        <v>227629474</v>
      </c>
      <c r="L1427">
        <v>298301960</v>
      </c>
      <c r="M1427">
        <v>22000000</v>
      </c>
      <c r="N1427">
        <f t="shared" si="115"/>
        <v>0</v>
      </c>
      <c r="O1427">
        <f t="shared" si="116"/>
        <v>0</v>
      </c>
      <c r="P1427">
        <f t="shared" si="117"/>
        <v>0</v>
      </c>
      <c r="Q1427">
        <f t="shared" si="117"/>
        <v>0</v>
      </c>
      <c r="R1427">
        <f t="shared" si="117"/>
        <v>1</v>
      </c>
      <c r="S1427">
        <f t="shared" si="117"/>
        <v>0</v>
      </c>
      <c r="T1427">
        <v>5</v>
      </c>
      <c r="U1427">
        <v>3</v>
      </c>
    </row>
    <row r="1428" spans="1:21" ht="16">
      <c r="A1428" s="1">
        <v>2003</v>
      </c>
      <c r="B1428" t="s">
        <v>1997</v>
      </c>
      <c r="C1428" t="s">
        <v>1998</v>
      </c>
      <c r="D1428" t="s">
        <v>16</v>
      </c>
      <c r="E1428" t="s">
        <v>16</v>
      </c>
      <c r="F1428" t="s">
        <v>17</v>
      </c>
      <c r="G1428">
        <v>127120058</v>
      </c>
      <c r="H1428">
        <v>236220058</v>
      </c>
      <c r="I1428" t="s">
        <v>1999</v>
      </c>
      <c r="J1428">
        <v>96222609</v>
      </c>
      <c r="K1428">
        <v>160945047</v>
      </c>
      <c r="L1428">
        <v>299075134</v>
      </c>
      <c r="M1428">
        <v>76000000</v>
      </c>
      <c r="N1428">
        <f t="shared" si="115"/>
        <v>0</v>
      </c>
      <c r="O1428">
        <f t="shared" si="116"/>
        <v>0</v>
      </c>
      <c r="P1428">
        <f t="shared" si="117"/>
        <v>0</v>
      </c>
      <c r="Q1428">
        <f t="shared" si="117"/>
        <v>1</v>
      </c>
      <c r="R1428">
        <f t="shared" si="117"/>
        <v>0</v>
      </c>
      <c r="S1428">
        <f t="shared" si="117"/>
        <v>0</v>
      </c>
      <c r="T1428">
        <v>3</v>
      </c>
      <c r="U1428">
        <v>2</v>
      </c>
    </row>
    <row r="1429" spans="1:21" ht="16">
      <c r="A1429" s="1">
        <v>2011</v>
      </c>
      <c r="B1429" t="s">
        <v>416</v>
      </c>
      <c r="C1429" t="s">
        <v>417</v>
      </c>
      <c r="D1429" t="s">
        <v>21</v>
      </c>
      <c r="E1429" t="s">
        <v>22</v>
      </c>
      <c r="F1429" t="s">
        <v>23</v>
      </c>
      <c r="G1429">
        <v>169106725</v>
      </c>
      <c r="H1429">
        <v>289263136</v>
      </c>
      <c r="I1429" t="s">
        <v>398</v>
      </c>
      <c r="J1429">
        <v>33659951</v>
      </c>
      <c r="K1429">
        <v>175142277</v>
      </c>
      <c r="L1429">
        <v>299587165</v>
      </c>
      <c r="M1429">
        <v>32500000</v>
      </c>
      <c r="N1429">
        <f t="shared" si="115"/>
        <v>1</v>
      </c>
      <c r="O1429">
        <f t="shared" si="116"/>
        <v>1</v>
      </c>
      <c r="P1429">
        <f t="shared" si="117"/>
        <v>1</v>
      </c>
      <c r="Q1429">
        <f t="shared" si="117"/>
        <v>0</v>
      </c>
      <c r="R1429">
        <f t="shared" si="117"/>
        <v>0</v>
      </c>
      <c r="S1429">
        <f t="shared" si="117"/>
        <v>0</v>
      </c>
      <c r="T1429">
        <v>1</v>
      </c>
      <c r="U1429">
        <v>1</v>
      </c>
    </row>
    <row r="1430" spans="1:21" ht="16">
      <c r="A1430" s="1">
        <v>1982</v>
      </c>
      <c r="B1430" t="s">
        <v>3395</v>
      </c>
      <c r="C1430" t="s">
        <v>3396</v>
      </c>
      <c r="D1430" t="s">
        <v>58</v>
      </c>
      <c r="E1430" t="s">
        <v>58</v>
      </c>
      <c r="F1430" t="s">
        <v>17</v>
      </c>
      <c r="G1430">
        <v>47212904</v>
      </c>
      <c r="H1430">
        <v>125212904</v>
      </c>
      <c r="I1430" t="s">
        <v>3384</v>
      </c>
      <c r="J1430">
        <v>33785752</v>
      </c>
      <c r="K1430">
        <v>113937390</v>
      </c>
      <c r="L1430">
        <v>302172295</v>
      </c>
      <c r="M1430">
        <v>14000000</v>
      </c>
      <c r="N1430">
        <f t="shared" si="115"/>
        <v>0</v>
      </c>
      <c r="O1430">
        <f t="shared" si="116"/>
        <v>0</v>
      </c>
      <c r="P1430">
        <f t="shared" si="117"/>
        <v>0</v>
      </c>
      <c r="Q1430">
        <f t="shared" si="117"/>
        <v>0</v>
      </c>
      <c r="R1430">
        <f t="shared" si="117"/>
        <v>0</v>
      </c>
      <c r="S1430">
        <f t="shared" si="117"/>
        <v>1</v>
      </c>
    </row>
    <row r="1431" spans="1:21" ht="16">
      <c r="A1431" s="1">
        <v>2006</v>
      </c>
      <c r="B1431" t="s">
        <v>1480</v>
      </c>
      <c r="C1431" t="s">
        <v>1481</v>
      </c>
      <c r="D1431" t="s">
        <v>16</v>
      </c>
      <c r="E1431" t="s">
        <v>16</v>
      </c>
      <c r="F1431" t="s">
        <v>17</v>
      </c>
      <c r="G1431">
        <v>128505958</v>
      </c>
      <c r="H1431">
        <v>261572744</v>
      </c>
      <c r="I1431" t="s">
        <v>1464</v>
      </c>
      <c r="J1431">
        <v>20804334</v>
      </c>
      <c r="K1431">
        <v>148526717</v>
      </c>
      <c r="L1431">
        <v>302324822</v>
      </c>
      <c r="M1431">
        <v>18000000</v>
      </c>
      <c r="N1431">
        <f t="shared" si="115"/>
        <v>0</v>
      </c>
      <c r="O1431">
        <f t="shared" si="116"/>
        <v>0</v>
      </c>
      <c r="P1431">
        <f t="shared" si="117"/>
        <v>0</v>
      </c>
      <c r="Q1431">
        <f t="shared" si="117"/>
        <v>1</v>
      </c>
      <c r="R1431">
        <f t="shared" si="117"/>
        <v>0</v>
      </c>
      <c r="S1431">
        <f t="shared" si="117"/>
        <v>0</v>
      </c>
      <c r="T1431">
        <v>2</v>
      </c>
      <c r="U1431">
        <v>2</v>
      </c>
    </row>
    <row r="1432" spans="1:21" ht="16">
      <c r="A1432" s="1">
        <v>2011</v>
      </c>
      <c r="B1432" t="s">
        <v>537</v>
      </c>
      <c r="C1432" t="s">
        <v>538</v>
      </c>
      <c r="D1432" t="s">
        <v>16</v>
      </c>
      <c r="E1432" t="s">
        <v>16</v>
      </c>
      <c r="F1432" t="s">
        <v>17</v>
      </c>
      <c r="G1432">
        <v>85463309</v>
      </c>
      <c r="H1432">
        <v>293237309</v>
      </c>
      <c r="I1432" t="s">
        <v>391</v>
      </c>
      <c r="J1432">
        <v>113925987</v>
      </c>
      <c r="K1432">
        <v>88513562</v>
      </c>
      <c r="L1432">
        <v>303703179</v>
      </c>
      <c r="M1432">
        <v>110000000</v>
      </c>
      <c r="N1432">
        <f t="shared" si="115"/>
        <v>0</v>
      </c>
      <c r="O1432">
        <f t="shared" si="116"/>
        <v>0</v>
      </c>
      <c r="P1432">
        <f t="shared" si="117"/>
        <v>1</v>
      </c>
      <c r="Q1432">
        <f t="shared" si="117"/>
        <v>0</v>
      </c>
      <c r="R1432">
        <f t="shared" si="117"/>
        <v>0</v>
      </c>
      <c r="S1432">
        <f t="shared" si="117"/>
        <v>0</v>
      </c>
      <c r="T1432">
        <v>1</v>
      </c>
      <c r="U1432">
        <v>1</v>
      </c>
    </row>
    <row r="1433" spans="1:21" ht="16">
      <c r="A1433" s="1">
        <v>1992</v>
      </c>
      <c r="B1433" t="s">
        <v>3139</v>
      </c>
      <c r="C1433" t="s">
        <v>3627</v>
      </c>
      <c r="D1433" t="s">
        <v>16</v>
      </c>
      <c r="E1433" t="s">
        <v>16</v>
      </c>
      <c r="F1433" t="s">
        <v>17</v>
      </c>
      <c r="G1433">
        <v>121697323</v>
      </c>
      <c r="H1433">
        <v>183097323</v>
      </c>
      <c r="I1433" t="s">
        <v>3101</v>
      </c>
      <c r="J1433">
        <v>33206945</v>
      </c>
      <c r="K1433">
        <v>202059814</v>
      </c>
      <c r="L1433">
        <v>304005134</v>
      </c>
      <c r="M1433">
        <v>20000000</v>
      </c>
      <c r="N1433">
        <f t="shared" si="115"/>
        <v>0</v>
      </c>
      <c r="O1433">
        <f t="shared" si="116"/>
        <v>0</v>
      </c>
      <c r="P1433">
        <f t="shared" si="117"/>
        <v>0</v>
      </c>
      <c r="Q1433">
        <f t="shared" si="117"/>
        <v>0</v>
      </c>
      <c r="R1433">
        <f t="shared" si="117"/>
        <v>1</v>
      </c>
      <c r="S1433">
        <f t="shared" si="117"/>
        <v>0</v>
      </c>
      <c r="T1433">
        <v>5</v>
      </c>
      <c r="U1433">
        <v>3</v>
      </c>
    </row>
    <row r="1434" spans="1:21" ht="16">
      <c r="A1434" s="1">
        <v>2013</v>
      </c>
      <c r="B1434" t="s">
        <v>34</v>
      </c>
      <c r="C1434" t="s">
        <v>35</v>
      </c>
      <c r="D1434" t="s">
        <v>16</v>
      </c>
      <c r="E1434" t="s">
        <v>16</v>
      </c>
      <c r="F1434" t="s">
        <v>17</v>
      </c>
      <c r="G1434">
        <v>67349198</v>
      </c>
      <c r="H1434">
        <v>304249198</v>
      </c>
      <c r="I1434" t="s">
        <v>18</v>
      </c>
      <c r="J1434">
        <v>92000000</v>
      </c>
      <c r="K1434">
        <v>67349198</v>
      </c>
      <c r="L1434">
        <v>304249198</v>
      </c>
      <c r="M1434">
        <v>92000000</v>
      </c>
      <c r="N1434">
        <f t="shared" si="115"/>
        <v>0</v>
      </c>
      <c r="O1434">
        <f t="shared" si="116"/>
        <v>0</v>
      </c>
      <c r="P1434">
        <f t="shared" si="117"/>
        <v>1</v>
      </c>
      <c r="Q1434">
        <f t="shared" si="117"/>
        <v>0</v>
      </c>
      <c r="R1434">
        <f t="shared" si="117"/>
        <v>0</v>
      </c>
      <c r="S1434">
        <f t="shared" si="117"/>
        <v>0</v>
      </c>
      <c r="T1434">
        <v>1</v>
      </c>
      <c r="U1434">
        <v>1</v>
      </c>
    </row>
    <row r="1435" spans="1:21" ht="16">
      <c r="A1435" s="1">
        <v>1980</v>
      </c>
      <c r="B1435" t="s">
        <v>3449</v>
      </c>
      <c r="C1435" t="s">
        <v>3450</v>
      </c>
      <c r="D1435" t="s">
        <v>64</v>
      </c>
      <c r="E1435" t="s">
        <v>64</v>
      </c>
      <c r="F1435" t="s">
        <v>17</v>
      </c>
      <c r="G1435">
        <v>108185706</v>
      </c>
      <c r="H1435">
        <v>108185706</v>
      </c>
      <c r="I1435" t="s">
        <v>3432</v>
      </c>
      <c r="J1435">
        <v>152699465</v>
      </c>
      <c r="K1435">
        <v>305924063</v>
      </c>
      <c r="L1435">
        <v>305924063</v>
      </c>
      <c r="M1435">
        <v>54000000</v>
      </c>
      <c r="N1435">
        <f t="shared" si="115"/>
        <v>0</v>
      </c>
      <c r="O1435">
        <f t="shared" si="116"/>
        <v>0</v>
      </c>
      <c r="P1435">
        <f t="shared" si="117"/>
        <v>0</v>
      </c>
      <c r="Q1435">
        <f t="shared" si="117"/>
        <v>0</v>
      </c>
      <c r="R1435">
        <f t="shared" si="117"/>
        <v>0</v>
      </c>
      <c r="S1435">
        <f t="shared" si="117"/>
        <v>1</v>
      </c>
    </row>
    <row r="1436" spans="1:21" ht="16">
      <c r="A1436" s="1">
        <v>2012</v>
      </c>
      <c r="B1436" t="s">
        <v>383</v>
      </c>
      <c r="C1436" t="s">
        <v>384</v>
      </c>
      <c r="D1436" t="s">
        <v>27</v>
      </c>
      <c r="E1436" t="s">
        <v>16</v>
      </c>
      <c r="F1436" t="s">
        <v>17</v>
      </c>
      <c r="G1436">
        <v>83670083</v>
      </c>
      <c r="H1436">
        <v>301970083</v>
      </c>
      <c r="I1436" t="s">
        <v>224</v>
      </c>
      <c r="J1436">
        <v>152195785</v>
      </c>
      <c r="K1436">
        <v>84894893</v>
      </c>
      <c r="L1436">
        <v>306390492</v>
      </c>
      <c r="M1436">
        <v>150000000</v>
      </c>
      <c r="N1436">
        <f t="shared" si="115"/>
        <v>0</v>
      </c>
      <c r="O1436">
        <f t="shared" si="116"/>
        <v>1</v>
      </c>
      <c r="P1436">
        <f t="shared" si="117"/>
        <v>1</v>
      </c>
      <c r="Q1436">
        <f t="shared" si="117"/>
        <v>0</v>
      </c>
      <c r="R1436">
        <f t="shared" si="117"/>
        <v>0</v>
      </c>
      <c r="S1436">
        <f t="shared" si="117"/>
        <v>0</v>
      </c>
      <c r="T1436">
        <v>1</v>
      </c>
      <c r="U1436">
        <v>1</v>
      </c>
    </row>
    <row r="1437" spans="1:21" ht="16">
      <c r="A1437" s="1">
        <v>2000</v>
      </c>
      <c r="B1437" t="s">
        <v>2431</v>
      </c>
      <c r="C1437" t="s">
        <v>2432</v>
      </c>
      <c r="D1437" t="s">
        <v>22</v>
      </c>
      <c r="E1437" t="s">
        <v>22</v>
      </c>
      <c r="F1437" t="s">
        <v>23</v>
      </c>
      <c r="G1437">
        <v>106793915</v>
      </c>
      <c r="H1437">
        <v>227793915</v>
      </c>
      <c r="I1437" t="s">
        <v>2409</v>
      </c>
      <c r="J1437">
        <v>56822152</v>
      </c>
      <c r="K1437">
        <v>144482383</v>
      </c>
      <c r="L1437">
        <v>308184297</v>
      </c>
      <c r="M1437">
        <v>42000000</v>
      </c>
      <c r="N1437">
        <f t="shared" si="115"/>
        <v>1</v>
      </c>
      <c r="O1437">
        <f t="shared" si="116"/>
        <v>0</v>
      </c>
      <c r="P1437">
        <f t="shared" si="117"/>
        <v>0</v>
      </c>
      <c r="Q1437">
        <f t="shared" si="117"/>
        <v>1</v>
      </c>
      <c r="R1437">
        <f t="shared" si="117"/>
        <v>0</v>
      </c>
      <c r="S1437">
        <f t="shared" si="117"/>
        <v>0</v>
      </c>
      <c r="T1437">
        <v>3</v>
      </c>
      <c r="U1437">
        <v>2</v>
      </c>
    </row>
    <row r="1438" spans="1:21" ht="16">
      <c r="A1438" s="1">
        <v>2012</v>
      </c>
      <c r="B1438" t="s">
        <v>233</v>
      </c>
      <c r="C1438" t="s">
        <v>234</v>
      </c>
      <c r="D1438" t="s">
        <v>27</v>
      </c>
      <c r="E1438" t="s">
        <v>16</v>
      </c>
      <c r="F1438" t="s">
        <v>17</v>
      </c>
      <c r="G1438">
        <v>65235400</v>
      </c>
      <c r="H1438">
        <v>304142720</v>
      </c>
      <c r="I1438" t="s">
        <v>224</v>
      </c>
      <c r="J1438">
        <v>212059460</v>
      </c>
      <c r="K1438">
        <v>66190353</v>
      </c>
      <c r="L1438">
        <v>308594933</v>
      </c>
      <c r="M1438">
        <v>209000000</v>
      </c>
      <c r="N1438">
        <f t="shared" si="115"/>
        <v>0</v>
      </c>
      <c r="O1438">
        <f t="shared" si="116"/>
        <v>1</v>
      </c>
      <c r="P1438">
        <f t="shared" si="117"/>
        <v>1</v>
      </c>
      <c r="Q1438">
        <f t="shared" si="117"/>
        <v>0</v>
      </c>
      <c r="R1438">
        <f t="shared" si="117"/>
        <v>0</v>
      </c>
      <c r="S1438">
        <f t="shared" si="117"/>
        <v>0</v>
      </c>
      <c r="T1438">
        <v>1</v>
      </c>
      <c r="U1438">
        <v>1</v>
      </c>
    </row>
    <row r="1439" spans="1:21" ht="16">
      <c r="A1439" s="1">
        <v>1994</v>
      </c>
      <c r="B1439" t="s">
        <v>3042</v>
      </c>
      <c r="C1439" t="s">
        <v>3043</v>
      </c>
      <c r="D1439" t="s">
        <v>16</v>
      </c>
      <c r="E1439" t="s">
        <v>16</v>
      </c>
      <c r="F1439" t="s">
        <v>17</v>
      </c>
      <c r="G1439">
        <v>71565669</v>
      </c>
      <c r="H1439">
        <v>196565669</v>
      </c>
      <c r="I1439" t="s">
        <v>3016</v>
      </c>
      <c r="J1439">
        <v>86441558</v>
      </c>
      <c r="K1439">
        <v>112477236</v>
      </c>
      <c r="L1439">
        <v>308935323</v>
      </c>
      <c r="M1439">
        <v>55000000</v>
      </c>
      <c r="N1439">
        <f t="shared" si="115"/>
        <v>0</v>
      </c>
      <c r="O1439">
        <f t="shared" si="116"/>
        <v>0</v>
      </c>
      <c r="P1439">
        <f t="shared" si="117"/>
        <v>0</v>
      </c>
      <c r="Q1439">
        <f t="shared" si="117"/>
        <v>0</v>
      </c>
      <c r="R1439">
        <f t="shared" si="117"/>
        <v>1</v>
      </c>
      <c r="S1439">
        <f t="shared" si="117"/>
        <v>0</v>
      </c>
      <c r="T1439">
        <v>5</v>
      </c>
      <c r="U1439">
        <v>3</v>
      </c>
    </row>
    <row r="1440" spans="1:21" ht="16">
      <c r="A1440" s="1">
        <v>1999</v>
      </c>
      <c r="B1440" t="s">
        <v>2637</v>
      </c>
      <c r="C1440" t="s">
        <v>2638</v>
      </c>
      <c r="D1440" t="s">
        <v>31</v>
      </c>
      <c r="E1440" t="s">
        <v>31</v>
      </c>
      <c r="F1440" t="s">
        <v>17</v>
      </c>
      <c r="G1440">
        <v>113805681</v>
      </c>
      <c r="H1440">
        <v>221229335</v>
      </c>
      <c r="I1440" t="s">
        <v>2535</v>
      </c>
      <c r="J1440">
        <v>244730855</v>
      </c>
      <c r="K1440">
        <v>159152923</v>
      </c>
      <c r="L1440">
        <v>309380824</v>
      </c>
      <c r="M1440">
        <v>175000000</v>
      </c>
      <c r="N1440">
        <f t="shared" si="115"/>
        <v>0</v>
      </c>
      <c r="O1440">
        <f t="shared" si="116"/>
        <v>0</v>
      </c>
      <c r="P1440">
        <f t="shared" si="117"/>
        <v>0</v>
      </c>
      <c r="Q1440">
        <f t="shared" si="117"/>
        <v>0</v>
      </c>
      <c r="R1440">
        <f t="shared" si="117"/>
        <v>1</v>
      </c>
      <c r="S1440">
        <f t="shared" si="117"/>
        <v>0</v>
      </c>
      <c r="T1440">
        <v>4</v>
      </c>
      <c r="U1440">
        <v>3</v>
      </c>
    </row>
    <row r="1441" spans="1:21" ht="16">
      <c r="A1441" s="1">
        <v>2001</v>
      </c>
      <c r="B1441" t="s">
        <v>2295</v>
      </c>
      <c r="C1441" t="s">
        <v>2296</v>
      </c>
      <c r="D1441" t="s">
        <v>16</v>
      </c>
      <c r="E1441" t="s">
        <v>16</v>
      </c>
      <c r="F1441" t="s">
        <v>17</v>
      </c>
      <c r="G1441">
        <v>78616689</v>
      </c>
      <c r="H1441">
        <v>235900000</v>
      </c>
      <c r="I1441" t="s">
        <v>2286</v>
      </c>
      <c r="J1441">
        <v>118426136</v>
      </c>
      <c r="K1441">
        <v>103447452</v>
      </c>
      <c r="L1441">
        <v>310408061</v>
      </c>
      <c r="M1441">
        <v>90000000</v>
      </c>
      <c r="N1441">
        <f t="shared" si="115"/>
        <v>0</v>
      </c>
      <c r="O1441">
        <f t="shared" si="116"/>
        <v>0</v>
      </c>
      <c r="P1441">
        <f t="shared" si="117"/>
        <v>0</v>
      </c>
      <c r="Q1441">
        <f t="shared" si="117"/>
        <v>1</v>
      </c>
      <c r="R1441">
        <f t="shared" si="117"/>
        <v>0</v>
      </c>
      <c r="S1441">
        <f t="shared" si="117"/>
        <v>0</v>
      </c>
      <c r="T1441">
        <v>3</v>
      </c>
      <c r="U1441">
        <v>2</v>
      </c>
    </row>
    <row r="1442" spans="1:21" ht="16">
      <c r="A1442" s="1">
        <v>2003</v>
      </c>
      <c r="B1442" t="s">
        <v>2040</v>
      </c>
      <c r="C1442" t="s">
        <v>2041</v>
      </c>
      <c r="D1442" t="s">
        <v>16</v>
      </c>
      <c r="E1442" t="s">
        <v>16</v>
      </c>
      <c r="F1442" t="s">
        <v>17</v>
      </c>
      <c r="G1442">
        <v>132177234</v>
      </c>
      <c r="H1442">
        <v>245229234</v>
      </c>
      <c r="I1442" t="s">
        <v>1999</v>
      </c>
      <c r="J1442">
        <v>173453913</v>
      </c>
      <c r="K1442">
        <v>167347872</v>
      </c>
      <c r="L1442">
        <v>310481535</v>
      </c>
      <c r="M1442">
        <v>137000000</v>
      </c>
      <c r="N1442">
        <f t="shared" si="115"/>
        <v>0</v>
      </c>
      <c r="O1442">
        <f t="shared" si="116"/>
        <v>0</v>
      </c>
      <c r="P1442">
        <f t="shared" ref="P1442:S1461" si="118">IF(AND($A1442&gt;=P$1,$A1442&lt;P$1+10),1,0)</f>
        <v>0</v>
      </c>
      <c r="Q1442">
        <f t="shared" si="118"/>
        <v>1</v>
      </c>
      <c r="R1442">
        <f t="shared" si="118"/>
        <v>0</v>
      </c>
      <c r="S1442">
        <f t="shared" si="118"/>
        <v>0</v>
      </c>
      <c r="T1442">
        <v>3</v>
      </c>
      <c r="U1442">
        <v>2</v>
      </c>
    </row>
    <row r="1443" spans="1:21" ht="16">
      <c r="A1443" s="1">
        <v>2005</v>
      </c>
      <c r="B1443" t="s">
        <v>1755</v>
      </c>
      <c r="C1443" t="s">
        <v>1756</v>
      </c>
      <c r="D1443" t="s">
        <v>27</v>
      </c>
      <c r="E1443" t="s">
        <v>16</v>
      </c>
      <c r="F1443" t="s">
        <v>17</v>
      </c>
      <c r="G1443">
        <v>128200012</v>
      </c>
      <c r="H1443">
        <v>260700012</v>
      </c>
      <c r="I1443" t="s">
        <v>1645</v>
      </c>
      <c r="J1443">
        <v>95442650</v>
      </c>
      <c r="K1443">
        <v>152946861</v>
      </c>
      <c r="L1443">
        <v>311023751</v>
      </c>
      <c r="M1443">
        <v>80000000</v>
      </c>
      <c r="N1443">
        <f t="shared" si="115"/>
        <v>0</v>
      </c>
      <c r="O1443">
        <f t="shared" si="116"/>
        <v>1</v>
      </c>
      <c r="P1443">
        <f t="shared" si="118"/>
        <v>0</v>
      </c>
      <c r="Q1443">
        <f t="shared" si="118"/>
        <v>1</v>
      </c>
      <c r="R1443">
        <f t="shared" si="118"/>
        <v>0</v>
      </c>
      <c r="S1443">
        <f t="shared" si="118"/>
        <v>0</v>
      </c>
      <c r="T1443">
        <v>2</v>
      </c>
      <c r="U1443">
        <v>2</v>
      </c>
    </row>
    <row r="1444" spans="1:21" ht="16">
      <c r="A1444" s="1">
        <v>2012</v>
      </c>
      <c r="B1444" t="s">
        <v>302</v>
      </c>
      <c r="C1444" t="s">
        <v>303</v>
      </c>
      <c r="D1444" t="s">
        <v>27</v>
      </c>
      <c r="E1444" t="s">
        <v>16</v>
      </c>
      <c r="F1444" t="s">
        <v>17</v>
      </c>
      <c r="G1444">
        <v>103412758</v>
      </c>
      <c r="H1444">
        <v>306900902</v>
      </c>
      <c r="I1444" t="s">
        <v>224</v>
      </c>
      <c r="J1444">
        <v>147122592</v>
      </c>
      <c r="K1444">
        <v>104926572</v>
      </c>
      <c r="L1444">
        <v>311393491</v>
      </c>
      <c r="M1444">
        <v>145000000</v>
      </c>
      <c r="N1444">
        <f t="shared" si="115"/>
        <v>0</v>
      </c>
      <c r="O1444">
        <f t="shared" si="116"/>
        <v>1</v>
      </c>
      <c r="P1444">
        <f t="shared" si="118"/>
        <v>1</v>
      </c>
      <c r="Q1444">
        <f t="shared" si="118"/>
        <v>0</v>
      </c>
      <c r="R1444">
        <f t="shared" si="118"/>
        <v>0</v>
      </c>
      <c r="S1444">
        <f t="shared" si="118"/>
        <v>0</v>
      </c>
      <c r="T1444">
        <v>1</v>
      </c>
      <c r="U1444">
        <v>1</v>
      </c>
    </row>
    <row r="1445" spans="1:21" ht="16">
      <c r="A1445" s="1">
        <v>2009</v>
      </c>
      <c r="B1445" t="s">
        <v>961</v>
      </c>
      <c r="C1445" t="s">
        <v>962</v>
      </c>
      <c r="D1445" t="s">
        <v>16</v>
      </c>
      <c r="E1445" t="s">
        <v>16</v>
      </c>
      <c r="F1445" t="s">
        <v>17</v>
      </c>
      <c r="G1445">
        <v>119436770</v>
      </c>
      <c r="H1445">
        <v>287389685</v>
      </c>
      <c r="I1445" t="s">
        <v>885</v>
      </c>
      <c r="J1445">
        <v>162859739</v>
      </c>
      <c r="K1445">
        <v>129676275</v>
      </c>
      <c r="L1445">
        <v>312028062</v>
      </c>
      <c r="M1445">
        <v>150000000</v>
      </c>
      <c r="N1445">
        <f t="shared" si="115"/>
        <v>0</v>
      </c>
      <c r="O1445">
        <f t="shared" si="116"/>
        <v>0</v>
      </c>
      <c r="P1445">
        <f t="shared" si="118"/>
        <v>0</v>
      </c>
      <c r="Q1445">
        <f t="shared" si="118"/>
        <v>1</v>
      </c>
      <c r="R1445">
        <f t="shared" si="118"/>
        <v>0</v>
      </c>
      <c r="S1445">
        <f t="shared" si="118"/>
        <v>0</v>
      </c>
      <c r="T1445">
        <v>2</v>
      </c>
      <c r="U1445">
        <v>2</v>
      </c>
    </row>
    <row r="1446" spans="1:21" ht="16">
      <c r="A1446" s="1">
        <v>1998</v>
      </c>
      <c r="B1446" t="s">
        <v>2743</v>
      </c>
      <c r="C1446" t="s">
        <v>2744</v>
      </c>
      <c r="D1446" t="s">
        <v>27</v>
      </c>
      <c r="E1446" t="s">
        <v>16</v>
      </c>
      <c r="F1446" t="s">
        <v>17</v>
      </c>
      <c r="G1446">
        <v>101413188</v>
      </c>
      <c r="H1446">
        <v>218600000</v>
      </c>
      <c r="I1446" t="s">
        <v>2642</v>
      </c>
      <c r="J1446">
        <v>85747939</v>
      </c>
      <c r="K1446">
        <v>144932864</v>
      </c>
      <c r="L1446">
        <v>312408324</v>
      </c>
      <c r="M1446">
        <v>60000000</v>
      </c>
      <c r="N1446">
        <f t="shared" si="115"/>
        <v>0</v>
      </c>
      <c r="O1446">
        <f t="shared" si="116"/>
        <v>1</v>
      </c>
      <c r="P1446">
        <f t="shared" si="118"/>
        <v>0</v>
      </c>
      <c r="Q1446">
        <f t="shared" si="118"/>
        <v>0</v>
      </c>
      <c r="R1446">
        <f t="shared" si="118"/>
        <v>1</v>
      </c>
      <c r="S1446">
        <f t="shared" si="118"/>
        <v>0</v>
      </c>
      <c r="T1446">
        <v>4</v>
      </c>
      <c r="U1446">
        <v>3</v>
      </c>
    </row>
    <row r="1447" spans="1:21" ht="16">
      <c r="A1447" s="1">
        <v>2003</v>
      </c>
      <c r="B1447" t="s">
        <v>2057</v>
      </c>
      <c r="C1447" t="s">
        <v>2058</v>
      </c>
      <c r="D1447" t="s">
        <v>21</v>
      </c>
      <c r="E1447" t="s">
        <v>22</v>
      </c>
      <c r="F1447" t="s">
        <v>23</v>
      </c>
      <c r="G1447">
        <v>59472278</v>
      </c>
      <c r="H1447">
        <v>247967903</v>
      </c>
      <c r="I1447" t="s">
        <v>2006</v>
      </c>
      <c r="J1447">
        <v>56973913</v>
      </c>
      <c r="K1447">
        <v>75297075</v>
      </c>
      <c r="L1447">
        <v>313948928</v>
      </c>
      <c r="M1447">
        <v>45000000</v>
      </c>
      <c r="N1447">
        <f t="shared" si="115"/>
        <v>1</v>
      </c>
      <c r="O1447">
        <f t="shared" si="116"/>
        <v>1</v>
      </c>
      <c r="P1447">
        <f t="shared" si="118"/>
        <v>0</v>
      </c>
      <c r="Q1447">
        <f t="shared" si="118"/>
        <v>1</v>
      </c>
      <c r="R1447">
        <f t="shared" si="118"/>
        <v>0</v>
      </c>
      <c r="S1447">
        <f t="shared" si="118"/>
        <v>0</v>
      </c>
      <c r="T1447">
        <v>3</v>
      </c>
      <c r="U1447">
        <v>2</v>
      </c>
    </row>
    <row r="1448" spans="1:21" ht="16">
      <c r="A1448" s="1">
        <v>2002</v>
      </c>
      <c r="B1448" t="s">
        <v>2131</v>
      </c>
      <c r="C1448" t="s">
        <v>2132</v>
      </c>
      <c r="D1448" t="s">
        <v>16</v>
      </c>
      <c r="E1448" t="s">
        <v>16</v>
      </c>
      <c r="F1448" t="s">
        <v>17</v>
      </c>
      <c r="G1448">
        <v>116724075</v>
      </c>
      <c r="H1448">
        <v>242924075</v>
      </c>
      <c r="I1448" t="s">
        <v>2125</v>
      </c>
      <c r="J1448">
        <v>53102348</v>
      </c>
      <c r="K1448">
        <v>151178596</v>
      </c>
      <c r="L1448">
        <v>314630213</v>
      </c>
      <c r="M1448">
        <v>41000000</v>
      </c>
      <c r="N1448">
        <f t="shared" si="115"/>
        <v>0</v>
      </c>
      <c r="O1448">
        <f t="shared" si="116"/>
        <v>0</v>
      </c>
      <c r="P1448">
        <f t="shared" si="118"/>
        <v>0</v>
      </c>
      <c r="Q1448">
        <f t="shared" si="118"/>
        <v>1</v>
      </c>
      <c r="R1448">
        <f t="shared" si="118"/>
        <v>0</v>
      </c>
      <c r="S1448">
        <f t="shared" si="118"/>
        <v>0</v>
      </c>
      <c r="T1448">
        <v>3</v>
      </c>
      <c r="U1448">
        <v>2</v>
      </c>
    </row>
    <row r="1449" spans="1:21" ht="16">
      <c r="A1449" s="1">
        <v>2000</v>
      </c>
      <c r="B1449" t="s">
        <v>2448</v>
      </c>
      <c r="C1449" t="s">
        <v>2449</v>
      </c>
      <c r="D1449" t="s">
        <v>16</v>
      </c>
      <c r="E1449" t="s">
        <v>16</v>
      </c>
      <c r="F1449" t="s">
        <v>17</v>
      </c>
      <c r="G1449">
        <v>101643008</v>
      </c>
      <c r="H1449">
        <v>232643008</v>
      </c>
      <c r="I1449" t="s">
        <v>2414</v>
      </c>
      <c r="J1449">
        <v>139755436</v>
      </c>
      <c r="K1449">
        <v>137513677</v>
      </c>
      <c r="L1449">
        <v>314744675</v>
      </c>
      <c r="M1449">
        <v>103300000</v>
      </c>
      <c r="N1449">
        <f t="shared" si="115"/>
        <v>0</v>
      </c>
      <c r="O1449">
        <f t="shared" si="116"/>
        <v>0</v>
      </c>
      <c r="P1449">
        <f t="shared" si="118"/>
        <v>0</v>
      </c>
      <c r="Q1449">
        <f t="shared" si="118"/>
        <v>1</v>
      </c>
      <c r="R1449">
        <f t="shared" si="118"/>
        <v>0</v>
      </c>
      <c r="S1449">
        <f t="shared" si="118"/>
        <v>0</v>
      </c>
      <c r="T1449">
        <v>3</v>
      </c>
      <c r="U1449">
        <v>2</v>
      </c>
    </row>
    <row r="1450" spans="1:21" ht="16">
      <c r="A1450" s="1">
        <v>2010</v>
      </c>
      <c r="B1450" t="s">
        <v>781</v>
      </c>
      <c r="C1450" t="s">
        <v>782</v>
      </c>
      <c r="D1450" t="s">
        <v>22</v>
      </c>
      <c r="E1450" t="s">
        <v>22</v>
      </c>
      <c r="F1450" t="s">
        <v>23</v>
      </c>
      <c r="G1450">
        <v>95347692</v>
      </c>
      <c r="H1450">
        <v>294680778</v>
      </c>
      <c r="I1450" t="s">
        <v>638</v>
      </c>
      <c r="J1450">
        <v>101482025</v>
      </c>
      <c r="K1450">
        <v>101853441</v>
      </c>
      <c r="L1450">
        <v>314787390</v>
      </c>
      <c r="M1450">
        <v>95000000</v>
      </c>
      <c r="N1450">
        <f t="shared" si="115"/>
        <v>1</v>
      </c>
      <c r="O1450">
        <f t="shared" si="116"/>
        <v>0</v>
      </c>
      <c r="P1450">
        <f t="shared" si="118"/>
        <v>1</v>
      </c>
      <c r="Q1450">
        <f t="shared" si="118"/>
        <v>0</v>
      </c>
      <c r="R1450">
        <f t="shared" si="118"/>
        <v>0</v>
      </c>
      <c r="S1450">
        <f t="shared" si="118"/>
        <v>0</v>
      </c>
      <c r="T1450">
        <v>1</v>
      </c>
      <c r="U1450">
        <v>1</v>
      </c>
    </row>
    <row r="1451" spans="1:21" ht="16">
      <c r="A1451" s="1">
        <v>2010</v>
      </c>
      <c r="B1451" t="s">
        <v>775</v>
      </c>
      <c r="C1451" t="s">
        <v>776</v>
      </c>
      <c r="D1451" t="s">
        <v>21</v>
      </c>
      <c r="E1451" t="s">
        <v>22</v>
      </c>
      <c r="F1451" t="s">
        <v>23</v>
      </c>
      <c r="G1451">
        <v>118311368</v>
      </c>
      <c r="H1451">
        <v>295713467</v>
      </c>
      <c r="I1451" t="s">
        <v>638</v>
      </c>
      <c r="J1451">
        <v>138870139</v>
      </c>
      <c r="K1451">
        <v>126383971</v>
      </c>
      <c r="L1451">
        <v>315890541</v>
      </c>
      <c r="M1451">
        <v>130000000</v>
      </c>
      <c r="N1451">
        <f t="shared" si="115"/>
        <v>1</v>
      </c>
      <c r="O1451">
        <f t="shared" si="116"/>
        <v>1</v>
      </c>
      <c r="P1451">
        <f t="shared" si="118"/>
        <v>1</v>
      </c>
      <c r="Q1451">
        <f t="shared" si="118"/>
        <v>0</v>
      </c>
      <c r="R1451">
        <f t="shared" si="118"/>
        <v>0</v>
      </c>
      <c r="S1451">
        <f t="shared" si="118"/>
        <v>0</v>
      </c>
      <c r="T1451">
        <v>1</v>
      </c>
      <c r="U1451">
        <v>1</v>
      </c>
    </row>
    <row r="1452" spans="1:21" ht="16">
      <c r="A1452" s="1">
        <v>2012</v>
      </c>
      <c r="B1452" t="s">
        <v>343</v>
      </c>
      <c r="C1452" t="s">
        <v>344</v>
      </c>
      <c r="D1452" t="s">
        <v>21</v>
      </c>
      <c r="E1452" t="s">
        <v>22</v>
      </c>
      <c r="F1452" t="s">
        <v>23</v>
      </c>
      <c r="G1452">
        <v>85028192</v>
      </c>
      <c r="H1452">
        <v>311979256</v>
      </c>
      <c r="I1452" t="s">
        <v>24</v>
      </c>
      <c r="J1452">
        <v>101463857</v>
      </c>
      <c r="K1452">
        <v>86272883</v>
      </c>
      <c r="L1452">
        <v>316546185</v>
      </c>
      <c r="M1452">
        <v>100000000</v>
      </c>
      <c r="N1452">
        <f t="shared" si="115"/>
        <v>1</v>
      </c>
      <c r="O1452">
        <f t="shared" si="116"/>
        <v>1</v>
      </c>
      <c r="P1452">
        <f t="shared" si="118"/>
        <v>1</v>
      </c>
      <c r="Q1452">
        <f t="shared" si="118"/>
        <v>0</v>
      </c>
      <c r="R1452">
        <f t="shared" si="118"/>
        <v>0</v>
      </c>
      <c r="S1452">
        <f t="shared" si="118"/>
        <v>0</v>
      </c>
      <c r="T1452">
        <v>1</v>
      </c>
      <c r="U1452">
        <v>1</v>
      </c>
    </row>
    <row r="1453" spans="1:21" ht="16">
      <c r="A1453" s="1">
        <v>2010</v>
      </c>
      <c r="B1453" t="s">
        <v>785</v>
      </c>
      <c r="C1453" t="s">
        <v>786</v>
      </c>
      <c r="D1453" t="s">
        <v>16</v>
      </c>
      <c r="E1453" t="s">
        <v>16</v>
      </c>
      <c r="F1453" t="s">
        <v>17</v>
      </c>
      <c r="G1453">
        <v>128012934</v>
      </c>
      <c r="H1453">
        <v>296831073</v>
      </c>
      <c r="I1453" t="s">
        <v>635</v>
      </c>
      <c r="J1453">
        <v>85458547</v>
      </c>
      <c r="K1453">
        <v>136747492</v>
      </c>
      <c r="L1453">
        <v>317084404</v>
      </c>
      <c r="M1453">
        <v>80000000</v>
      </c>
      <c r="N1453">
        <f t="shared" si="115"/>
        <v>0</v>
      </c>
      <c r="O1453">
        <f t="shared" si="116"/>
        <v>0</v>
      </c>
      <c r="P1453">
        <f t="shared" si="118"/>
        <v>1</v>
      </c>
      <c r="Q1453">
        <f t="shared" si="118"/>
        <v>0</v>
      </c>
      <c r="R1453">
        <f t="shared" si="118"/>
        <v>0</v>
      </c>
      <c r="S1453">
        <f t="shared" si="118"/>
        <v>0</v>
      </c>
      <c r="T1453">
        <v>1</v>
      </c>
      <c r="U1453">
        <v>1</v>
      </c>
    </row>
    <row r="1454" spans="1:21" ht="16">
      <c r="A1454" s="1">
        <v>2004</v>
      </c>
      <c r="B1454" t="s">
        <v>1983</v>
      </c>
      <c r="C1454" t="s">
        <v>1984</v>
      </c>
      <c r="D1454" t="s">
        <v>22</v>
      </c>
      <c r="E1454" t="s">
        <v>22</v>
      </c>
      <c r="F1454" t="s">
        <v>23</v>
      </c>
      <c r="G1454">
        <v>114197520</v>
      </c>
      <c r="H1454">
        <v>257641634</v>
      </c>
      <c r="I1454" t="s">
        <v>1837</v>
      </c>
      <c r="J1454">
        <v>88398934</v>
      </c>
      <c r="K1454">
        <v>140827568</v>
      </c>
      <c r="L1454">
        <v>317721828</v>
      </c>
      <c r="M1454">
        <v>71682975</v>
      </c>
      <c r="N1454">
        <f t="shared" si="115"/>
        <v>1</v>
      </c>
      <c r="O1454">
        <f t="shared" si="116"/>
        <v>0</v>
      </c>
      <c r="P1454">
        <f t="shared" si="118"/>
        <v>0</v>
      </c>
      <c r="Q1454">
        <f t="shared" si="118"/>
        <v>1</v>
      </c>
      <c r="R1454">
        <f t="shared" si="118"/>
        <v>0</v>
      </c>
      <c r="S1454">
        <f t="shared" si="118"/>
        <v>0</v>
      </c>
      <c r="T1454">
        <v>3</v>
      </c>
      <c r="U1454">
        <v>2</v>
      </c>
    </row>
    <row r="1455" spans="1:21" ht="16">
      <c r="A1455" s="1">
        <v>2013</v>
      </c>
      <c r="B1455" t="s">
        <v>160</v>
      </c>
      <c r="C1455" t="s">
        <v>161</v>
      </c>
      <c r="D1455" t="s">
        <v>22</v>
      </c>
      <c r="E1455" t="s">
        <v>22</v>
      </c>
      <c r="F1455" t="s">
        <v>23</v>
      </c>
      <c r="G1455">
        <v>137400141</v>
      </c>
      <c r="H1455">
        <v>318000141</v>
      </c>
      <c r="I1455" t="s">
        <v>38</v>
      </c>
      <c r="J1455">
        <v>20000000</v>
      </c>
      <c r="K1455">
        <v>137400141</v>
      </c>
      <c r="L1455">
        <v>318000141</v>
      </c>
      <c r="M1455">
        <v>20000000</v>
      </c>
      <c r="N1455">
        <f t="shared" si="115"/>
        <v>1</v>
      </c>
      <c r="O1455">
        <f t="shared" si="116"/>
        <v>0</v>
      </c>
      <c r="P1455">
        <f t="shared" si="118"/>
        <v>1</v>
      </c>
      <c r="Q1455">
        <f t="shared" si="118"/>
        <v>0</v>
      </c>
      <c r="R1455">
        <f t="shared" si="118"/>
        <v>0</v>
      </c>
      <c r="S1455">
        <f t="shared" si="118"/>
        <v>0</v>
      </c>
      <c r="T1455">
        <v>1</v>
      </c>
      <c r="U1455">
        <v>1</v>
      </c>
    </row>
    <row r="1456" spans="1:21" ht="16">
      <c r="A1456" s="1">
        <v>2002</v>
      </c>
      <c r="B1456" t="s">
        <v>2188</v>
      </c>
      <c r="C1456" t="s">
        <v>2189</v>
      </c>
      <c r="D1456" t="s">
        <v>21</v>
      </c>
      <c r="E1456" t="s">
        <v>22</v>
      </c>
      <c r="F1456" t="s">
        <v>23</v>
      </c>
      <c r="G1456">
        <v>145771527</v>
      </c>
      <c r="H1456">
        <v>245800000</v>
      </c>
      <c r="I1456" t="s">
        <v>2128</v>
      </c>
      <c r="J1456">
        <v>103614337</v>
      </c>
      <c r="K1456">
        <v>188800252</v>
      </c>
      <c r="L1456">
        <v>318355051</v>
      </c>
      <c r="M1456">
        <v>80000000</v>
      </c>
      <c r="N1456">
        <f t="shared" si="115"/>
        <v>1</v>
      </c>
      <c r="O1456">
        <f t="shared" si="116"/>
        <v>1</v>
      </c>
      <c r="P1456">
        <f t="shared" si="118"/>
        <v>0</v>
      </c>
      <c r="Q1456">
        <f t="shared" si="118"/>
        <v>1</v>
      </c>
      <c r="R1456">
        <f t="shared" si="118"/>
        <v>0</v>
      </c>
      <c r="S1456">
        <f t="shared" si="118"/>
        <v>0</v>
      </c>
      <c r="T1456">
        <v>3</v>
      </c>
      <c r="U1456">
        <v>2</v>
      </c>
    </row>
    <row r="1457" spans="1:21" ht="16">
      <c r="A1457" s="1">
        <v>1995</v>
      </c>
      <c r="B1457" t="s">
        <v>2952</v>
      </c>
      <c r="C1457" t="s">
        <v>2953</v>
      </c>
      <c r="D1457" t="s">
        <v>90</v>
      </c>
      <c r="E1457" t="s">
        <v>31</v>
      </c>
      <c r="F1457" t="s">
        <v>17</v>
      </c>
      <c r="G1457">
        <v>75545647</v>
      </c>
      <c r="H1457">
        <v>209000000</v>
      </c>
      <c r="I1457" t="s">
        <v>2947</v>
      </c>
      <c r="J1457">
        <v>110072121</v>
      </c>
      <c r="K1457">
        <v>115492633</v>
      </c>
      <c r="L1457">
        <v>319514907</v>
      </c>
      <c r="M1457">
        <v>72000000</v>
      </c>
      <c r="N1457">
        <f t="shared" si="115"/>
        <v>0</v>
      </c>
      <c r="O1457">
        <f t="shared" si="116"/>
        <v>1</v>
      </c>
      <c r="P1457">
        <f t="shared" si="118"/>
        <v>0</v>
      </c>
      <c r="Q1457">
        <f t="shared" si="118"/>
        <v>0</v>
      </c>
      <c r="R1457">
        <f t="shared" si="118"/>
        <v>1</v>
      </c>
      <c r="S1457">
        <f t="shared" si="118"/>
        <v>0</v>
      </c>
      <c r="T1457">
        <v>4</v>
      </c>
      <c r="U1457">
        <v>3</v>
      </c>
    </row>
    <row r="1458" spans="1:21" ht="16">
      <c r="A1458" s="1">
        <v>2002</v>
      </c>
      <c r="B1458" t="s">
        <v>2258</v>
      </c>
      <c r="C1458" t="s">
        <v>2259</v>
      </c>
      <c r="D1458" t="s">
        <v>22</v>
      </c>
      <c r="E1458" t="s">
        <v>22</v>
      </c>
      <c r="F1458" t="s">
        <v>23</v>
      </c>
      <c r="G1458">
        <v>129094024</v>
      </c>
      <c r="H1458">
        <v>248218486</v>
      </c>
      <c r="I1458" t="s">
        <v>2128</v>
      </c>
      <c r="J1458">
        <v>62168602</v>
      </c>
      <c r="K1458">
        <v>167199897</v>
      </c>
      <c r="L1458">
        <v>321487424</v>
      </c>
      <c r="M1458">
        <v>48000000</v>
      </c>
      <c r="N1458">
        <f t="shared" si="115"/>
        <v>1</v>
      </c>
      <c r="O1458">
        <f t="shared" si="116"/>
        <v>0</v>
      </c>
      <c r="P1458">
        <f t="shared" si="118"/>
        <v>0</v>
      </c>
      <c r="Q1458">
        <f t="shared" si="118"/>
        <v>1</v>
      </c>
      <c r="R1458">
        <f t="shared" si="118"/>
        <v>0</v>
      </c>
      <c r="S1458">
        <f t="shared" si="118"/>
        <v>0</v>
      </c>
      <c r="T1458">
        <v>3</v>
      </c>
      <c r="U1458">
        <v>2</v>
      </c>
    </row>
    <row r="1459" spans="1:21" ht="16">
      <c r="A1459" s="1">
        <v>2007</v>
      </c>
      <c r="B1459" t="s">
        <v>1359</v>
      </c>
      <c r="C1459" t="s">
        <v>1360</v>
      </c>
      <c r="D1459" t="s">
        <v>64</v>
      </c>
      <c r="E1459" t="s">
        <v>64</v>
      </c>
      <c r="F1459" t="s">
        <v>17</v>
      </c>
      <c r="G1459">
        <v>131921738</v>
      </c>
      <c r="H1459">
        <v>288215319</v>
      </c>
      <c r="I1459" t="s">
        <v>1327</v>
      </c>
      <c r="J1459">
        <v>134825218</v>
      </c>
      <c r="K1459">
        <v>148219809</v>
      </c>
      <c r="L1459">
        <v>323822443</v>
      </c>
      <c r="M1459">
        <v>120000000</v>
      </c>
      <c r="N1459">
        <f t="shared" si="115"/>
        <v>0</v>
      </c>
      <c r="O1459">
        <f t="shared" si="116"/>
        <v>0</v>
      </c>
      <c r="P1459">
        <f t="shared" si="118"/>
        <v>0</v>
      </c>
      <c r="Q1459">
        <f t="shared" si="118"/>
        <v>1</v>
      </c>
      <c r="R1459">
        <f t="shared" si="118"/>
        <v>0</v>
      </c>
      <c r="S1459">
        <f t="shared" si="118"/>
        <v>0</v>
      </c>
      <c r="T1459">
        <v>2</v>
      </c>
      <c r="U1459">
        <v>2</v>
      </c>
    </row>
    <row r="1460" spans="1:21" ht="16">
      <c r="A1460" s="1">
        <v>1997</v>
      </c>
      <c r="B1460" t="s">
        <v>2786</v>
      </c>
      <c r="C1460" t="s">
        <v>2787</v>
      </c>
      <c r="D1460" t="s">
        <v>27</v>
      </c>
      <c r="E1460" t="s">
        <v>16</v>
      </c>
      <c r="F1460" t="s">
        <v>17</v>
      </c>
      <c r="G1460">
        <v>101117573</v>
      </c>
      <c r="H1460">
        <v>224117573</v>
      </c>
      <c r="I1460" t="s">
        <v>2765</v>
      </c>
      <c r="J1460">
        <v>116099050</v>
      </c>
      <c r="K1460">
        <v>146745677</v>
      </c>
      <c r="L1460">
        <v>325247966</v>
      </c>
      <c r="M1460">
        <v>80000000</v>
      </c>
      <c r="N1460">
        <f t="shared" si="115"/>
        <v>0</v>
      </c>
      <c r="O1460">
        <f t="shared" si="116"/>
        <v>1</v>
      </c>
      <c r="P1460">
        <f t="shared" si="118"/>
        <v>0</v>
      </c>
      <c r="Q1460">
        <f t="shared" si="118"/>
        <v>0</v>
      </c>
      <c r="R1460">
        <f t="shared" si="118"/>
        <v>1</v>
      </c>
      <c r="S1460">
        <f t="shared" si="118"/>
        <v>0</v>
      </c>
      <c r="T1460">
        <v>4</v>
      </c>
      <c r="U1460">
        <v>3</v>
      </c>
    </row>
    <row r="1461" spans="1:21" ht="16">
      <c r="A1461" s="1">
        <v>2004</v>
      </c>
      <c r="B1461" t="s">
        <v>1858</v>
      </c>
      <c r="C1461" t="s">
        <v>1859</v>
      </c>
      <c r="D1461" t="s">
        <v>22</v>
      </c>
      <c r="E1461" t="s">
        <v>22</v>
      </c>
      <c r="F1461" t="s">
        <v>23</v>
      </c>
      <c r="G1461">
        <v>40203020</v>
      </c>
      <c r="H1461">
        <v>263894551</v>
      </c>
      <c r="I1461" t="s">
        <v>1837</v>
      </c>
      <c r="J1461">
        <v>61659644</v>
      </c>
      <c r="K1461">
        <v>49578078</v>
      </c>
      <c r="L1461">
        <v>325432881</v>
      </c>
      <c r="M1461">
        <v>50000000</v>
      </c>
      <c r="N1461">
        <f t="shared" si="115"/>
        <v>1</v>
      </c>
      <c r="O1461">
        <f t="shared" si="116"/>
        <v>0</v>
      </c>
      <c r="P1461">
        <f t="shared" si="118"/>
        <v>0</v>
      </c>
      <c r="Q1461">
        <f t="shared" si="118"/>
        <v>1</v>
      </c>
      <c r="R1461">
        <f t="shared" si="118"/>
        <v>0</v>
      </c>
      <c r="S1461">
        <f t="shared" si="118"/>
        <v>0</v>
      </c>
      <c r="T1461">
        <v>3</v>
      </c>
      <c r="U1461">
        <v>2</v>
      </c>
    </row>
    <row r="1462" spans="1:21" ht="16">
      <c r="A1462" s="1">
        <v>1991</v>
      </c>
      <c r="B1462" t="s">
        <v>3159</v>
      </c>
      <c r="C1462" t="s">
        <v>3160</v>
      </c>
      <c r="D1462" t="s">
        <v>22</v>
      </c>
      <c r="E1462" t="s">
        <v>22</v>
      </c>
      <c r="F1462" t="s">
        <v>23</v>
      </c>
      <c r="G1462">
        <v>113502246</v>
      </c>
      <c r="H1462">
        <v>191502246</v>
      </c>
      <c r="I1462" t="s">
        <v>3142</v>
      </c>
      <c r="J1462">
        <v>51325211</v>
      </c>
      <c r="K1462">
        <v>194184224</v>
      </c>
      <c r="L1462">
        <v>327629772</v>
      </c>
      <c r="M1462">
        <v>30000000</v>
      </c>
      <c r="N1462">
        <f t="shared" si="115"/>
        <v>1</v>
      </c>
      <c r="O1462">
        <f t="shared" si="116"/>
        <v>0</v>
      </c>
      <c r="P1462">
        <f t="shared" ref="P1462:S1481" si="119">IF(AND($A1462&gt;=P$1,$A1462&lt;P$1+10),1,0)</f>
        <v>0</v>
      </c>
      <c r="Q1462">
        <f t="shared" si="119"/>
        <v>0</v>
      </c>
      <c r="R1462">
        <f t="shared" si="119"/>
        <v>1</v>
      </c>
      <c r="S1462">
        <f t="shared" si="119"/>
        <v>0</v>
      </c>
      <c r="T1462">
        <v>5</v>
      </c>
      <c r="U1462">
        <v>3</v>
      </c>
    </row>
    <row r="1463" spans="1:21" ht="16">
      <c r="A1463" s="1">
        <v>1997</v>
      </c>
      <c r="B1463" t="s">
        <v>2805</v>
      </c>
      <c r="C1463" t="s">
        <v>2806</v>
      </c>
      <c r="D1463" t="s">
        <v>57</v>
      </c>
      <c r="E1463" t="s">
        <v>58</v>
      </c>
      <c r="F1463" t="s">
        <v>17</v>
      </c>
      <c r="G1463">
        <v>138433435</v>
      </c>
      <c r="H1463">
        <v>225933435</v>
      </c>
      <c r="I1463" t="s">
        <v>2765</v>
      </c>
      <c r="J1463">
        <v>14512381</v>
      </c>
      <c r="K1463">
        <v>200899879</v>
      </c>
      <c r="L1463">
        <v>327883215</v>
      </c>
      <c r="M1463">
        <v>10000000</v>
      </c>
      <c r="N1463">
        <f t="shared" si="115"/>
        <v>0</v>
      </c>
      <c r="O1463">
        <f t="shared" si="116"/>
        <v>1</v>
      </c>
      <c r="P1463">
        <f t="shared" si="119"/>
        <v>0</v>
      </c>
      <c r="Q1463">
        <f t="shared" si="119"/>
        <v>0</v>
      </c>
      <c r="R1463">
        <f t="shared" si="119"/>
        <v>1</v>
      </c>
      <c r="S1463">
        <f t="shared" si="119"/>
        <v>0</v>
      </c>
      <c r="T1463">
        <v>4</v>
      </c>
      <c r="U1463">
        <v>3</v>
      </c>
    </row>
    <row r="1464" spans="1:21" ht="16">
      <c r="A1464" s="1">
        <v>1999</v>
      </c>
      <c r="B1464" t="s">
        <v>2538</v>
      </c>
      <c r="C1464" t="s">
        <v>2539</v>
      </c>
      <c r="D1464" t="s">
        <v>31</v>
      </c>
      <c r="E1464" t="s">
        <v>31</v>
      </c>
      <c r="F1464" t="s">
        <v>17</v>
      </c>
      <c r="G1464">
        <v>101800948</v>
      </c>
      <c r="H1464">
        <v>234723148</v>
      </c>
      <c r="I1464" t="s">
        <v>2535</v>
      </c>
      <c r="J1464">
        <v>16781544</v>
      </c>
      <c r="K1464">
        <v>142364760</v>
      </c>
      <c r="L1464">
        <v>328251410</v>
      </c>
      <c r="M1464">
        <v>12000000</v>
      </c>
      <c r="N1464">
        <f t="shared" si="115"/>
        <v>0</v>
      </c>
      <c r="O1464">
        <f t="shared" si="116"/>
        <v>0</v>
      </c>
      <c r="P1464">
        <f t="shared" si="119"/>
        <v>0</v>
      </c>
      <c r="Q1464">
        <f t="shared" si="119"/>
        <v>0</v>
      </c>
      <c r="R1464">
        <f t="shared" si="119"/>
        <v>1</v>
      </c>
      <c r="S1464">
        <f t="shared" si="119"/>
        <v>0</v>
      </c>
      <c r="T1464">
        <v>4</v>
      </c>
      <c r="U1464">
        <v>3</v>
      </c>
    </row>
    <row r="1465" spans="1:21" ht="16">
      <c r="A1465" s="1">
        <v>2009</v>
      </c>
      <c r="B1465" t="s">
        <v>963</v>
      </c>
      <c r="C1465" t="s">
        <v>964</v>
      </c>
      <c r="D1465" t="s">
        <v>27</v>
      </c>
      <c r="E1465" t="s">
        <v>16</v>
      </c>
      <c r="F1465" t="s">
        <v>17</v>
      </c>
      <c r="G1465">
        <v>150201498</v>
      </c>
      <c r="H1465">
        <v>302469017</v>
      </c>
      <c r="I1465" t="s">
        <v>885</v>
      </c>
      <c r="J1465">
        <v>190003029</v>
      </c>
      <c r="K1465">
        <v>163078512</v>
      </c>
      <c r="L1465">
        <v>328400169</v>
      </c>
      <c r="M1465">
        <v>175000000</v>
      </c>
      <c r="N1465">
        <f t="shared" si="115"/>
        <v>0</v>
      </c>
      <c r="O1465">
        <f t="shared" si="116"/>
        <v>1</v>
      </c>
      <c r="P1465">
        <f t="shared" si="119"/>
        <v>0</v>
      </c>
      <c r="Q1465">
        <f t="shared" si="119"/>
        <v>1</v>
      </c>
      <c r="R1465">
        <f t="shared" si="119"/>
        <v>0</v>
      </c>
      <c r="S1465">
        <f t="shared" si="119"/>
        <v>0</v>
      </c>
      <c r="T1465">
        <v>2</v>
      </c>
      <c r="U1465">
        <v>2</v>
      </c>
    </row>
    <row r="1466" spans="1:21" ht="16">
      <c r="A1466" s="1">
        <v>2009</v>
      </c>
      <c r="B1466" t="s">
        <v>1039</v>
      </c>
      <c r="C1466" t="s">
        <v>1040</v>
      </c>
      <c r="D1466" t="s">
        <v>31</v>
      </c>
      <c r="E1466" t="s">
        <v>31</v>
      </c>
      <c r="F1466" t="s">
        <v>17</v>
      </c>
      <c r="G1466">
        <v>255959475</v>
      </c>
      <c r="H1466">
        <v>305705795</v>
      </c>
      <c r="I1466" t="s">
        <v>885</v>
      </c>
      <c r="J1466">
        <v>38000606</v>
      </c>
      <c r="K1466">
        <v>277903289</v>
      </c>
      <c r="L1466">
        <v>331914441</v>
      </c>
      <c r="M1466">
        <v>35000000</v>
      </c>
      <c r="N1466">
        <f t="shared" si="115"/>
        <v>0</v>
      </c>
      <c r="O1466">
        <f t="shared" si="116"/>
        <v>0</v>
      </c>
      <c r="P1466">
        <f t="shared" si="119"/>
        <v>0</v>
      </c>
      <c r="Q1466">
        <f t="shared" si="119"/>
        <v>1</v>
      </c>
      <c r="R1466">
        <f t="shared" si="119"/>
        <v>0</v>
      </c>
      <c r="S1466">
        <f t="shared" si="119"/>
        <v>0</v>
      </c>
      <c r="T1466">
        <v>2</v>
      </c>
      <c r="U1466">
        <v>2</v>
      </c>
    </row>
    <row r="1467" spans="1:21" ht="16">
      <c r="A1467" s="1">
        <v>1984</v>
      </c>
      <c r="B1467" t="s">
        <v>3355</v>
      </c>
      <c r="C1467" t="s">
        <v>3356</v>
      </c>
      <c r="D1467" t="s">
        <v>27</v>
      </c>
      <c r="E1467" t="s">
        <v>16</v>
      </c>
      <c r="F1467" t="s">
        <v>17</v>
      </c>
      <c r="G1467">
        <v>148168459</v>
      </c>
      <c r="H1467">
        <v>148168459</v>
      </c>
      <c r="I1467" t="s">
        <v>3340</v>
      </c>
      <c r="J1467">
        <v>24655884</v>
      </c>
      <c r="K1467">
        <v>332111304</v>
      </c>
      <c r="L1467">
        <v>332111304</v>
      </c>
      <c r="M1467">
        <v>11000000</v>
      </c>
      <c r="N1467">
        <f t="shared" si="115"/>
        <v>0</v>
      </c>
      <c r="O1467">
        <f t="shared" si="116"/>
        <v>1</v>
      </c>
      <c r="P1467">
        <f t="shared" si="119"/>
        <v>0</v>
      </c>
      <c r="Q1467">
        <f t="shared" si="119"/>
        <v>0</v>
      </c>
      <c r="R1467">
        <f t="shared" si="119"/>
        <v>0</v>
      </c>
      <c r="S1467">
        <f t="shared" si="119"/>
        <v>1</v>
      </c>
    </row>
    <row r="1468" spans="1:21" ht="16">
      <c r="A1468" s="1">
        <v>1998</v>
      </c>
      <c r="B1468" t="s">
        <v>2739</v>
      </c>
      <c r="C1468" t="s">
        <v>2740</v>
      </c>
      <c r="D1468" t="s">
        <v>27</v>
      </c>
      <c r="E1468" t="s">
        <v>16</v>
      </c>
      <c r="F1468" t="s">
        <v>17</v>
      </c>
      <c r="G1468">
        <v>93828745</v>
      </c>
      <c r="H1468">
        <v>233700000</v>
      </c>
      <c r="I1468" t="s">
        <v>2642</v>
      </c>
      <c r="J1468">
        <v>92893600</v>
      </c>
      <c r="K1468">
        <v>134093691</v>
      </c>
      <c r="L1468">
        <v>333988221</v>
      </c>
      <c r="M1468">
        <v>65000000</v>
      </c>
      <c r="N1468">
        <f t="shared" si="115"/>
        <v>0</v>
      </c>
      <c r="O1468">
        <f t="shared" si="116"/>
        <v>1</v>
      </c>
      <c r="P1468">
        <f t="shared" si="119"/>
        <v>0</v>
      </c>
      <c r="Q1468">
        <f t="shared" si="119"/>
        <v>0</v>
      </c>
      <c r="R1468">
        <f t="shared" si="119"/>
        <v>1</v>
      </c>
      <c r="S1468">
        <f t="shared" si="119"/>
        <v>0</v>
      </c>
      <c r="T1468">
        <v>4</v>
      </c>
      <c r="U1468">
        <v>3</v>
      </c>
    </row>
    <row r="1469" spans="1:21" ht="16">
      <c r="A1469" s="1">
        <v>1994</v>
      </c>
      <c r="B1469" t="s">
        <v>3038</v>
      </c>
      <c r="C1469" t="s">
        <v>3039</v>
      </c>
      <c r="D1469" t="s">
        <v>21</v>
      </c>
      <c r="E1469" t="s">
        <v>22</v>
      </c>
      <c r="F1469" t="s">
        <v>23</v>
      </c>
      <c r="G1469">
        <v>107928762</v>
      </c>
      <c r="H1469">
        <v>212928762</v>
      </c>
      <c r="I1469" t="s">
        <v>3023</v>
      </c>
      <c r="J1469">
        <v>12573318</v>
      </c>
      <c r="K1469">
        <v>169627825</v>
      </c>
      <c r="L1469">
        <v>334652619</v>
      </c>
      <c r="M1469">
        <v>8000000</v>
      </c>
      <c r="N1469">
        <f t="shared" si="115"/>
        <v>1</v>
      </c>
      <c r="O1469">
        <f t="shared" si="116"/>
        <v>1</v>
      </c>
      <c r="P1469">
        <f t="shared" si="119"/>
        <v>0</v>
      </c>
      <c r="Q1469">
        <f t="shared" si="119"/>
        <v>0</v>
      </c>
      <c r="R1469">
        <f t="shared" si="119"/>
        <v>1</v>
      </c>
      <c r="S1469">
        <f t="shared" si="119"/>
        <v>0</v>
      </c>
      <c r="T1469">
        <v>5</v>
      </c>
      <c r="U1469">
        <v>3</v>
      </c>
    </row>
    <row r="1470" spans="1:21" ht="16">
      <c r="A1470" s="1">
        <v>2000</v>
      </c>
      <c r="B1470" t="s">
        <v>2514</v>
      </c>
      <c r="C1470" t="s">
        <v>2515</v>
      </c>
      <c r="D1470" t="s">
        <v>57</v>
      </c>
      <c r="E1470" t="s">
        <v>58</v>
      </c>
      <c r="F1470" t="s">
        <v>17</v>
      </c>
      <c r="G1470">
        <v>94999143</v>
      </c>
      <c r="H1470">
        <v>248099143</v>
      </c>
      <c r="I1470" t="s">
        <v>2414</v>
      </c>
      <c r="J1470">
        <v>99091212</v>
      </c>
      <c r="K1470">
        <v>128525137</v>
      </c>
      <c r="L1470">
        <v>335655410</v>
      </c>
      <c r="M1470">
        <v>73243106</v>
      </c>
      <c r="N1470">
        <f t="shared" si="115"/>
        <v>0</v>
      </c>
      <c r="O1470">
        <f t="shared" si="116"/>
        <v>1</v>
      </c>
      <c r="P1470">
        <f t="shared" si="119"/>
        <v>0</v>
      </c>
      <c r="Q1470">
        <f t="shared" si="119"/>
        <v>1</v>
      </c>
      <c r="R1470">
        <f t="shared" si="119"/>
        <v>0</v>
      </c>
      <c r="S1470">
        <f t="shared" si="119"/>
        <v>0</v>
      </c>
      <c r="T1470">
        <v>3</v>
      </c>
      <c r="U1470">
        <v>2</v>
      </c>
    </row>
    <row r="1471" spans="1:21" ht="16">
      <c r="A1471" s="1">
        <v>2006</v>
      </c>
      <c r="B1471" t="s">
        <v>1594</v>
      </c>
      <c r="C1471" t="s">
        <v>1595</v>
      </c>
      <c r="D1471" t="s">
        <v>16</v>
      </c>
      <c r="E1471" t="s">
        <v>16</v>
      </c>
      <c r="F1471" t="s">
        <v>17</v>
      </c>
      <c r="G1471">
        <v>133311000</v>
      </c>
      <c r="H1471">
        <v>290539042</v>
      </c>
      <c r="I1471" t="s">
        <v>1464</v>
      </c>
      <c r="J1471">
        <v>104021671</v>
      </c>
      <c r="K1471">
        <v>154080367</v>
      </c>
      <c r="L1471">
        <v>335803963</v>
      </c>
      <c r="M1471">
        <v>90000000</v>
      </c>
      <c r="N1471">
        <f t="shared" si="115"/>
        <v>0</v>
      </c>
      <c r="O1471">
        <f t="shared" si="116"/>
        <v>0</v>
      </c>
      <c r="P1471">
        <f t="shared" si="119"/>
        <v>0</v>
      </c>
      <c r="Q1471">
        <f t="shared" si="119"/>
        <v>1</v>
      </c>
      <c r="R1471">
        <f t="shared" si="119"/>
        <v>0</v>
      </c>
      <c r="S1471">
        <f t="shared" si="119"/>
        <v>0</v>
      </c>
      <c r="T1471">
        <v>2</v>
      </c>
      <c r="U1471">
        <v>2</v>
      </c>
    </row>
    <row r="1472" spans="1:21" ht="16">
      <c r="A1472" s="1">
        <v>2003</v>
      </c>
      <c r="B1472" t="s">
        <v>2084</v>
      </c>
      <c r="C1472" t="s">
        <v>3628</v>
      </c>
      <c r="D1472" t="s">
        <v>64</v>
      </c>
      <c r="E1472" t="s">
        <v>64</v>
      </c>
      <c r="F1472" t="s">
        <v>17</v>
      </c>
      <c r="G1472">
        <v>124685242</v>
      </c>
      <c r="H1472">
        <v>266685242</v>
      </c>
      <c r="I1472" t="s">
        <v>1999</v>
      </c>
      <c r="J1472">
        <v>101286957</v>
      </c>
      <c r="K1472">
        <v>157862359</v>
      </c>
      <c r="L1472">
        <v>337646706</v>
      </c>
      <c r="M1472">
        <v>80000000</v>
      </c>
      <c r="N1472">
        <f t="shared" si="115"/>
        <v>0</v>
      </c>
      <c r="O1472">
        <f t="shared" si="116"/>
        <v>0</v>
      </c>
      <c r="P1472">
        <f t="shared" si="119"/>
        <v>0</v>
      </c>
      <c r="Q1472">
        <f t="shared" si="119"/>
        <v>1</v>
      </c>
      <c r="R1472">
        <f t="shared" si="119"/>
        <v>0</v>
      </c>
      <c r="S1472">
        <f t="shared" si="119"/>
        <v>0</v>
      </c>
      <c r="T1472">
        <v>3</v>
      </c>
      <c r="U1472">
        <v>2</v>
      </c>
    </row>
    <row r="1473" spans="1:21" ht="16">
      <c r="A1473" s="1">
        <v>2008</v>
      </c>
      <c r="B1473" t="s">
        <v>1134</v>
      </c>
      <c r="C1473" t="s">
        <v>1135</v>
      </c>
      <c r="D1473" t="s">
        <v>21</v>
      </c>
      <c r="E1473" t="s">
        <v>22</v>
      </c>
      <c r="F1473" t="s">
        <v>23</v>
      </c>
      <c r="G1473">
        <v>114053759</v>
      </c>
      <c r="H1473">
        <v>313953759</v>
      </c>
      <c r="I1473" t="s">
        <v>1120</v>
      </c>
      <c r="J1473">
        <v>162338447</v>
      </c>
      <c r="K1473">
        <v>123435400</v>
      </c>
      <c r="L1473">
        <v>339778437</v>
      </c>
      <c r="M1473">
        <v>150000000</v>
      </c>
      <c r="N1473">
        <f t="shared" si="115"/>
        <v>1</v>
      </c>
      <c r="O1473">
        <f t="shared" si="116"/>
        <v>1</v>
      </c>
      <c r="P1473">
        <f t="shared" si="119"/>
        <v>0</v>
      </c>
      <c r="Q1473">
        <f t="shared" si="119"/>
        <v>1</v>
      </c>
      <c r="R1473">
        <f t="shared" si="119"/>
        <v>0</v>
      </c>
      <c r="S1473">
        <f t="shared" si="119"/>
        <v>0</v>
      </c>
      <c r="T1473">
        <v>2</v>
      </c>
      <c r="U1473">
        <v>2</v>
      </c>
    </row>
    <row r="1474" spans="1:21" ht="16">
      <c r="A1474" s="1">
        <v>2010</v>
      </c>
      <c r="B1474" t="s">
        <v>826</v>
      </c>
      <c r="C1474" t="s">
        <v>827</v>
      </c>
      <c r="D1474" t="s">
        <v>27</v>
      </c>
      <c r="E1474" t="s">
        <v>16</v>
      </c>
      <c r="F1474" t="s">
        <v>17</v>
      </c>
      <c r="G1474">
        <v>131772187</v>
      </c>
      <c r="H1474">
        <v>319713881</v>
      </c>
      <c r="I1474" t="s">
        <v>635</v>
      </c>
      <c r="J1474">
        <v>160234776</v>
      </c>
      <c r="K1474">
        <v>140763246</v>
      </c>
      <c r="L1474">
        <v>341528548</v>
      </c>
      <c r="M1474">
        <v>150000000</v>
      </c>
      <c r="N1474">
        <f t="shared" ref="N1474:N1537" si="120">IF(F1474="PASS",1,0)</f>
        <v>0</v>
      </c>
      <c r="O1474">
        <f t="shared" ref="O1474:O1537" si="121">IF(E1474=D1474,0,1)</f>
        <v>1</v>
      </c>
      <c r="P1474">
        <f t="shared" si="119"/>
        <v>1</v>
      </c>
      <c r="Q1474">
        <f t="shared" si="119"/>
        <v>0</v>
      </c>
      <c r="R1474">
        <f t="shared" si="119"/>
        <v>0</v>
      </c>
      <c r="S1474">
        <f t="shared" si="119"/>
        <v>0</v>
      </c>
      <c r="T1474">
        <v>1</v>
      </c>
      <c r="U1474">
        <v>1</v>
      </c>
    </row>
    <row r="1475" spans="1:21" ht="16">
      <c r="A1475" s="1">
        <v>2009</v>
      </c>
      <c r="B1475" t="s">
        <v>1076</v>
      </c>
      <c r="C1475" t="s">
        <v>1077</v>
      </c>
      <c r="D1475" t="s">
        <v>90</v>
      </c>
      <c r="E1475" t="s">
        <v>31</v>
      </c>
      <c r="F1475" t="s">
        <v>17</v>
      </c>
      <c r="G1475">
        <v>163958031</v>
      </c>
      <c r="H1475">
        <v>314709717</v>
      </c>
      <c r="I1475" t="s">
        <v>885</v>
      </c>
      <c r="J1475">
        <v>43429264</v>
      </c>
      <c r="K1475">
        <v>178014415</v>
      </c>
      <c r="L1475">
        <v>341690283</v>
      </c>
      <c r="M1475">
        <v>40000000</v>
      </c>
      <c r="N1475">
        <f t="shared" si="120"/>
        <v>0</v>
      </c>
      <c r="O1475">
        <f t="shared" si="121"/>
        <v>1</v>
      </c>
      <c r="P1475">
        <f t="shared" si="119"/>
        <v>0</v>
      </c>
      <c r="Q1475">
        <f t="shared" si="119"/>
        <v>1</v>
      </c>
      <c r="R1475">
        <f t="shared" si="119"/>
        <v>0</v>
      </c>
      <c r="S1475">
        <f t="shared" si="119"/>
        <v>0</v>
      </c>
      <c r="T1475">
        <v>2</v>
      </c>
      <c r="U1475">
        <v>2</v>
      </c>
    </row>
    <row r="1476" spans="1:21" ht="16">
      <c r="A1476" s="1">
        <v>2010</v>
      </c>
      <c r="B1476" t="s">
        <v>744</v>
      </c>
      <c r="C1476" t="s">
        <v>745</v>
      </c>
      <c r="D1476" t="s">
        <v>57</v>
      </c>
      <c r="E1476" t="s">
        <v>58</v>
      </c>
      <c r="F1476" t="s">
        <v>17</v>
      </c>
      <c r="G1476">
        <v>148415853</v>
      </c>
      <c r="H1476">
        <v>321887208</v>
      </c>
      <c r="I1476" t="s">
        <v>635</v>
      </c>
      <c r="J1476">
        <v>138870139</v>
      </c>
      <c r="K1476">
        <v>158542540</v>
      </c>
      <c r="L1476">
        <v>343850165</v>
      </c>
      <c r="M1476">
        <v>130000000</v>
      </c>
      <c r="N1476">
        <f t="shared" si="120"/>
        <v>0</v>
      </c>
      <c r="O1476">
        <f t="shared" si="121"/>
        <v>1</v>
      </c>
      <c r="P1476">
        <f t="shared" si="119"/>
        <v>1</v>
      </c>
      <c r="Q1476">
        <f t="shared" si="119"/>
        <v>0</v>
      </c>
      <c r="R1476">
        <f t="shared" si="119"/>
        <v>0</v>
      </c>
      <c r="S1476">
        <f t="shared" si="119"/>
        <v>0</v>
      </c>
      <c r="T1476">
        <v>1</v>
      </c>
      <c r="U1476">
        <v>1</v>
      </c>
    </row>
    <row r="1477" spans="1:21" ht="16">
      <c r="A1477" s="1">
        <v>1996</v>
      </c>
      <c r="B1477" t="s">
        <v>2919</v>
      </c>
      <c r="C1477" t="s">
        <v>2920</v>
      </c>
      <c r="D1477" t="s">
        <v>22</v>
      </c>
      <c r="E1477" t="s">
        <v>22</v>
      </c>
      <c r="F1477" t="s">
        <v>23</v>
      </c>
      <c r="G1477">
        <v>78716374</v>
      </c>
      <c r="H1477">
        <v>231716374</v>
      </c>
      <c r="I1477" t="s">
        <v>2863</v>
      </c>
      <c r="J1477">
        <v>51980772</v>
      </c>
      <c r="K1477">
        <v>116906798</v>
      </c>
      <c r="L1477">
        <v>344137032</v>
      </c>
      <c r="M1477">
        <v>35000000</v>
      </c>
      <c r="N1477">
        <f t="shared" si="120"/>
        <v>1</v>
      </c>
      <c r="O1477">
        <f t="shared" si="121"/>
        <v>0</v>
      </c>
      <c r="P1477">
        <f t="shared" si="119"/>
        <v>0</v>
      </c>
      <c r="Q1477">
        <f t="shared" si="119"/>
        <v>0</v>
      </c>
      <c r="R1477">
        <f t="shared" si="119"/>
        <v>1</v>
      </c>
      <c r="S1477">
        <f t="shared" si="119"/>
        <v>0</v>
      </c>
      <c r="T1477">
        <v>4</v>
      </c>
      <c r="U1477">
        <v>3</v>
      </c>
    </row>
    <row r="1478" spans="1:21" ht="16">
      <c r="A1478" s="1">
        <v>2009</v>
      </c>
      <c r="B1478" t="s">
        <v>982</v>
      </c>
      <c r="C1478" t="s">
        <v>983</v>
      </c>
      <c r="D1478" t="s">
        <v>63</v>
      </c>
      <c r="E1478" t="s">
        <v>64</v>
      </c>
      <c r="F1478" t="s">
        <v>17</v>
      </c>
      <c r="G1478">
        <v>120831050</v>
      </c>
      <c r="H1478">
        <v>316971720</v>
      </c>
      <c r="I1478" t="s">
        <v>885</v>
      </c>
      <c r="J1478">
        <v>76001212</v>
      </c>
      <c r="K1478">
        <v>131190089</v>
      </c>
      <c r="L1478">
        <v>344146212</v>
      </c>
      <c r="M1478">
        <v>70000000</v>
      </c>
      <c r="N1478">
        <f t="shared" si="120"/>
        <v>0</v>
      </c>
      <c r="O1478">
        <f t="shared" si="121"/>
        <v>1</v>
      </c>
      <c r="P1478">
        <f t="shared" si="119"/>
        <v>0</v>
      </c>
      <c r="Q1478">
        <f t="shared" si="119"/>
        <v>1</v>
      </c>
      <c r="R1478">
        <f t="shared" si="119"/>
        <v>0</v>
      </c>
      <c r="S1478">
        <f t="shared" si="119"/>
        <v>0</v>
      </c>
      <c r="T1478">
        <v>2</v>
      </c>
      <c r="U1478">
        <v>2</v>
      </c>
    </row>
    <row r="1479" spans="1:21" ht="16">
      <c r="A1479" s="1">
        <v>2010</v>
      </c>
      <c r="B1479" t="s">
        <v>773</v>
      </c>
      <c r="C1479" t="s">
        <v>774</v>
      </c>
      <c r="D1479" t="s">
        <v>63</v>
      </c>
      <c r="E1479" t="s">
        <v>64</v>
      </c>
      <c r="F1479" t="s">
        <v>17</v>
      </c>
      <c r="G1479">
        <v>105487148</v>
      </c>
      <c r="H1479">
        <v>322459006</v>
      </c>
      <c r="I1479" t="s">
        <v>635</v>
      </c>
      <c r="J1479">
        <v>224328687</v>
      </c>
      <c r="K1479">
        <v>112684730</v>
      </c>
      <c r="L1479">
        <v>344460978</v>
      </c>
      <c r="M1479">
        <v>210000000</v>
      </c>
      <c r="N1479">
        <f t="shared" si="120"/>
        <v>0</v>
      </c>
      <c r="O1479">
        <f t="shared" si="121"/>
        <v>1</v>
      </c>
      <c r="P1479">
        <f t="shared" si="119"/>
        <v>1</v>
      </c>
      <c r="Q1479">
        <f t="shared" si="119"/>
        <v>0</v>
      </c>
      <c r="R1479">
        <f t="shared" si="119"/>
        <v>0</v>
      </c>
      <c r="S1479">
        <f t="shared" si="119"/>
        <v>0</v>
      </c>
      <c r="T1479">
        <v>1</v>
      </c>
      <c r="U1479">
        <v>1</v>
      </c>
    </row>
    <row r="1480" spans="1:21" ht="16">
      <c r="A1480" s="1">
        <v>1997</v>
      </c>
      <c r="B1480" t="s">
        <v>2776</v>
      </c>
      <c r="C1480" t="s">
        <v>3662</v>
      </c>
      <c r="D1480" t="s">
        <v>90</v>
      </c>
      <c r="E1480" t="s">
        <v>31</v>
      </c>
      <c r="F1480" t="s">
        <v>17</v>
      </c>
      <c r="G1480">
        <v>107325195</v>
      </c>
      <c r="H1480">
        <v>238317814</v>
      </c>
      <c r="I1480" t="s">
        <v>2765</v>
      </c>
      <c r="J1480">
        <v>181404766</v>
      </c>
      <c r="K1480">
        <v>155754415</v>
      </c>
      <c r="L1480">
        <v>345855898</v>
      </c>
      <c r="M1480">
        <v>125000000</v>
      </c>
      <c r="N1480">
        <f t="shared" si="120"/>
        <v>0</v>
      </c>
      <c r="O1480">
        <f t="shared" si="121"/>
        <v>1</v>
      </c>
      <c r="P1480">
        <f t="shared" si="119"/>
        <v>0</v>
      </c>
      <c r="Q1480">
        <f t="shared" si="119"/>
        <v>0</v>
      </c>
      <c r="R1480">
        <f t="shared" si="119"/>
        <v>1</v>
      </c>
      <c r="S1480">
        <f t="shared" si="119"/>
        <v>0</v>
      </c>
      <c r="T1480">
        <v>4</v>
      </c>
      <c r="U1480">
        <v>3</v>
      </c>
    </row>
    <row r="1481" spans="1:21" ht="16">
      <c r="A1481" s="1">
        <v>2002</v>
      </c>
      <c r="B1481" t="s">
        <v>2282</v>
      </c>
      <c r="C1481" t="s">
        <v>2283</v>
      </c>
      <c r="D1481" t="s">
        <v>16</v>
      </c>
      <c r="E1481" t="s">
        <v>16</v>
      </c>
      <c r="F1481" t="s">
        <v>17</v>
      </c>
      <c r="G1481">
        <v>141930000</v>
      </c>
      <c r="H1481">
        <v>267200000</v>
      </c>
      <c r="I1481" t="s">
        <v>2125</v>
      </c>
      <c r="J1481">
        <v>90662545</v>
      </c>
      <c r="K1481">
        <v>183824786</v>
      </c>
      <c r="L1481">
        <v>346071886</v>
      </c>
      <c r="M1481">
        <v>70000000</v>
      </c>
      <c r="N1481">
        <f t="shared" si="120"/>
        <v>0</v>
      </c>
      <c r="O1481">
        <f t="shared" si="121"/>
        <v>0</v>
      </c>
      <c r="P1481">
        <f t="shared" si="119"/>
        <v>0</v>
      </c>
      <c r="Q1481">
        <f t="shared" si="119"/>
        <v>1</v>
      </c>
      <c r="R1481">
        <f t="shared" si="119"/>
        <v>0</v>
      </c>
      <c r="S1481">
        <f t="shared" si="119"/>
        <v>0</v>
      </c>
      <c r="T1481">
        <v>3</v>
      </c>
      <c r="U1481">
        <v>2</v>
      </c>
    </row>
    <row r="1482" spans="1:21" ht="16">
      <c r="A1482" s="1">
        <v>1999</v>
      </c>
      <c r="B1482" t="s">
        <v>2611</v>
      </c>
      <c r="C1482" t="s">
        <v>2612</v>
      </c>
      <c r="D1482" t="s">
        <v>22</v>
      </c>
      <c r="E1482" t="s">
        <v>22</v>
      </c>
      <c r="F1482" t="s">
        <v>23</v>
      </c>
      <c r="G1482">
        <v>140539099</v>
      </c>
      <c r="H1482">
        <v>248300000</v>
      </c>
      <c r="I1482" t="s">
        <v>2532</v>
      </c>
      <c r="J1482">
        <v>839077</v>
      </c>
      <c r="K1482">
        <v>196538593</v>
      </c>
      <c r="L1482">
        <v>347238122</v>
      </c>
      <c r="M1482">
        <v>600000</v>
      </c>
      <c r="N1482">
        <f t="shared" si="120"/>
        <v>1</v>
      </c>
      <c r="O1482">
        <f t="shared" si="121"/>
        <v>0</v>
      </c>
      <c r="P1482">
        <f t="shared" ref="P1482:S1501" si="122">IF(AND($A1482&gt;=P$1,$A1482&lt;P$1+10),1,0)</f>
        <v>0</v>
      </c>
      <c r="Q1482">
        <f t="shared" si="122"/>
        <v>0</v>
      </c>
      <c r="R1482">
        <f t="shared" si="122"/>
        <v>1</v>
      </c>
      <c r="S1482">
        <f t="shared" si="122"/>
        <v>0</v>
      </c>
      <c r="T1482">
        <v>4</v>
      </c>
      <c r="U1482">
        <v>3</v>
      </c>
    </row>
    <row r="1483" spans="1:21" ht="16">
      <c r="A1483" s="1">
        <v>2013</v>
      </c>
      <c r="B1483" t="s">
        <v>196</v>
      </c>
      <c r="C1483" t="s">
        <v>197</v>
      </c>
      <c r="D1483" t="s">
        <v>22</v>
      </c>
      <c r="E1483" t="s">
        <v>22</v>
      </c>
      <c r="F1483" t="s">
        <v>23</v>
      </c>
      <c r="G1483">
        <v>71017784</v>
      </c>
      <c r="H1483">
        <v>348545841</v>
      </c>
      <c r="I1483" t="s">
        <v>38</v>
      </c>
      <c r="J1483">
        <v>110000000</v>
      </c>
      <c r="K1483">
        <v>71017784</v>
      </c>
      <c r="L1483">
        <v>348545841</v>
      </c>
      <c r="M1483">
        <v>110000000</v>
      </c>
      <c r="N1483">
        <f t="shared" si="120"/>
        <v>1</v>
      </c>
      <c r="O1483">
        <f t="shared" si="121"/>
        <v>0</v>
      </c>
      <c r="P1483">
        <f t="shared" si="122"/>
        <v>1</v>
      </c>
      <c r="Q1483">
        <f t="shared" si="122"/>
        <v>0</v>
      </c>
      <c r="R1483">
        <f t="shared" si="122"/>
        <v>0</v>
      </c>
      <c r="S1483">
        <f t="shared" si="122"/>
        <v>0</v>
      </c>
      <c r="T1483">
        <v>1</v>
      </c>
      <c r="U1483">
        <v>1</v>
      </c>
    </row>
    <row r="1484" spans="1:21" ht="16">
      <c r="A1484" s="1">
        <v>2000</v>
      </c>
      <c r="B1484" t="s">
        <v>2442</v>
      </c>
      <c r="C1484" t="s">
        <v>2443</v>
      </c>
      <c r="D1484" t="s">
        <v>22</v>
      </c>
      <c r="E1484" t="s">
        <v>22</v>
      </c>
      <c r="F1484" t="s">
        <v>23</v>
      </c>
      <c r="G1484">
        <v>125548685</v>
      </c>
      <c r="H1484">
        <v>257805243</v>
      </c>
      <c r="I1484" t="s">
        <v>2409</v>
      </c>
      <c r="J1484">
        <v>67645419</v>
      </c>
      <c r="K1484">
        <v>169855868</v>
      </c>
      <c r="L1484">
        <v>348786874</v>
      </c>
      <c r="M1484">
        <v>50000000</v>
      </c>
      <c r="N1484">
        <f t="shared" si="120"/>
        <v>1</v>
      </c>
      <c r="O1484">
        <f t="shared" si="121"/>
        <v>0</v>
      </c>
      <c r="P1484">
        <f t="shared" si="122"/>
        <v>0</v>
      </c>
      <c r="Q1484">
        <f t="shared" si="122"/>
        <v>1</v>
      </c>
      <c r="R1484">
        <f t="shared" si="122"/>
        <v>0</v>
      </c>
      <c r="S1484">
        <f t="shared" si="122"/>
        <v>0</v>
      </c>
      <c r="T1484">
        <v>3</v>
      </c>
      <c r="U1484">
        <v>2</v>
      </c>
    </row>
    <row r="1485" spans="1:21" ht="16">
      <c r="A1485" s="1">
        <v>1979</v>
      </c>
      <c r="B1485" t="s">
        <v>3466</v>
      </c>
      <c r="C1485" t="s">
        <v>1784</v>
      </c>
      <c r="D1485" t="s">
        <v>22</v>
      </c>
      <c r="E1485" t="s">
        <v>22</v>
      </c>
      <c r="F1485" t="s">
        <v>23</v>
      </c>
      <c r="G1485">
        <v>65233369</v>
      </c>
      <c r="H1485">
        <v>109175673</v>
      </c>
      <c r="I1485" t="s">
        <v>3458</v>
      </c>
      <c r="J1485">
        <v>59376989</v>
      </c>
      <c r="K1485">
        <v>209370867</v>
      </c>
      <c r="L1485">
        <v>350406635</v>
      </c>
      <c r="M1485">
        <v>18500000</v>
      </c>
      <c r="N1485">
        <f t="shared" si="120"/>
        <v>1</v>
      </c>
      <c r="O1485">
        <f t="shared" si="121"/>
        <v>0</v>
      </c>
      <c r="P1485">
        <f t="shared" si="122"/>
        <v>0</v>
      </c>
      <c r="Q1485">
        <f t="shared" si="122"/>
        <v>0</v>
      </c>
      <c r="R1485">
        <f t="shared" si="122"/>
        <v>0</v>
      </c>
      <c r="S1485">
        <f t="shared" si="122"/>
        <v>0</v>
      </c>
    </row>
    <row r="1486" spans="1:21" ht="16">
      <c r="A1486" s="1">
        <v>1998</v>
      </c>
      <c r="B1486" t="s">
        <v>2706</v>
      </c>
      <c r="C1486" t="s">
        <v>2707</v>
      </c>
      <c r="D1486" t="s">
        <v>21</v>
      </c>
      <c r="E1486" t="s">
        <v>22</v>
      </c>
      <c r="F1486" t="s">
        <v>23</v>
      </c>
      <c r="G1486">
        <v>141186864</v>
      </c>
      <c r="H1486">
        <v>245300000</v>
      </c>
      <c r="I1486" t="s">
        <v>2644</v>
      </c>
      <c r="J1486">
        <v>50019631</v>
      </c>
      <c r="K1486">
        <v>201774709</v>
      </c>
      <c r="L1486">
        <v>350566156</v>
      </c>
      <c r="M1486">
        <v>35000000</v>
      </c>
      <c r="N1486">
        <f t="shared" si="120"/>
        <v>1</v>
      </c>
      <c r="O1486">
        <f t="shared" si="121"/>
        <v>1</v>
      </c>
      <c r="P1486">
        <f t="shared" si="122"/>
        <v>0</v>
      </c>
      <c r="Q1486">
        <f t="shared" si="122"/>
        <v>0</v>
      </c>
      <c r="R1486">
        <f t="shared" si="122"/>
        <v>1</v>
      </c>
      <c r="S1486">
        <f t="shared" si="122"/>
        <v>0</v>
      </c>
      <c r="T1486">
        <v>4</v>
      </c>
      <c r="U1486">
        <v>3</v>
      </c>
    </row>
    <row r="1487" spans="1:21" ht="16">
      <c r="A1487" s="1">
        <v>2013</v>
      </c>
      <c r="B1487" t="s">
        <v>172</v>
      </c>
      <c r="C1487" t="s">
        <v>173</v>
      </c>
      <c r="D1487" t="s">
        <v>64</v>
      </c>
      <c r="E1487" t="s">
        <v>64</v>
      </c>
      <c r="F1487" t="s">
        <v>17</v>
      </c>
      <c r="G1487">
        <v>144840419</v>
      </c>
      <c r="H1487">
        <v>351040419</v>
      </c>
      <c r="I1487" t="s">
        <v>18</v>
      </c>
      <c r="J1487">
        <v>190000000</v>
      </c>
      <c r="K1487">
        <v>144840419</v>
      </c>
      <c r="L1487">
        <v>351040419</v>
      </c>
      <c r="M1487">
        <v>190000000</v>
      </c>
      <c r="N1487">
        <f t="shared" si="120"/>
        <v>0</v>
      </c>
      <c r="O1487">
        <f t="shared" si="121"/>
        <v>0</v>
      </c>
      <c r="P1487">
        <f t="shared" si="122"/>
        <v>1</v>
      </c>
      <c r="Q1487">
        <f t="shared" si="122"/>
        <v>0</v>
      </c>
      <c r="R1487">
        <f t="shared" si="122"/>
        <v>0</v>
      </c>
      <c r="S1487">
        <f t="shared" si="122"/>
        <v>0</v>
      </c>
      <c r="T1487">
        <v>1</v>
      </c>
      <c r="U1487">
        <v>1</v>
      </c>
    </row>
    <row r="1488" spans="1:21" ht="16">
      <c r="A1488" s="1">
        <v>2000</v>
      </c>
      <c r="B1488" t="s">
        <v>2430</v>
      </c>
      <c r="C1488" t="s">
        <v>3629</v>
      </c>
      <c r="D1488" t="s">
        <v>22</v>
      </c>
      <c r="E1488" t="s">
        <v>22</v>
      </c>
      <c r="F1488" t="s">
        <v>23</v>
      </c>
      <c r="G1488">
        <v>125305545</v>
      </c>
      <c r="H1488">
        <v>259736090</v>
      </c>
      <c r="I1488" t="s">
        <v>2409</v>
      </c>
      <c r="J1488">
        <v>121761754</v>
      </c>
      <c r="K1488">
        <v>169526922</v>
      </c>
      <c r="L1488">
        <v>351399133</v>
      </c>
      <c r="M1488">
        <v>90000000</v>
      </c>
      <c r="N1488">
        <f t="shared" si="120"/>
        <v>1</v>
      </c>
      <c r="O1488">
        <f t="shared" si="121"/>
        <v>0</v>
      </c>
      <c r="P1488">
        <f t="shared" si="122"/>
        <v>0</v>
      </c>
      <c r="Q1488">
        <f t="shared" si="122"/>
        <v>1</v>
      </c>
      <c r="R1488">
        <f t="shared" si="122"/>
        <v>0</v>
      </c>
      <c r="S1488">
        <f t="shared" si="122"/>
        <v>0</v>
      </c>
      <c r="T1488">
        <v>3</v>
      </c>
      <c r="U1488">
        <v>2</v>
      </c>
    </row>
    <row r="1489" spans="1:21" ht="16">
      <c r="A1489" s="1">
        <v>2013</v>
      </c>
      <c r="B1489" t="s">
        <v>115</v>
      </c>
      <c r="C1489" t="s">
        <v>116</v>
      </c>
      <c r="D1489" t="s">
        <v>27</v>
      </c>
      <c r="E1489" t="s">
        <v>16</v>
      </c>
      <c r="F1489" t="s">
        <v>17</v>
      </c>
      <c r="G1489">
        <v>117723989</v>
      </c>
      <c r="H1489">
        <v>351723989</v>
      </c>
      <c r="I1489" t="s">
        <v>18</v>
      </c>
      <c r="J1489">
        <v>75000000</v>
      </c>
      <c r="K1489">
        <v>117723989</v>
      </c>
      <c r="L1489">
        <v>351723989</v>
      </c>
      <c r="M1489">
        <v>75000000</v>
      </c>
      <c r="N1489">
        <f t="shared" si="120"/>
        <v>0</v>
      </c>
      <c r="O1489">
        <f t="shared" si="121"/>
        <v>1</v>
      </c>
      <c r="P1489">
        <f t="shared" si="122"/>
        <v>1</v>
      </c>
      <c r="Q1489">
        <f t="shared" si="122"/>
        <v>0</v>
      </c>
      <c r="R1489">
        <f t="shared" si="122"/>
        <v>0</v>
      </c>
      <c r="S1489">
        <f t="shared" si="122"/>
        <v>0</v>
      </c>
      <c r="T1489">
        <v>1</v>
      </c>
      <c r="U1489">
        <v>1</v>
      </c>
    </row>
    <row r="1490" spans="1:21" ht="16">
      <c r="A1490" s="1">
        <v>2010</v>
      </c>
      <c r="B1490" t="s">
        <v>648</v>
      </c>
      <c r="C1490" t="s">
        <v>649</v>
      </c>
      <c r="D1490" t="s">
        <v>21</v>
      </c>
      <c r="E1490" t="s">
        <v>22</v>
      </c>
      <c r="F1490" t="s">
        <v>23</v>
      </c>
      <c r="G1490">
        <v>106954678</v>
      </c>
      <c r="H1490">
        <v>331266710</v>
      </c>
      <c r="I1490" t="s">
        <v>638</v>
      </c>
      <c r="J1490">
        <v>13887014</v>
      </c>
      <c r="K1490">
        <v>114252393</v>
      </c>
      <c r="L1490">
        <v>353869648</v>
      </c>
      <c r="M1490">
        <v>13000000</v>
      </c>
      <c r="N1490">
        <f t="shared" si="120"/>
        <v>1</v>
      </c>
      <c r="O1490">
        <f t="shared" si="121"/>
        <v>1</v>
      </c>
      <c r="P1490">
        <f t="shared" si="122"/>
        <v>1</v>
      </c>
      <c r="Q1490">
        <f t="shared" si="122"/>
        <v>0</v>
      </c>
      <c r="R1490">
        <f t="shared" si="122"/>
        <v>0</v>
      </c>
      <c r="S1490">
        <f t="shared" si="122"/>
        <v>0</v>
      </c>
      <c r="T1490">
        <v>1</v>
      </c>
      <c r="U1490">
        <v>1</v>
      </c>
    </row>
    <row r="1491" spans="1:21" ht="16">
      <c r="A1491" s="1">
        <v>1990</v>
      </c>
      <c r="B1491" t="s">
        <v>3194</v>
      </c>
      <c r="C1491" t="s">
        <v>376</v>
      </c>
      <c r="D1491" t="s">
        <v>16</v>
      </c>
      <c r="E1491" t="s">
        <v>16</v>
      </c>
      <c r="F1491" t="s">
        <v>17</v>
      </c>
      <c r="G1491">
        <v>58877969</v>
      </c>
      <c r="H1491">
        <v>198615996</v>
      </c>
      <c r="I1491" t="s">
        <v>3169</v>
      </c>
      <c r="J1491">
        <v>222871925</v>
      </c>
      <c r="K1491">
        <v>104977970</v>
      </c>
      <c r="L1491">
        <v>354127435</v>
      </c>
      <c r="M1491">
        <v>125000000</v>
      </c>
      <c r="N1491">
        <f t="shared" si="120"/>
        <v>0</v>
      </c>
      <c r="O1491">
        <f t="shared" si="121"/>
        <v>0</v>
      </c>
      <c r="P1491">
        <f t="shared" si="122"/>
        <v>0</v>
      </c>
      <c r="Q1491">
        <f t="shared" si="122"/>
        <v>0</v>
      </c>
      <c r="R1491">
        <f t="shared" si="122"/>
        <v>1</v>
      </c>
      <c r="S1491">
        <f t="shared" si="122"/>
        <v>0</v>
      </c>
      <c r="T1491">
        <v>5</v>
      </c>
      <c r="U1491">
        <v>3</v>
      </c>
    </row>
    <row r="1492" spans="1:21" ht="16">
      <c r="A1492" s="1">
        <v>1998</v>
      </c>
      <c r="B1492" t="s">
        <v>2749</v>
      </c>
      <c r="C1492" t="s">
        <v>2750</v>
      </c>
      <c r="D1492" t="s">
        <v>27</v>
      </c>
      <c r="E1492" t="s">
        <v>16</v>
      </c>
      <c r="F1492" t="s">
        <v>17</v>
      </c>
      <c r="G1492">
        <v>125618201</v>
      </c>
      <c r="H1492">
        <v>248400000</v>
      </c>
      <c r="I1492" t="s">
        <v>2642</v>
      </c>
      <c r="J1492">
        <v>85747939</v>
      </c>
      <c r="K1492">
        <v>179525030</v>
      </c>
      <c r="L1492">
        <v>354996466</v>
      </c>
      <c r="M1492">
        <v>60000000</v>
      </c>
      <c r="N1492">
        <f t="shared" si="120"/>
        <v>0</v>
      </c>
      <c r="O1492">
        <f t="shared" si="121"/>
        <v>1</v>
      </c>
      <c r="P1492">
        <f t="shared" si="122"/>
        <v>0</v>
      </c>
      <c r="Q1492">
        <f t="shared" si="122"/>
        <v>0</v>
      </c>
      <c r="R1492">
        <f t="shared" si="122"/>
        <v>1</v>
      </c>
      <c r="S1492">
        <f t="shared" si="122"/>
        <v>0</v>
      </c>
      <c r="T1492">
        <v>4</v>
      </c>
      <c r="U1492">
        <v>3</v>
      </c>
    </row>
    <row r="1493" spans="1:21" ht="16">
      <c r="A1493" s="1">
        <v>2006</v>
      </c>
      <c r="B1493" t="s">
        <v>1614</v>
      </c>
      <c r="C1493" t="s">
        <v>1615</v>
      </c>
      <c r="D1493" t="s">
        <v>57</v>
      </c>
      <c r="E1493" t="s">
        <v>58</v>
      </c>
      <c r="F1493" t="s">
        <v>17</v>
      </c>
      <c r="G1493">
        <v>162586036</v>
      </c>
      <c r="H1493">
        <v>307325633</v>
      </c>
      <c r="I1493" t="s">
        <v>1464</v>
      </c>
      <c r="J1493">
        <v>63568799</v>
      </c>
      <c r="K1493">
        <v>187916346</v>
      </c>
      <c r="L1493">
        <v>355205844</v>
      </c>
      <c r="M1493">
        <v>55000000</v>
      </c>
      <c r="N1493">
        <f t="shared" si="120"/>
        <v>0</v>
      </c>
      <c r="O1493">
        <f t="shared" si="121"/>
        <v>1</v>
      </c>
      <c r="P1493">
        <f t="shared" si="122"/>
        <v>0</v>
      </c>
      <c r="Q1493">
        <f t="shared" si="122"/>
        <v>1</v>
      </c>
      <c r="R1493">
        <f t="shared" si="122"/>
        <v>0</v>
      </c>
      <c r="S1493">
        <f t="shared" si="122"/>
        <v>0</v>
      </c>
      <c r="T1493">
        <v>2</v>
      </c>
      <c r="U1493">
        <v>2</v>
      </c>
    </row>
    <row r="1494" spans="1:21" ht="16">
      <c r="A1494" s="1">
        <v>2012</v>
      </c>
      <c r="B1494" t="s">
        <v>257</v>
      </c>
      <c r="C1494" t="s">
        <v>258</v>
      </c>
      <c r="D1494" t="s">
        <v>22</v>
      </c>
      <c r="E1494" t="s">
        <v>22</v>
      </c>
      <c r="F1494" t="s">
        <v>23</v>
      </c>
      <c r="G1494">
        <v>165092266</v>
      </c>
      <c r="H1494">
        <v>350100280</v>
      </c>
      <c r="I1494" t="s">
        <v>24</v>
      </c>
      <c r="J1494">
        <v>88273555</v>
      </c>
      <c r="K1494">
        <v>167508980</v>
      </c>
      <c r="L1494">
        <v>355225246</v>
      </c>
      <c r="M1494">
        <v>87000000</v>
      </c>
      <c r="N1494">
        <f t="shared" si="120"/>
        <v>1</v>
      </c>
      <c r="O1494">
        <f t="shared" si="121"/>
        <v>0</v>
      </c>
      <c r="P1494">
        <f t="shared" si="122"/>
        <v>1</v>
      </c>
      <c r="Q1494">
        <f t="shared" si="122"/>
        <v>0</v>
      </c>
      <c r="R1494">
        <f t="shared" si="122"/>
        <v>0</v>
      </c>
      <c r="S1494">
        <f t="shared" si="122"/>
        <v>0</v>
      </c>
      <c r="T1494">
        <v>1</v>
      </c>
      <c r="U1494">
        <v>1</v>
      </c>
    </row>
    <row r="1495" spans="1:21" ht="16">
      <c r="A1495" s="1">
        <v>2004</v>
      </c>
      <c r="B1495" t="s">
        <v>1957</v>
      </c>
      <c r="C1495" t="s">
        <v>1958</v>
      </c>
      <c r="D1495" t="s">
        <v>31</v>
      </c>
      <c r="E1495" t="s">
        <v>31</v>
      </c>
      <c r="F1495" t="s">
        <v>17</v>
      </c>
      <c r="G1495">
        <v>176087450</v>
      </c>
      <c r="H1495">
        <v>288587450</v>
      </c>
      <c r="I1495" t="s">
        <v>1841</v>
      </c>
      <c r="J1495">
        <v>104821395</v>
      </c>
      <c r="K1495">
        <v>217149789</v>
      </c>
      <c r="L1495">
        <v>355883988</v>
      </c>
      <c r="M1495">
        <v>85000000</v>
      </c>
      <c r="N1495">
        <f t="shared" si="120"/>
        <v>0</v>
      </c>
      <c r="O1495">
        <f t="shared" si="121"/>
        <v>0</v>
      </c>
      <c r="P1495">
        <f t="shared" si="122"/>
        <v>0</v>
      </c>
      <c r="Q1495">
        <f t="shared" si="122"/>
        <v>1</v>
      </c>
      <c r="R1495">
        <f t="shared" si="122"/>
        <v>0</v>
      </c>
      <c r="S1495">
        <f t="shared" si="122"/>
        <v>0</v>
      </c>
      <c r="T1495">
        <v>3</v>
      </c>
      <c r="U1495">
        <v>2</v>
      </c>
    </row>
    <row r="1496" spans="1:21" ht="16">
      <c r="A1496" s="1">
        <v>2008</v>
      </c>
      <c r="B1496" t="s">
        <v>1259</v>
      </c>
      <c r="C1496" t="s">
        <v>1260</v>
      </c>
      <c r="D1496" t="s">
        <v>63</v>
      </c>
      <c r="E1496" t="s">
        <v>64</v>
      </c>
      <c r="F1496" t="s">
        <v>17</v>
      </c>
      <c r="G1496">
        <v>127509326</v>
      </c>
      <c r="H1496">
        <v>329809326</v>
      </c>
      <c r="I1496" t="s">
        <v>1123</v>
      </c>
      <c r="J1496">
        <v>173161010</v>
      </c>
      <c r="K1496">
        <v>137997773</v>
      </c>
      <c r="L1496">
        <v>356938225</v>
      </c>
      <c r="M1496">
        <v>160000000</v>
      </c>
      <c r="N1496">
        <f t="shared" si="120"/>
        <v>0</v>
      </c>
      <c r="O1496">
        <f t="shared" si="121"/>
        <v>1</v>
      </c>
      <c r="P1496">
        <f t="shared" si="122"/>
        <v>0</v>
      </c>
      <c r="Q1496">
        <f t="shared" si="122"/>
        <v>1</v>
      </c>
      <c r="R1496">
        <f t="shared" si="122"/>
        <v>0</v>
      </c>
      <c r="S1496">
        <f t="shared" si="122"/>
        <v>0</v>
      </c>
      <c r="T1496">
        <v>2</v>
      </c>
      <c r="U1496">
        <v>2</v>
      </c>
    </row>
    <row r="1497" spans="1:21" ht="16">
      <c r="A1497" s="1">
        <v>1990</v>
      </c>
      <c r="B1497" t="s">
        <v>3192</v>
      </c>
      <c r="C1497" t="s">
        <v>3193</v>
      </c>
      <c r="D1497" t="s">
        <v>16</v>
      </c>
      <c r="E1497" t="s">
        <v>16</v>
      </c>
      <c r="F1497" t="s">
        <v>17</v>
      </c>
      <c r="G1497">
        <v>120709866</v>
      </c>
      <c r="H1497">
        <v>200500000</v>
      </c>
      <c r="I1497" t="s">
        <v>3169</v>
      </c>
      <c r="J1497">
        <v>53489262</v>
      </c>
      <c r="K1497">
        <v>215222722</v>
      </c>
      <c r="L1497">
        <v>357486568</v>
      </c>
      <c r="M1497">
        <v>30000000</v>
      </c>
      <c r="N1497">
        <f t="shared" si="120"/>
        <v>0</v>
      </c>
      <c r="O1497">
        <f t="shared" si="121"/>
        <v>0</v>
      </c>
      <c r="P1497">
        <f t="shared" si="122"/>
        <v>0</v>
      </c>
      <c r="Q1497">
        <f t="shared" si="122"/>
        <v>0</v>
      </c>
      <c r="R1497">
        <f t="shared" si="122"/>
        <v>1</v>
      </c>
      <c r="S1497">
        <f t="shared" si="122"/>
        <v>0</v>
      </c>
      <c r="T1497">
        <v>5</v>
      </c>
      <c r="U1497">
        <v>3</v>
      </c>
    </row>
    <row r="1498" spans="1:21" ht="16">
      <c r="A1498" s="1">
        <v>2002</v>
      </c>
      <c r="B1498" t="s">
        <v>2218</v>
      </c>
      <c r="C1498" t="s">
        <v>2219</v>
      </c>
      <c r="D1498" t="s">
        <v>22</v>
      </c>
      <c r="E1498" t="s">
        <v>22</v>
      </c>
      <c r="F1498" t="s">
        <v>23</v>
      </c>
      <c r="G1498">
        <v>153294164</v>
      </c>
      <c r="H1498">
        <v>276294164</v>
      </c>
      <c r="I1498" t="s">
        <v>2128</v>
      </c>
      <c r="J1498">
        <v>108795054</v>
      </c>
      <c r="K1498">
        <v>198543415</v>
      </c>
      <c r="L1498">
        <v>357850459</v>
      </c>
      <c r="M1498">
        <v>84000000</v>
      </c>
      <c r="N1498">
        <f t="shared" si="120"/>
        <v>1</v>
      </c>
      <c r="O1498">
        <f t="shared" si="121"/>
        <v>0</v>
      </c>
      <c r="P1498">
        <f t="shared" si="122"/>
        <v>0</v>
      </c>
      <c r="Q1498">
        <f t="shared" si="122"/>
        <v>1</v>
      </c>
      <c r="R1498">
        <f t="shared" si="122"/>
        <v>0</v>
      </c>
      <c r="S1498">
        <f t="shared" si="122"/>
        <v>0</v>
      </c>
      <c r="T1498">
        <v>3</v>
      </c>
      <c r="U1498">
        <v>2</v>
      </c>
    </row>
    <row r="1499" spans="1:21" ht="16">
      <c r="A1499" s="1">
        <v>2010</v>
      </c>
      <c r="B1499" t="s">
        <v>761</v>
      </c>
      <c r="C1499" t="s">
        <v>762</v>
      </c>
      <c r="D1499" t="s">
        <v>58</v>
      </c>
      <c r="E1499" t="s">
        <v>58</v>
      </c>
      <c r="F1499" t="s">
        <v>17</v>
      </c>
      <c r="G1499">
        <v>90759676</v>
      </c>
      <c r="H1499">
        <v>335059676</v>
      </c>
      <c r="I1499" t="s">
        <v>635</v>
      </c>
      <c r="J1499">
        <v>213646368</v>
      </c>
      <c r="K1499">
        <v>96952376</v>
      </c>
      <c r="L1499">
        <v>357921415</v>
      </c>
      <c r="M1499">
        <v>200000000</v>
      </c>
      <c r="N1499">
        <f t="shared" si="120"/>
        <v>0</v>
      </c>
      <c r="O1499">
        <f t="shared" si="121"/>
        <v>0</v>
      </c>
      <c r="P1499">
        <f t="shared" si="122"/>
        <v>1</v>
      </c>
      <c r="Q1499">
        <f t="shared" si="122"/>
        <v>0</v>
      </c>
      <c r="R1499">
        <f t="shared" si="122"/>
        <v>0</v>
      </c>
      <c r="S1499">
        <f t="shared" si="122"/>
        <v>0</v>
      </c>
      <c r="T1499">
        <v>1</v>
      </c>
      <c r="U1499">
        <v>1</v>
      </c>
    </row>
    <row r="1500" spans="1:21" ht="16">
      <c r="A1500" s="1">
        <v>1998</v>
      </c>
      <c r="B1500" t="s">
        <v>2664</v>
      </c>
      <c r="C1500" t="s">
        <v>2665</v>
      </c>
      <c r="D1500" t="s">
        <v>16</v>
      </c>
      <c r="E1500" t="s">
        <v>16</v>
      </c>
      <c r="F1500" t="s">
        <v>17</v>
      </c>
      <c r="G1500">
        <v>111549836</v>
      </c>
      <c r="H1500">
        <v>250649836</v>
      </c>
      <c r="I1500" t="s">
        <v>2642</v>
      </c>
      <c r="J1500">
        <v>121476247</v>
      </c>
      <c r="K1500">
        <v>159419475</v>
      </c>
      <c r="L1500">
        <v>358211780</v>
      </c>
      <c r="M1500">
        <v>85000000</v>
      </c>
      <c r="N1500">
        <f t="shared" si="120"/>
        <v>0</v>
      </c>
      <c r="O1500">
        <f t="shared" si="121"/>
        <v>0</v>
      </c>
      <c r="P1500">
        <f t="shared" si="122"/>
        <v>0</v>
      </c>
      <c r="Q1500">
        <f t="shared" si="122"/>
        <v>0</v>
      </c>
      <c r="R1500">
        <f t="shared" si="122"/>
        <v>1</v>
      </c>
      <c r="S1500">
        <f t="shared" si="122"/>
        <v>0</v>
      </c>
      <c r="T1500">
        <v>4</v>
      </c>
      <c r="U1500">
        <v>3</v>
      </c>
    </row>
    <row r="1501" spans="1:21" ht="16">
      <c r="A1501" s="1">
        <v>1998</v>
      </c>
      <c r="B1501" t="s">
        <v>2759</v>
      </c>
      <c r="C1501" t="s">
        <v>3630</v>
      </c>
      <c r="D1501" t="s">
        <v>22</v>
      </c>
      <c r="E1501" t="s">
        <v>22</v>
      </c>
      <c r="F1501" t="s">
        <v>23</v>
      </c>
      <c r="G1501">
        <v>115821495</v>
      </c>
      <c r="H1501">
        <v>250800000</v>
      </c>
      <c r="I1501" t="s">
        <v>2644</v>
      </c>
      <c r="J1501">
        <v>92893600</v>
      </c>
      <c r="K1501">
        <v>165524241</v>
      </c>
      <c r="L1501">
        <v>358426384</v>
      </c>
      <c r="M1501">
        <v>65000000</v>
      </c>
      <c r="N1501">
        <f t="shared" si="120"/>
        <v>1</v>
      </c>
      <c r="O1501">
        <f t="shared" si="121"/>
        <v>0</v>
      </c>
      <c r="P1501">
        <f t="shared" si="122"/>
        <v>0</v>
      </c>
      <c r="Q1501">
        <f t="shared" si="122"/>
        <v>0</v>
      </c>
      <c r="R1501">
        <f t="shared" si="122"/>
        <v>1</v>
      </c>
      <c r="S1501">
        <f t="shared" si="122"/>
        <v>0</v>
      </c>
      <c r="T1501">
        <v>4</v>
      </c>
      <c r="U1501">
        <v>3</v>
      </c>
    </row>
    <row r="1502" spans="1:21" ht="16">
      <c r="A1502" s="1">
        <v>2001</v>
      </c>
      <c r="B1502" t="s">
        <v>2340</v>
      </c>
      <c r="C1502" t="s">
        <v>2341</v>
      </c>
      <c r="D1502" t="s">
        <v>58</v>
      </c>
      <c r="E1502" t="s">
        <v>58</v>
      </c>
      <c r="F1502" t="s">
        <v>17</v>
      </c>
      <c r="G1502">
        <v>131144183</v>
      </c>
      <c r="H1502">
        <v>274644183</v>
      </c>
      <c r="I1502" t="s">
        <v>2286</v>
      </c>
      <c r="J1502">
        <v>123689520</v>
      </c>
      <c r="K1502">
        <v>172565543</v>
      </c>
      <c r="L1502">
        <v>361389438</v>
      </c>
      <c r="M1502">
        <v>94000000</v>
      </c>
      <c r="N1502">
        <f t="shared" si="120"/>
        <v>0</v>
      </c>
      <c r="O1502">
        <f t="shared" si="121"/>
        <v>0</v>
      </c>
      <c r="P1502">
        <f t="shared" ref="P1502:S1521" si="123">IF(AND($A1502&gt;=P$1,$A1502&lt;P$1+10),1,0)</f>
        <v>0</v>
      </c>
      <c r="Q1502">
        <f t="shared" si="123"/>
        <v>1</v>
      </c>
      <c r="R1502">
        <f t="shared" si="123"/>
        <v>0</v>
      </c>
      <c r="S1502">
        <f t="shared" si="123"/>
        <v>0</v>
      </c>
      <c r="T1502">
        <v>3</v>
      </c>
      <c r="U1502">
        <v>2</v>
      </c>
    </row>
    <row r="1503" spans="1:21" ht="16">
      <c r="A1503" s="1">
        <v>2013</v>
      </c>
      <c r="B1503" t="s">
        <v>174</v>
      </c>
      <c r="C1503" t="s">
        <v>175</v>
      </c>
      <c r="D1503" t="s">
        <v>31</v>
      </c>
      <c r="E1503" t="s">
        <v>31</v>
      </c>
      <c r="F1503" t="s">
        <v>17</v>
      </c>
      <c r="G1503">
        <v>112200072</v>
      </c>
      <c r="H1503">
        <v>362000072</v>
      </c>
      <c r="I1503" t="s">
        <v>18</v>
      </c>
      <c r="J1503">
        <v>103000000</v>
      </c>
      <c r="K1503">
        <v>112200072</v>
      </c>
      <c r="L1503">
        <v>362000072</v>
      </c>
      <c r="M1503">
        <v>103000000</v>
      </c>
      <c r="N1503">
        <f t="shared" si="120"/>
        <v>0</v>
      </c>
      <c r="O1503">
        <f t="shared" si="121"/>
        <v>0</v>
      </c>
      <c r="P1503">
        <f t="shared" si="123"/>
        <v>1</v>
      </c>
      <c r="Q1503">
        <f t="shared" si="123"/>
        <v>0</v>
      </c>
      <c r="R1503">
        <f t="shared" si="123"/>
        <v>0</v>
      </c>
      <c r="S1503">
        <f t="shared" si="123"/>
        <v>0</v>
      </c>
      <c r="T1503">
        <v>1</v>
      </c>
      <c r="U1503">
        <v>1</v>
      </c>
    </row>
    <row r="1504" spans="1:21" ht="16">
      <c r="A1504" s="1">
        <v>1997</v>
      </c>
      <c r="B1504" t="s">
        <v>2809</v>
      </c>
      <c r="C1504" t="s">
        <v>2810</v>
      </c>
      <c r="D1504" t="s">
        <v>21</v>
      </c>
      <c r="E1504" t="s">
        <v>22</v>
      </c>
      <c r="F1504" t="s">
        <v>23</v>
      </c>
      <c r="G1504">
        <v>99112101</v>
      </c>
      <c r="H1504">
        <v>250700000</v>
      </c>
      <c r="I1504" t="s">
        <v>2762</v>
      </c>
      <c r="J1504">
        <v>101586669</v>
      </c>
      <c r="K1504">
        <v>143835260</v>
      </c>
      <c r="L1504">
        <v>363825398</v>
      </c>
      <c r="M1504">
        <v>70000000</v>
      </c>
      <c r="N1504">
        <f t="shared" si="120"/>
        <v>1</v>
      </c>
      <c r="O1504">
        <f t="shared" si="121"/>
        <v>1</v>
      </c>
      <c r="P1504">
        <f t="shared" si="123"/>
        <v>0</v>
      </c>
      <c r="Q1504">
        <f t="shared" si="123"/>
        <v>0</v>
      </c>
      <c r="R1504">
        <f t="shared" si="123"/>
        <v>1</v>
      </c>
      <c r="S1504">
        <f t="shared" si="123"/>
        <v>0</v>
      </c>
      <c r="T1504">
        <v>4</v>
      </c>
      <c r="U1504">
        <v>3</v>
      </c>
    </row>
    <row r="1505" spans="1:21" ht="16">
      <c r="A1505" s="1">
        <v>2012</v>
      </c>
      <c r="B1505" t="s">
        <v>259</v>
      </c>
      <c r="C1505" t="s">
        <v>260</v>
      </c>
      <c r="D1505" t="s">
        <v>22</v>
      </c>
      <c r="E1505" t="s">
        <v>22</v>
      </c>
      <c r="F1505" t="s">
        <v>23</v>
      </c>
      <c r="G1505">
        <v>148313048</v>
      </c>
      <c r="H1505">
        <v>359222014</v>
      </c>
      <c r="I1505" t="s">
        <v>24</v>
      </c>
      <c r="J1505">
        <v>86244278</v>
      </c>
      <c r="K1505">
        <v>150484138</v>
      </c>
      <c r="L1505">
        <v>364480509</v>
      </c>
      <c r="M1505">
        <v>85000000</v>
      </c>
      <c r="N1505">
        <f t="shared" si="120"/>
        <v>1</v>
      </c>
      <c r="O1505">
        <f t="shared" si="121"/>
        <v>0</v>
      </c>
      <c r="P1505">
        <f t="shared" si="123"/>
        <v>1</v>
      </c>
      <c r="Q1505">
        <f t="shared" si="123"/>
        <v>0</v>
      </c>
      <c r="R1505">
        <f t="shared" si="123"/>
        <v>0</v>
      </c>
      <c r="S1505">
        <f t="shared" si="123"/>
        <v>0</v>
      </c>
      <c r="T1505">
        <v>1</v>
      </c>
      <c r="U1505">
        <v>1</v>
      </c>
    </row>
    <row r="1506" spans="1:21" ht="16">
      <c r="A1506" s="1">
        <v>2013</v>
      </c>
      <c r="B1506" t="s">
        <v>202</v>
      </c>
      <c r="C1506" t="s">
        <v>203</v>
      </c>
      <c r="D1506" t="s">
        <v>27</v>
      </c>
      <c r="E1506" t="s">
        <v>16</v>
      </c>
      <c r="F1506" t="s">
        <v>17</v>
      </c>
      <c r="G1506">
        <v>115702857</v>
      </c>
      <c r="H1506">
        <v>365702857</v>
      </c>
      <c r="I1506" t="s">
        <v>18</v>
      </c>
      <c r="J1506">
        <v>100000000</v>
      </c>
      <c r="K1506">
        <v>115702857</v>
      </c>
      <c r="L1506">
        <v>365702857</v>
      </c>
      <c r="M1506">
        <v>100000000</v>
      </c>
      <c r="N1506">
        <f t="shared" si="120"/>
        <v>0</v>
      </c>
      <c r="O1506">
        <f t="shared" si="121"/>
        <v>1</v>
      </c>
      <c r="P1506">
        <f t="shared" si="123"/>
        <v>1</v>
      </c>
      <c r="Q1506">
        <f t="shared" si="123"/>
        <v>0</v>
      </c>
      <c r="R1506">
        <f t="shared" si="123"/>
        <v>0</v>
      </c>
      <c r="S1506">
        <f t="shared" si="123"/>
        <v>0</v>
      </c>
      <c r="T1506">
        <v>1</v>
      </c>
      <c r="U1506">
        <v>1</v>
      </c>
    </row>
    <row r="1507" spans="1:21" ht="16">
      <c r="A1507" s="1">
        <v>2011</v>
      </c>
      <c r="B1507" t="s">
        <v>628</v>
      </c>
      <c r="C1507" t="s">
        <v>629</v>
      </c>
      <c r="D1507" t="s">
        <v>21</v>
      </c>
      <c r="E1507" t="s">
        <v>22</v>
      </c>
      <c r="F1507" t="s">
        <v>23</v>
      </c>
      <c r="G1507">
        <v>146408305</v>
      </c>
      <c r="H1507">
        <v>355408305</v>
      </c>
      <c r="I1507" t="s">
        <v>398</v>
      </c>
      <c r="J1507">
        <v>165710526</v>
      </c>
      <c r="K1507">
        <v>151633733</v>
      </c>
      <c r="L1507">
        <v>368093107</v>
      </c>
      <c r="M1507">
        <v>160000000</v>
      </c>
      <c r="N1507">
        <f t="shared" si="120"/>
        <v>1</v>
      </c>
      <c r="O1507">
        <f t="shared" si="121"/>
        <v>1</v>
      </c>
      <c r="P1507">
        <f t="shared" si="123"/>
        <v>1</v>
      </c>
      <c r="Q1507">
        <f t="shared" si="123"/>
        <v>0</v>
      </c>
      <c r="R1507">
        <f t="shared" si="123"/>
        <v>0</v>
      </c>
      <c r="S1507">
        <f t="shared" si="123"/>
        <v>0</v>
      </c>
      <c r="T1507">
        <v>1</v>
      </c>
      <c r="U1507">
        <v>1</v>
      </c>
    </row>
    <row r="1508" spans="1:21" ht="16">
      <c r="A1508" s="1">
        <v>1978</v>
      </c>
      <c r="B1508" t="s">
        <v>3470</v>
      </c>
      <c r="C1508" t="s">
        <v>1875</v>
      </c>
      <c r="D1508" t="s">
        <v>58</v>
      </c>
      <c r="E1508" t="s">
        <v>58</v>
      </c>
      <c r="F1508" t="s">
        <v>17</v>
      </c>
      <c r="G1508">
        <v>58990765</v>
      </c>
      <c r="H1508">
        <v>103452875</v>
      </c>
      <c r="I1508" t="s">
        <v>3469</v>
      </c>
      <c r="J1508">
        <v>99979768</v>
      </c>
      <c r="K1508">
        <v>210638678</v>
      </c>
      <c r="L1508">
        <v>369399800</v>
      </c>
      <c r="M1508">
        <v>28000000</v>
      </c>
      <c r="N1508">
        <f t="shared" si="120"/>
        <v>0</v>
      </c>
      <c r="O1508">
        <f t="shared" si="121"/>
        <v>0</v>
      </c>
      <c r="P1508">
        <f t="shared" si="123"/>
        <v>0</v>
      </c>
      <c r="Q1508">
        <f t="shared" si="123"/>
        <v>0</v>
      </c>
      <c r="R1508">
        <f t="shared" si="123"/>
        <v>0</v>
      </c>
      <c r="S1508">
        <f t="shared" si="123"/>
        <v>0</v>
      </c>
    </row>
    <row r="1509" spans="1:21" ht="16">
      <c r="A1509" s="1">
        <v>2004</v>
      </c>
      <c r="B1509" t="s">
        <v>1989</v>
      </c>
      <c r="C1509" t="s">
        <v>1990</v>
      </c>
      <c r="D1509" t="s">
        <v>22</v>
      </c>
      <c r="E1509" t="s">
        <v>22</v>
      </c>
      <c r="F1509" t="s">
        <v>23</v>
      </c>
      <c r="G1509">
        <v>120150546</v>
      </c>
      <c r="H1509">
        <v>300150546</v>
      </c>
      <c r="I1509" t="s">
        <v>1837</v>
      </c>
      <c r="J1509">
        <v>209642789</v>
      </c>
      <c r="K1509">
        <v>148168797</v>
      </c>
      <c r="L1509">
        <v>370143515</v>
      </c>
      <c r="M1509">
        <v>170000000</v>
      </c>
      <c r="N1509">
        <f t="shared" si="120"/>
        <v>1</v>
      </c>
      <c r="O1509">
        <f t="shared" si="121"/>
        <v>0</v>
      </c>
      <c r="P1509">
        <f t="shared" si="123"/>
        <v>0</v>
      </c>
      <c r="Q1509">
        <f t="shared" si="123"/>
        <v>1</v>
      </c>
      <c r="R1509">
        <f t="shared" si="123"/>
        <v>0</v>
      </c>
      <c r="S1509">
        <f t="shared" si="123"/>
        <v>0</v>
      </c>
      <c r="T1509">
        <v>3</v>
      </c>
      <c r="U1509">
        <v>2</v>
      </c>
    </row>
    <row r="1510" spans="1:21" ht="16">
      <c r="A1510" s="1">
        <v>2001</v>
      </c>
      <c r="B1510" t="s">
        <v>2303</v>
      </c>
      <c r="C1510" t="s">
        <v>3631</v>
      </c>
      <c r="D1510" t="s">
        <v>22</v>
      </c>
      <c r="E1510" t="s">
        <v>22</v>
      </c>
      <c r="F1510" t="s">
        <v>23</v>
      </c>
      <c r="G1510">
        <v>71500556</v>
      </c>
      <c r="H1510">
        <v>281527158</v>
      </c>
      <c r="I1510" t="s">
        <v>2290</v>
      </c>
      <c r="J1510">
        <v>32896149</v>
      </c>
      <c r="K1510">
        <v>94083718</v>
      </c>
      <c r="L1510">
        <v>370446373</v>
      </c>
      <c r="M1510">
        <v>25000000</v>
      </c>
      <c r="N1510">
        <f t="shared" si="120"/>
        <v>1</v>
      </c>
      <c r="O1510">
        <f t="shared" si="121"/>
        <v>0</v>
      </c>
      <c r="P1510">
        <f t="shared" si="123"/>
        <v>0</v>
      </c>
      <c r="Q1510">
        <f t="shared" si="123"/>
        <v>1</v>
      </c>
      <c r="R1510">
        <f t="shared" si="123"/>
        <v>0</v>
      </c>
      <c r="S1510">
        <f t="shared" si="123"/>
        <v>0</v>
      </c>
      <c r="T1510">
        <v>3</v>
      </c>
      <c r="U1510">
        <v>2</v>
      </c>
    </row>
    <row r="1511" spans="1:21" ht="16">
      <c r="A1511" s="1">
        <v>2008</v>
      </c>
      <c r="B1511" t="s">
        <v>1309</v>
      </c>
      <c r="C1511" t="s">
        <v>1310</v>
      </c>
      <c r="D1511" t="s">
        <v>16</v>
      </c>
      <c r="E1511" t="s">
        <v>16</v>
      </c>
      <c r="F1511" t="s">
        <v>17</v>
      </c>
      <c r="G1511">
        <v>134508551</v>
      </c>
      <c r="H1511">
        <v>342416460</v>
      </c>
      <c r="I1511" t="s">
        <v>1123</v>
      </c>
      <c r="J1511">
        <v>81169223</v>
      </c>
      <c r="K1511">
        <v>145572728</v>
      </c>
      <c r="L1511">
        <v>370582375</v>
      </c>
      <c r="M1511">
        <v>75000000</v>
      </c>
      <c r="N1511">
        <f t="shared" si="120"/>
        <v>0</v>
      </c>
      <c r="O1511">
        <f t="shared" si="121"/>
        <v>0</v>
      </c>
      <c r="P1511">
        <f t="shared" si="123"/>
        <v>0</v>
      </c>
      <c r="Q1511">
        <f t="shared" si="123"/>
        <v>1</v>
      </c>
      <c r="R1511">
        <f t="shared" si="123"/>
        <v>0</v>
      </c>
      <c r="S1511">
        <f t="shared" si="123"/>
        <v>0</v>
      </c>
      <c r="T1511">
        <v>2</v>
      </c>
      <c r="U1511">
        <v>2</v>
      </c>
    </row>
    <row r="1512" spans="1:21" ht="16">
      <c r="A1512" s="1">
        <v>1996</v>
      </c>
      <c r="B1512" t="s">
        <v>2905</v>
      </c>
      <c r="C1512" t="s">
        <v>2906</v>
      </c>
      <c r="D1512" t="s">
        <v>16</v>
      </c>
      <c r="E1512" t="s">
        <v>16</v>
      </c>
      <c r="F1512" t="s">
        <v>17</v>
      </c>
      <c r="G1512">
        <v>90463534</v>
      </c>
      <c r="H1512">
        <v>250200000</v>
      </c>
      <c r="I1512" t="s">
        <v>2860</v>
      </c>
      <c r="J1512">
        <v>118813194</v>
      </c>
      <c r="K1512">
        <v>134353268</v>
      </c>
      <c r="L1512">
        <v>371588265</v>
      </c>
      <c r="M1512">
        <v>80000000</v>
      </c>
      <c r="N1512">
        <f t="shared" si="120"/>
        <v>0</v>
      </c>
      <c r="O1512">
        <f t="shared" si="121"/>
        <v>0</v>
      </c>
      <c r="P1512">
        <f t="shared" si="123"/>
        <v>0</v>
      </c>
      <c r="Q1512">
        <f t="shared" si="123"/>
        <v>0</v>
      </c>
      <c r="R1512">
        <f t="shared" si="123"/>
        <v>1</v>
      </c>
      <c r="S1512">
        <f t="shared" si="123"/>
        <v>0</v>
      </c>
      <c r="T1512">
        <v>4</v>
      </c>
      <c r="U1512">
        <v>3</v>
      </c>
    </row>
    <row r="1513" spans="1:21" ht="16">
      <c r="A1513" s="1">
        <v>2013</v>
      </c>
      <c r="B1513" t="s">
        <v>80</v>
      </c>
      <c r="C1513" t="s">
        <v>81</v>
      </c>
      <c r="D1513" t="s">
        <v>21</v>
      </c>
      <c r="E1513" t="s">
        <v>22</v>
      </c>
      <c r="F1513" t="s">
        <v>23</v>
      </c>
      <c r="G1513">
        <v>122523060</v>
      </c>
      <c r="H1513">
        <v>371923060</v>
      </c>
      <c r="I1513" t="s">
        <v>38</v>
      </c>
      <c r="J1513">
        <v>140000000</v>
      </c>
      <c r="K1513">
        <v>122523060</v>
      </c>
      <c r="L1513">
        <v>371923060</v>
      </c>
      <c r="M1513">
        <v>140000000</v>
      </c>
      <c r="N1513">
        <f t="shared" si="120"/>
        <v>1</v>
      </c>
      <c r="O1513">
        <f t="shared" si="121"/>
        <v>1</v>
      </c>
      <c r="P1513">
        <f t="shared" si="123"/>
        <v>1</v>
      </c>
      <c r="Q1513">
        <f t="shared" si="123"/>
        <v>0</v>
      </c>
      <c r="R1513">
        <f t="shared" si="123"/>
        <v>0</v>
      </c>
      <c r="S1513">
        <f t="shared" si="123"/>
        <v>0</v>
      </c>
      <c r="T1513">
        <v>1</v>
      </c>
      <c r="U1513">
        <v>1</v>
      </c>
    </row>
    <row r="1514" spans="1:21" ht="16">
      <c r="A1514" s="1">
        <v>2006</v>
      </c>
      <c r="B1514" t="s">
        <v>1596</v>
      </c>
      <c r="C1514" t="s">
        <v>1597</v>
      </c>
      <c r="D1514" t="s">
        <v>22</v>
      </c>
      <c r="E1514" t="s">
        <v>22</v>
      </c>
      <c r="F1514" t="s">
        <v>23</v>
      </c>
      <c r="G1514">
        <v>124740460</v>
      </c>
      <c r="H1514">
        <v>326551094</v>
      </c>
      <c r="I1514" t="s">
        <v>1469</v>
      </c>
      <c r="J1514">
        <v>40452872</v>
      </c>
      <c r="K1514">
        <v>144174568</v>
      </c>
      <c r="L1514">
        <v>377426561</v>
      </c>
      <c r="M1514">
        <v>35000000</v>
      </c>
      <c r="N1514">
        <f t="shared" si="120"/>
        <v>1</v>
      </c>
      <c r="O1514">
        <f t="shared" si="121"/>
        <v>0</v>
      </c>
      <c r="P1514">
        <f t="shared" si="123"/>
        <v>0</v>
      </c>
      <c r="Q1514">
        <f t="shared" si="123"/>
        <v>1</v>
      </c>
      <c r="R1514">
        <f t="shared" si="123"/>
        <v>0</v>
      </c>
      <c r="S1514">
        <f t="shared" si="123"/>
        <v>0</v>
      </c>
      <c r="T1514">
        <v>2</v>
      </c>
      <c r="U1514">
        <v>2</v>
      </c>
    </row>
    <row r="1515" spans="1:21" ht="16">
      <c r="A1515" s="1">
        <v>2002</v>
      </c>
      <c r="B1515" t="s">
        <v>2141</v>
      </c>
      <c r="C1515" t="s">
        <v>2142</v>
      </c>
      <c r="D1515" t="s">
        <v>16</v>
      </c>
      <c r="E1515" t="s">
        <v>16</v>
      </c>
      <c r="F1515" t="s">
        <v>17</v>
      </c>
      <c r="G1515">
        <v>213117789</v>
      </c>
      <c r="H1515">
        <v>292738626</v>
      </c>
      <c r="I1515" t="s">
        <v>2125</v>
      </c>
      <c r="J1515">
        <v>81596291</v>
      </c>
      <c r="K1515">
        <v>276025731</v>
      </c>
      <c r="L1515">
        <v>379148984</v>
      </c>
      <c r="M1515">
        <v>63000000</v>
      </c>
      <c r="N1515">
        <f t="shared" si="120"/>
        <v>0</v>
      </c>
      <c r="O1515">
        <f t="shared" si="121"/>
        <v>0</v>
      </c>
      <c r="P1515">
        <f t="shared" si="123"/>
        <v>0</v>
      </c>
      <c r="Q1515">
        <f t="shared" si="123"/>
        <v>1</v>
      </c>
      <c r="R1515">
        <f t="shared" si="123"/>
        <v>0</v>
      </c>
      <c r="S1515">
        <f t="shared" si="123"/>
        <v>0</v>
      </c>
      <c r="T1515">
        <v>3</v>
      </c>
      <c r="U1515">
        <v>2</v>
      </c>
    </row>
    <row r="1516" spans="1:21" ht="16">
      <c r="A1516" s="1">
        <v>2007</v>
      </c>
      <c r="B1516" t="s">
        <v>1357</v>
      </c>
      <c r="C1516" t="s">
        <v>1358</v>
      </c>
      <c r="D1516" t="s">
        <v>22</v>
      </c>
      <c r="E1516" t="s">
        <v>22</v>
      </c>
      <c r="F1516" t="s">
        <v>23</v>
      </c>
      <c r="G1516">
        <v>127706877</v>
      </c>
      <c r="H1516">
        <v>340384141</v>
      </c>
      <c r="I1516" t="s">
        <v>1321</v>
      </c>
      <c r="J1516">
        <v>95501196</v>
      </c>
      <c r="K1516">
        <v>143484229</v>
      </c>
      <c r="L1516">
        <v>382436383</v>
      </c>
      <c r="M1516">
        <v>85000000</v>
      </c>
      <c r="N1516">
        <f t="shared" si="120"/>
        <v>1</v>
      </c>
      <c r="O1516">
        <f t="shared" si="121"/>
        <v>0</v>
      </c>
      <c r="P1516">
        <f t="shared" si="123"/>
        <v>0</v>
      </c>
      <c r="Q1516">
        <f t="shared" si="123"/>
        <v>1</v>
      </c>
      <c r="R1516">
        <f t="shared" si="123"/>
        <v>0</v>
      </c>
      <c r="S1516">
        <f t="shared" si="123"/>
        <v>0</v>
      </c>
      <c r="T1516">
        <v>2</v>
      </c>
      <c r="U1516">
        <v>2</v>
      </c>
    </row>
    <row r="1517" spans="1:21" ht="16">
      <c r="A1517" s="1">
        <v>1997</v>
      </c>
      <c r="B1517" t="s">
        <v>2844</v>
      </c>
      <c r="C1517" t="s">
        <v>2845</v>
      </c>
      <c r="D1517" t="s">
        <v>27</v>
      </c>
      <c r="E1517" t="s">
        <v>16</v>
      </c>
      <c r="F1517" t="s">
        <v>17</v>
      </c>
      <c r="G1517">
        <v>63570862</v>
      </c>
      <c r="H1517">
        <v>263900000</v>
      </c>
      <c r="I1517" t="s">
        <v>2765</v>
      </c>
      <c r="J1517">
        <v>137867622</v>
      </c>
      <c r="K1517">
        <v>92256459</v>
      </c>
      <c r="L1517">
        <v>382981741</v>
      </c>
      <c r="M1517">
        <v>95000000</v>
      </c>
      <c r="N1517">
        <f t="shared" si="120"/>
        <v>0</v>
      </c>
      <c r="O1517">
        <f t="shared" si="121"/>
        <v>1</v>
      </c>
      <c r="P1517">
        <f t="shared" si="123"/>
        <v>0</v>
      </c>
      <c r="Q1517">
        <f t="shared" si="123"/>
        <v>0</v>
      </c>
      <c r="R1517">
        <f t="shared" si="123"/>
        <v>1</v>
      </c>
      <c r="S1517">
        <f t="shared" si="123"/>
        <v>0</v>
      </c>
      <c r="T1517">
        <v>4</v>
      </c>
      <c r="U1517">
        <v>3</v>
      </c>
    </row>
    <row r="1518" spans="1:21" ht="16">
      <c r="A1518" s="1">
        <v>2010</v>
      </c>
      <c r="B1518" t="s">
        <v>819</v>
      </c>
      <c r="C1518" t="s">
        <v>820</v>
      </c>
      <c r="D1518" t="s">
        <v>63</v>
      </c>
      <c r="E1518" t="s">
        <v>64</v>
      </c>
      <c r="F1518" t="s">
        <v>17</v>
      </c>
      <c r="G1518">
        <v>176591618</v>
      </c>
      <c r="H1518">
        <v>359091618</v>
      </c>
      <c r="I1518" t="s">
        <v>635</v>
      </c>
      <c r="J1518">
        <v>42729274</v>
      </c>
      <c r="K1518">
        <v>188640789</v>
      </c>
      <c r="L1518">
        <v>383593100</v>
      </c>
      <c r="M1518">
        <v>40000000</v>
      </c>
      <c r="N1518">
        <f t="shared" si="120"/>
        <v>0</v>
      </c>
      <c r="O1518">
        <f t="shared" si="121"/>
        <v>1</v>
      </c>
      <c r="P1518">
        <f t="shared" si="123"/>
        <v>1</v>
      </c>
      <c r="Q1518">
        <f t="shared" si="123"/>
        <v>0</v>
      </c>
      <c r="R1518">
        <f t="shared" si="123"/>
        <v>0</v>
      </c>
      <c r="S1518">
        <f t="shared" si="123"/>
        <v>0</v>
      </c>
      <c r="T1518">
        <v>1</v>
      </c>
      <c r="U1518">
        <v>1</v>
      </c>
    </row>
    <row r="1519" spans="1:21" ht="16">
      <c r="A1519" s="1">
        <v>2011</v>
      </c>
      <c r="B1519" t="s">
        <v>418</v>
      </c>
      <c r="C1519" t="s">
        <v>419</v>
      </c>
      <c r="D1519" t="s">
        <v>27</v>
      </c>
      <c r="E1519" t="s">
        <v>16</v>
      </c>
      <c r="F1519" t="s">
        <v>17</v>
      </c>
      <c r="G1519">
        <v>176654505</v>
      </c>
      <c r="H1519">
        <v>370569776</v>
      </c>
      <c r="I1519" t="s">
        <v>391</v>
      </c>
      <c r="J1519">
        <v>144996710</v>
      </c>
      <c r="K1519">
        <v>182959443</v>
      </c>
      <c r="L1519">
        <v>383795703</v>
      </c>
      <c r="M1519">
        <v>140000000</v>
      </c>
      <c r="N1519">
        <f t="shared" si="120"/>
        <v>0</v>
      </c>
      <c r="O1519">
        <f t="shared" si="121"/>
        <v>1</v>
      </c>
      <c r="P1519">
        <f t="shared" si="123"/>
        <v>1</v>
      </c>
      <c r="Q1519">
        <f t="shared" si="123"/>
        <v>0</v>
      </c>
      <c r="R1519">
        <f t="shared" si="123"/>
        <v>0</v>
      </c>
      <c r="S1519">
        <f t="shared" si="123"/>
        <v>0</v>
      </c>
      <c r="T1519">
        <v>1</v>
      </c>
      <c r="U1519">
        <v>1</v>
      </c>
    </row>
    <row r="1520" spans="1:21" ht="16">
      <c r="A1520" s="1">
        <v>1994</v>
      </c>
      <c r="B1520" t="s">
        <v>3024</v>
      </c>
      <c r="C1520" t="s">
        <v>3663</v>
      </c>
      <c r="D1520" t="s">
        <v>31</v>
      </c>
      <c r="E1520" t="s">
        <v>31</v>
      </c>
      <c r="F1520" t="s">
        <v>17</v>
      </c>
      <c r="G1520">
        <v>127175374</v>
      </c>
      <c r="H1520">
        <v>246400000</v>
      </c>
      <c r="I1520" t="s">
        <v>3016</v>
      </c>
      <c r="J1520">
        <v>25146635</v>
      </c>
      <c r="K1520">
        <v>199877046</v>
      </c>
      <c r="L1520">
        <v>387258182</v>
      </c>
      <c r="M1520">
        <v>16000000</v>
      </c>
      <c r="N1520">
        <f t="shared" si="120"/>
        <v>0</v>
      </c>
      <c r="O1520">
        <f t="shared" si="121"/>
        <v>0</v>
      </c>
      <c r="P1520">
        <f t="shared" si="123"/>
        <v>0</v>
      </c>
      <c r="Q1520">
        <f t="shared" si="123"/>
        <v>0</v>
      </c>
      <c r="R1520">
        <f t="shared" si="123"/>
        <v>1</v>
      </c>
      <c r="S1520">
        <f t="shared" si="123"/>
        <v>0</v>
      </c>
      <c r="T1520">
        <v>5</v>
      </c>
      <c r="U1520">
        <v>3</v>
      </c>
    </row>
    <row r="1521" spans="1:21" ht="16">
      <c r="A1521" s="1">
        <v>2011</v>
      </c>
      <c r="B1521" t="s">
        <v>567</v>
      </c>
      <c r="C1521" t="s">
        <v>568</v>
      </c>
      <c r="D1521" t="s">
        <v>16</v>
      </c>
      <c r="E1521" t="s">
        <v>16</v>
      </c>
      <c r="F1521" t="s">
        <v>17</v>
      </c>
      <c r="G1521">
        <v>77591831</v>
      </c>
      <c r="H1521">
        <v>373993951</v>
      </c>
      <c r="I1521" t="s">
        <v>391</v>
      </c>
      <c r="J1521">
        <v>134639802</v>
      </c>
      <c r="K1521">
        <v>80361144</v>
      </c>
      <c r="L1521">
        <v>387342089</v>
      </c>
      <c r="M1521">
        <v>130000000</v>
      </c>
      <c r="N1521">
        <f t="shared" si="120"/>
        <v>0</v>
      </c>
      <c r="O1521">
        <f t="shared" si="121"/>
        <v>0</v>
      </c>
      <c r="P1521">
        <f t="shared" si="123"/>
        <v>1</v>
      </c>
      <c r="Q1521">
        <f t="shared" si="123"/>
        <v>0</v>
      </c>
      <c r="R1521">
        <f t="shared" si="123"/>
        <v>0</v>
      </c>
      <c r="S1521">
        <f t="shared" si="123"/>
        <v>0</v>
      </c>
      <c r="T1521">
        <v>1</v>
      </c>
      <c r="U1521">
        <v>1</v>
      </c>
    </row>
    <row r="1522" spans="1:21" ht="16">
      <c r="A1522" s="1">
        <v>1986</v>
      </c>
      <c r="B1522" t="s">
        <v>3295</v>
      </c>
      <c r="C1522" t="s">
        <v>3296</v>
      </c>
      <c r="D1522" t="s">
        <v>21</v>
      </c>
      <c r="E1522" t="s">
        <v>22</v>
      </c>
      <c r="F1522" t="s">
        <v>23</v>
      </c>
      <c r="G1522">
        <v>85160248</v>
      </c>
      <c r="H1522">
        <v>183316455</v>
      </c>
      <c r="I1522" t="s">
        <v>3297</v>
      </c>
      <c r="J1522">
        <v>36104000</v>
      </c>
      <c r="K1522">
        <v>180860331</v>
      </c>
      <c r="L1522">
        <v>389321020</v>
      </c>
      <c r="M1522">
        <v>17000000</v>
      </c>
      <c r="N1522">
        <f t="shared" si="120"/>
        <v>1</v>
      </c>
      <c r="O1522">
        <f t="shared" si="121"/>
        <v>1</v>
      </c>
      <c r="P1522">
        <f t="shared" ref="P1522:S1541" si="124">IF(AND($A1522&gt;=P$1,$A1522&lt;P$1+10),1,0)</f>
        <v>0</v>
      </c>
      <c r="Q1522">
        <f t="shared" si="124"/>
        <v>0</v>
      </c>
      <c r="R1522">
        <f t="shared" si="124"/>
        <v>0</v>
      </c>
      <c r="S1522">
        <f t="shared" si="124"/>
        <v>1</v>
      </c>
    </row>
    <row r="1523" spans="1:21" ht="16">
      <c r="A1523" s="1">
        <v>2000</v>
      </c>
      <c r="B1523" t="s">
        <v>2520</v>
      </c>
      <c r="C1523" t="s">
        <v>2521</v>
      </c>
      <c r="D1523" t="s">
        <v>22</v>
      </c>
      <c r="E1523" t="s">
        <v>22</v>
      </c>
      <c r="F1523" t="s">
        <v>23</v>
      </c>
      <c r="G1523">
        <v>155464351</v>
      </c>
      <c r="H1523">
        <v>288693989</v>
      </c>
      <c r="I1523" t="s">
        <v>2409</v>
      </c>
      <c r="J1523">
        <v>121761754</v>
      </c>
      <c r="K1523">
        <v>210329023</v>
      </c>
      <c r="L1523">
        <v>390576517</v>
      </c>
      <c r="M1523">
        <v>90000000</v>
      </c>
      <c r="N1523">
        <f t="shared" si="120"/>
        <v>1</v>
      </c>
      <c r="O1523">
        <f t="shared" si="121"/>
        <v>0</v>
      </c>
      <c r="P1523">
        <f t="shared" si="124"/>
        <v>0</v>
      </c>
      <c r="Q1523">
        <f t="shared" si="124"/>
        <v>1</v>
      </c>
      <c r="R1523">
        <f t="shared" si="124"/>
        <v>0</v>
      </c>
      <c r="S1523">
        <f t="shared" si="124"/>
        <v>0</v>
      </c>
      <c r="T1523">
        <v>3</v>
      </c>
      <c r="U1523">
        <v>2</v>
      </c>
    </row>
    <row r="1524" spans="1:21" ht="16">
      <c r="A1524" s="1">
        <v>1992</v>
      </c>
      <c r="B1524" t="s">
        <v>3099</v>
      </c>
      <c r="C1524" t="s">
        <v>3100</v>
      </c>
      <c r="D1524" t="s">
        <v>16</v>
      </c>
      <c r="E1524" t="s">
        <v>16</v>
      </c>
      <c r="F1524" t="s">
        <v>17</v>
      </c>
      <c r="G1524">
        <v>141340178</v>
      </c>
      <c r="H1524">
        <v>236500000</v>
      </c>
      <c r="I1524" t="s">
        <v>3101</v>
      </c>
      <c r="J1524">
        <v>54791459</v>
      </c>
      <c r="K1524">
        <v>234673774</v>
      </c>
      <c r="L1524">
        <v>392672121</v>
      </c>
      <c r="M1524">
        <v>33000000</v>
      </c>
      <c r="N1524">
        <f t="shared" si="120"/>
        <v>0</v>
      </c>
      <c r="O1524">
        <f t="shared" si="121"/>
        <v>0</v>
      </c>
      <c r="P1524">
        <f t="shared" si="124"/>
        <v>0</v>
      </c>
      <c r="Q1524">
        <f t="shared" si="124"/>
        <v>0</v>
      </c>
      <c r="R1524">
        <f t="shared" si="124"/>
        <v>1</v>
      </c>
      <c r="S1524">
        <f t="shared" si="124"/>
        <v>0</v>
      </c>
      <c r="T1524">
        <v>5</v>
      </c>
      <c r="U1524">
        <v>3</v>
      </c>
    </row>
    <row r="1525" spans="1:21" ht="16">
      <c r="A1525" s="1">
        <v>2004</v>
      </c>
      <c r="B1525" t="s">
        <v>1975</v>
      </c>
      <c r="C1525" t="s">
        <v>1976</v>
      </c>
      <c r="D1525" t="s">
        <v>16</v>
      </c>
      <c r="E1525" t="s">
        <v>16</v>
      </c>
      <c r="F1525" t="s">
        <v>17</v>
      </c>
      <c r="G1525">
        <v>194949659</v>
      </c>
      <c r="H1525">
        <v>319049659</v>
      </c>
      <c r="I1525" t="s">
        <v>1841</v>
      </c>
      <c r="J1525">
        <v>209642789</v>
      </c>
      <c r="K1525">
        <v>240410531</v>
      </c>
      <c r="L1525">
        <v>393449767</v>
      </c>
      <c r="M1525">
        <v>170000000</v>
      </c>
      <c r="N1525">
        <f t="shared" si="120"/>
        <v>0</v>
      </c>
      <c r="O1525">
        <f t="shared" si="121"/>
        <v>0</v>
      </c>
      <c r="P1525">
        <f t="shared" si="124"/>
        <v>0</v>
      </c>
      <c r="Q1525">
        <f t="shared" si="124"/>
        <v>1</v>
      </c>
      <c r="R1525">
        <f t="shared" si="124"/>
        <v>0</v>
      </c>
      <c r="S1525">
        <f t="shared" si="124"/>
        <v>0</v>
      </c>
      <c r="T1525">
        <v>3</v>
      </c>
      <c r="U1525">
        <v>2</v>
      </c>
    </row>
    <row r="1526" spans="1:21" ht="16">
      <c r="A1526" s="1">
        <v>2009</v>
      </c>
      <c r="B1526" t="s">
        <v>952</v>
      </c>
      <c r="C1526" t="s">
        <v>3664</v>
      </c>
      <c r="D1526" t="s">
        <v>16</v>
      </c>
      <c r="E1526" t="s">
        <v>16</v>
      </c>
      <c r="F1526" t="s">
        <v>17</v>
      </c>
      <c r="G1526">
        <v>155064265</v>
      </c>
      <c r="H1526">
        <v>363064265</v>
      </c>
      <c r="I1526" t="s">
        <v>885</v>
      </c>
      <c r="J1526">
        <v>92287186</v>
      </c>
      <c r="K1526">
        <v>168358172</v>
      </c>
      <c r="L1526">
        <v>394190344</v>
      </c>
      <c r="M1526">
        <v>85000000</v>
      </c>
      <c r="N1526">
        <f t="shared" si="120"/>
        <v>0</v>
      </c>
      <c r="O1526">
        <f t="shared" si="121"/>
        <v>0</v>
      </c>
      <c r="P1526">
        <f t="shared" si="124"/>
        <v>0</v>
      </c>
      <c r="Q1526">
        <f t="shared" si="124"/>
        <v>1</v>
      </c>
      <c r="R1526">
        <f t="shared" si="124"/>
        <v>0</v>
      </c>
      <c r="S1526">
        <f t="shared" si="124"/>
        <v>0</v>
      </c>
      <c r="T1526">
        <v>2</v>
      </c>
      <c r="U1526">
        <v>2</v>
      </c>
    </row>
    <row r="1527" spans="1:21" ht="16">
      <c r="A1527" s="1">
        <v>2005</v>
      </c>
      <c r="B1527" t="s">
        <v>1688</v>
      </c>
      <c r="C1527" t="s">
        <v>1689</v>
      </c>
      <c r="D1527" t="s">
        <v>27</v>
      </c>
      <c r="E1527" t="s">
        <v>16</v>
      </c>
      <c r="F1527" t="s">
        <v>17</v>
      </c>
      <c r="G1527">
        <v>154696080</v>
      </c>
      <c r="H1527">
        <v>330717080</v>
      </c>
      <c r="I1527" t="s">
        <v>1645</v>
      </c>
      <c r="J1527">
        <v>104390399</v>
      </c>
      <c r="K1527">
        <v>184557548</v>
      </c>
      <c r="L1527">
        <v>394556433</v>
      </c>
      <c r="M1527">
        <v>87500000</v>
      </c>
      <c r="N1527">
        <f t="shared" si="120"/>
        <v>0</v>
      </c>
      <c r="O1527">
        <f t="shared" si="121"/>
        <v>1</v>
      </c>
      <c r="P1527">
        <f t="shared" si="124"/>
        <v>0</v>
      </c>
      <c r="Q1527">
        <f t="shared" si="124"/>
        <v>1</v>
      </c>
      <c r="R1527">
        <f t="shared" si="124"/>
        <v>0</v>
      </c>
      <c r="S1527">
        <f t="shared" si="124"/>
        <v>0</v>
      </c>
      <c r="T1527">
        <v>2</v>
      </c>
      <c r="U1527">
        <v>2</v>
      </c>
    </row>
    <row r="1528" spans="1:21" ht="16">
      <c r="A1528" s="1">
        <v>2002</v>
      </c>
      <c r="B1528" t="s">
        <v>2154</v>
      </c>
      <c r="C1528" t="s">
        <v>2155</v>
      </c>
      <c r="D1528" t="s">
        <v>22</v>
      </c>
      <c r="E1528" t="s">
        <v>22</v>
      </c>
      <c r="F1528" t="s">
        <v>23</v>
      </c>
      <c r="G1528">
        <v>170687518</v>
      </c>
      <c r="H1528">
        <v>307687518</v>
      </c>
      <c r="I1528" t="s">
        <v>2128</v>
      </c>
      <c r="J1528">
        <v>38855376</v>
      </c>
      <c r="K1528">
        <v>221070926</v>
      </c>
      <c r="L1528">
        <v>398510478</v>
      </c>
      <c r="M1528">
        <v>30000000</v>
      </c>
      <c r="N1528">
        <f t="shared" si="120"/>
        <v>1</v>
      </c>
      <c r="O1528">
        <f t="shared" si="121"/>
        <v>0</v>
      </c>
      <c r="P1528">
        <f t="shared" si="124"/>
        <v>0</v>
      </c>
      <c r="Q1528">
        <f t="shared" si="124"/>
        <v>1</v>
      </c>
      <c r="R1528">
        <f t="shared" si="124"/>
        <v>0</v>
      </c>
      <c r="S1528">
        <f t="shared" si="124"/>
        <v>0</v>
      </c>
      <c r="T1528">
        <v>3</v>
      </c>
      <c r="U1528">
        <v>2</v>
      </c>
    </row>
    <row r="1529" spans="1:21" ht="16">
      <c r="A1529" s="1">
        <v>1998</v>
      </c>
      <c r="B1529" t="s">
        <v>2714</v>
      </c>
      <c r="C1529" t="s">
        <v>2715</v>
      </c>
      <c r="D1529" t="s">
        <v>22</v>
      </c>
      <c r="E1529" t="s">
        <v>22</v>
      </c>
      <c r="F1529" t="s">
        <v>23</v>
      </c>
      <c r="G1529">
        <v>100317794</v>
      </c>
      <c r="H1529">
        <v>279500000</v>
      </c>
      <c r="I1529" t="s">
        <v>2644</v>
      </c>
      <c r="J1529">
        <v>37157440</v>
      </c>
      <c r="K1529">
        <v>143367401</v>
      </c>
      <c r="L1529">
        <v>399442481</v>
      </c>
      <c r="M1529">
        <v>26000000</v>
      </c>
      <c r="N1529">
        <f t="shared" si="120"/>
        <v>1</v>
      </c>
      <c r="O1529">
        <f t="shared" si="121"/>
        <v>0</v>
      </c>
      <c r="P1529">
        <f t="shared" si="124"/>
        <v>0</v>
      </c>
      <c r="Q1529">
        <f t="shared" si="124"/>
        <v>0</v>
      </c>
      <c r="R1529">
        <f t="shared" si="124"/>
        <v>1</v>
      </c>
      <c r="S1529">
        <f t="shared" si="124"/>
        <v>0</v>
      </c>
      <c r="T1529">
        <v>4</v>
      </c>
      <c r="U1529">
        <v>3</v>
      </c>
    </row>
    <row r="1530" spans="1:21" ht="16">
      <c r="A1530" s="1">
        <v>2000</v>
      </c>
      <c r="B1530" t="s">
        <v>2528</v>
      </c>
      <c r="C1530" t="s">
        <v>2529</v>
      </c>
      <c r="D1530" t="s">
        <v>27</v>
      </c>
      <c r="E1530" t="s">
        <v>16</v>
      </c>
      <c r="F1530" t="s">
        <v>17</v>
      </c>
      <c r="G1530">
        <v>157299717</v>
      </c>
      <c r="H1530">
        <v>296339717</v>
      </c>
      <c r="I1530" t="s">
        <v>2414</v>
      </c>
      <c r="J1530">
        <v>101468129</v>
      </c>
      <c r="K1530">
        <v>212812106</v>
      </c>
      <c r="L1530">
        <v>400920487</v>
      </c>
      <c r="M1530">
        <v>75000000</v>
      </c>
      <c r="N1530">
        <f t="shared" si="120"/>
        <v>0</v>
      </c>
      <c r="O1530">
        <f t="shared" si="121"/>
        <v>1</v>
      </c>
      <c r="P1530">
        <f t="shared" si="124"/>
        <v>0</v>
      </c>
      <c r="Q1530">
        <f t="shared" si="124"/>
        <v>1</v>
      </c>
      <c r="R1530">
        <f t="shared" si="124"/>
        <v>0</v>
      </c>
      <c r="S1530">
        <f t="shared" si="124"/>
        <v>0</v>
      </c>
      <c r="T1530">
        <v>3</v>
      </c>
      <c r="U1530">
        <v>2</v>
      </c>
    </row>
    <row r="1531" spans="1:21" ht="16">
      <c r="A1531" s="1">
        <v>1995</v>
      </c>
      <c r="B1531" t="s">
        <v>2970</v>
      </c>
      <c r="C1531" t="s">
        <v>2971</v>
      </c>
      <c r="D1531" t="s">
        <v>22</v>
      </c>
      <c r="E1531" t="s">
        <v>22</v>
      </c>
      <c r="F1531" t="s">
        <v>23</v>
      </c>
      <c r="G1531">
        <v>100458310</v>
      </c>
      <c r="H1531">
        <v>262758310</v>
      </c>
      <c r="I1531" t="s">
        <v>2944</v>
      </c>
      <c r="J1531">
        <v>99370665</v>
      </c>
      <c r="K1531">
        <v>153578601</v>
      </c>
      <c r="L1531">
        <v>401699506</v>
      </c>
      <c r="M1531">
        <v>65000000</v>
      </c>
      <c r="N1531">
        <f t="shared" si="120"/>
        <v>1</v>
      </c>
      <c r="O1531">
        <f t="shared" si="121"/>
        <v>0</v>
      </c>
      <c r="P1531">
        <f t="shared" si="124"/>
        <v>0</v>
      </c>
      <c r="Q1531">
        <f t="shared" si="124"/>
        <v>0</v>
      </c>
      <c r="R1531">
        <f t="shared" si="124"/>
        <v>1</v>
      </c>
      <c r="S1531">
        <f t="shared" si="124"/>
        <v>0</v>
      </c>
      <c r="T1531">
        <v>4</v>
      </c>
      <c r="U1531">
        <v>3</v>
      </c>
    </row>
    <row r="1532" spans="1:21" ht="16">
      <c r="A1532" s="1">
        <v>2009</v>
      </c>
      <c r="B1532" t="s">
        <v>1037</v>
      </c>
      <c r="C1532" t="s">
        <v>1038</v>
      </c>
      <c r="D1532" t="s">
        <v>90</v>
      </c>
      <c r="E1532" t="s">
        <v>31</v>
      </c>
      <c r="F1532" t="s">
        <v>17</v>
      </c>
      <c r="G1532">
        <v>125322469</v>
      </c>
      <c r="H1532">
        <v>371628539</v>
      </c>
      <c r="I1532" t="s">
        <v>885</v>
      </c>
      <c r="J1532">
        <v>217146319</v>
      </c>
      <c r="K1532">
        <v>136066564</v>
      </c>
      <c r="L1532">
        <v>403488847</v>
      </c>
      <c r="M1532">
        <v>200000000</v>
      </c>
      <c r="N1532">
        <f t="shared" si="120"/>
        <v>0</v>
      </c>
      <c r="O1532">
        <f t="shared" si="121"/>
        <v>1</v>
      </c>
      <c r="P1532">
        <f t="shared" si="124"/>
        <v>0</v>
      </c>
      <c r="Q1532">
        <f t="shared" si="124"/>
        <v>1</v>
      </c>
      <c r="R1532">
        <f t="shared" si="124"/>
        <v>0</v>
      </c>
      <c r="S1532">
        <f t="shared" si="124"/>
        <v>0</v>
      </c>
      <c r="T1532">
        <v>2</v>
      </c>
      <c r="U1532">
        <v>2</v>
      </c>
    </row>
    <row r="1533" spans="1:21" ht="16">
      <c r="A1533" s="1">
        <v>1995</v>
      </c>
      <c r="B1533" t="s">
        <v>3010</v>
      </c>
      <c r="C1533" t="s">
        <v>3011</v>
      </c>
      <c r="D1533" t="s">
        <v>57</v>
      </c>
      <c r="E1533" t="s">
        <v>58</v>
      </c>
      <c r="F1533" t="s">
        <v>17</v>
      </c>
      <c r="G1533">
        <v>88246220</v>
      </c>
      <c r="H1533">
        <v>264246220</v>
      </c>
      <c r="I1533" t="s">
        <v>2947</v>
      </c>
      <c r="J1533">
        <v>267536405</v>
      </c>
      <c r="K1533">
        <v>134909008</v>
      </c>
      <c r="L1533">
        <v>403974193</v>
      </c>
      <c r="M1533">
        <v>175000000</v>
      </c>
      <c r="N1533">
        <f t="shared" si="120"/>
        <v>0</v>
      </c>
      <c r="O1533">
        <f t="shared" si="121"/>
        <v>1</v>
      </c>
      <c r="P1533">
        <f t="shared" si="124"/>
        <v>0</v>
      </c>
      <c r="Q1533">
        <f t="shared" si="124"/>
        <v>0</v>
      </c>
      <c r="R1533">
        <f t="shared" si="124"/>
        <v>1</v>
      </c>
      <c r="S1533">
        <f t="shared" si="124"/>
        <v>0</v>
      </c>
      <c r="T1533">
        <v>4</v>
      </c>
      <c r="U1533">
        <v>3</v>
      </c>
    </row>
    <row r="1534" spans="1:21" ht="16">
      <c r="A1534" s="1">
        <v>1999</v>
      </c>
      <c r="B1534" t="s">
        <v>2615</v>
      </c>
      <c r="C1534" t="s">
        <v>2616</v>
      </c>
      <c r="D1534" t="s">
        <v>27</v>
      </c>
      <c r="E1534" t="s">
        <v>16</v>
      </c>
      <c r="F1534" t="s">
        <v>17</v>
      </c>
      <c r="G1534">
        <v>136801374</v>
      </c>
      <c r="H1534">
        <v>290701374</v>
      </c>
      <c r="I1534" t="s">
        <v>2535</v>
      </c>
      <c r="J1534">
        <v>83907722</v>
      </c>
      <c r="K1534">
        <v>191311527</v>
      </c>
      <c r="L1534">
        <v>406534833</v>
      </c>
      <c r="M1534">
        <v>60000000</v>
      </c>
      <c r="N1534">
        <f t="shared" si="120"/>
        <v>0</v>
      </c>
      <c r="O1534">
        <f t="shared" si="121"/>
        <v>1</v>
      </c>
      <c r="P1534">
        <f t="shared" si="124"/>
        <v>0</v>
      </c>
      <c r="Q1534">
        <f t="shared" si="124"/>
        <v>0</v>
      </c>
      <c r="R1534">
        <f t="shared" si="124"/>
        <v>1</v>
      </c>
      <c r="S1534">
        <f t="shared" si="124"/>
        <v>0</v>
      </c>
      <c r="T1534">
        <v>4</v>
      </c>
      <c r="U1534">
        <v>3</v>
      </c>
    </row>
    <row r="1535" spans="1:21" ht="16">
      <c r="A1535" s="1">
        <v>2012</v>
      </c>
      <c r="B1535" t="s">
        <v>320</v>
      </c>
      <c r="C1535" t="s">
        <v>321</v>
      </c>
      <c r="D1535" t="s">
        <v>22</v>
      </c>
      <c r="E1535" t="s">
        <v>22</v>
      </c>
      <c r="F1535" t="s">
        <v>23</v>
      </c>
      <c r="G1535">
        <v>155136755</v>
      </c>
      <c r="H1535">
        <v>400911200</v>
      </c>
      <c r="I1535" t="s">
        <v>24</v>
      </c>
      <c r="J1535">
        <v>172488556</v>
      </c>
      <c r="K1535">
        <v>157407735</v>
      </c>
      <c r="L1535">
        <v>406779965</v>
      </c>
      <c r="M1535">
        <v>170000000</v>
      </c>
      <c r="N1535">
        <f t="shared" si="120"/>
        <v>1</v>
      </c>
      <c r="O1535">
        <f t="shared" si="121"/>
        <v>0</v>
      </c>
      <c r="P1535">
        <f t="shared" si="124"/>
        <v>1</v>
      </c>
      <c r="Q1535">
        <f t="shared" si="124"/>
        <v>0</v>
      </c>
      <c r="R1535">
        <f t="shared" si="124"/>
        <v>0</v>
      </c>
      <c r="S1535">
        <f t="shared" si="124"/>
        <v>0</v>
      </c>
      <c r="T1535">
        <v>1</v>
      </c>
      <c r="U1535">
        <v>1</v>
      </c>
    </row>
    <row r="1536" spans="1:21" ht="16">
      <c r="A1536" s="1">
        <v>2009</v>
      </c>
      <c r="B1536" t="s">
        <v>1111</v>
      </c>
      <c r="C1536" t="s">
        <v>1112</v>
      </c>
      <c r="D1536" t="s">
        <v>63</v>
      </c>
      <c r="E1536" t="s">
        <v>64</v>
      </c>
      <c r="F1536" t="s">
        <v>17</v>
      </c>
      <c r="G1536">
        <v>179883157</v>
      </c>
      <c r="H1536">
        <v>374825760</v>
      </c>
      <c r="I1536" t="s">
        <v>885</v>
      </c>
      <c r="J1536">
        <v>162859739</v>
      </c>
      <c r="K1536">
        <v>195304827</v>
      </c>
      <c r="L1536">
        <v>406960171</v>
      </c>
      <c r="M1536">
        <v>150000000</v>
      </c>
      <c r="N1536">
        <f t="shared" si="120"/>
        <v>0</v>
      </c>
      <c r="O1536">
        <f t="shared" si="121"/>
        <v>1</v>
      </c>
      <c r="P1536">
        <f t="shared" si="124"/>
        <v>0</v>
      </c>
      <c r="Q1536">
        <f t="shared" si="124"/>
        <v>1</v>
      </c>
      <c r="R1536">
        <f t="shared" si="124"/>
        <v>0</v>
      </c>
      <c r="S1536">
        <f t="shared" si="124"/>
        <v>0</v>
      </c>
      <c r="T1536">
        <v>2</v>
      </c>
      <c r="U1536">
        <v>2</v>
      </c>
    </row>
    <row r="1537" spans="1:21" ht="16">
      <c r="A1537" s="1">
        <v>1974</v>
      </c>
      <c r="B1537" t="s">
        <v>3537</v>
      </c>
      <c r="C1537" t="s">
        <v>3538</v>
      </c>
      <c r="D1537" t="s">
        <v>31</v>
      </c>
      <c r="E1537" t="s">
        <v>31</v>
      </c>
      <c r="F1537" t="s">
        <v>17</v>
      </c>
      <c r="G1537">
        <v>86300000</v>
      </c>
      <c r="H1537">
        <v>86300000</v>
      </c>
      <c r="I1537" t="s">
        <v>3528</v>
      </c>
      <c r="J1537">
        <v>13226433</v>
      </c>
      <c r="K1537">
        <v>407657562</v>
      </c>
      <c r="L1537">
        <v>407657562</v>
      </c>
      <c r="M1537">
        <v>2800000</v>
      </c>
      <c r="N1537">
        <f t="shared" si="120"/>
        <v>0</v>
      </c>
      <c r="O1537">
        <f t="shared" si="121"/>
        <v>0</v>
      </c>
      <c r="P1537">
        <f t="shared" si="124"/>
        <v>0</v>
      </c>
      <c r="Q1537">
        <f t="shared" si="124"/>
        <v>0</v>
      </c>
      <c r="R1537">
        <f t="shared" si="124"/>
        <v>0</v>
      </c>
      <c r="S1537">
        <f t="shared" si="124"/>
        <v>0</v>
      </c>
    </row>
    <row r="1538" spans="1:21" ht="16">
      <c r="A1538" s="1">
        <v>2013</v>
      </c>
      <c r="B1538" t="s">
        <v>123</v>
      </c>
      <c r="C1538" t="s">
        <v>124</v>
      </c>
      <c r="D1538" t="s">
        <v>27</v>
      </c>
      <c r="E1538" t="s">
        <v>16</v>
      </c>
      <c r="F1538" t="s">
        <v>17</v>
      </c>
      <c r="G1538">
        <v>101802906</v>
      </c>
      <c r="H1538">
        <v>411002906</v>
      </c>
      <c r="I1538" t="s">
        <v>18</v>
      </c>
      <c r="J1538">
        <v>190000000</v>
      </c>
      <c r="K1538">
        <v>101802906</v>
      </c>
      <c r="L1538">
        <v>411002906</v>
      </c>
      <c r="M1538">
        <v>190000000</v>
      </c>
      <c r="N1538">
        <f t="shared" ref="N1538:N1601" si="125">IF(F1538="PASS",1,0)</f>
        <v>0</v>
      </c>
      <c r="O1538">
        <f t="shared" ref="O1538:O1601" si="126">IF(E1538=D1538,0,1)</f>
        <v>1</v>
      </c>
      <c r="P1538">
        <f t="shared" si="124"/>
        <v>1</v>
      </c>
      <c r="Q1538">
        <f t="shared" si="124"/>
        <v>0</v>
      </c>
      <c r="R1538">
        <f t="shared" si="124"/>
        <v>0</v>
      </c>
      <c r="S1538">
        <f t="shared" si="124"/>
        <v>0</v>
      </c>
      <c r="T1538">
        <v>1</v>
      </c>
      <c r="U1538">
        <v>1</v>
      </c>
    </row>
    <row r="1539" spans="1:21" ht="16">
      <c r="A1539" s="1">
        <v>1993</v>
      </c>
      <c r="B1539" t="s">
        <v>3066</v>
      </c>
      <c r="C1539" t="s">
        <v>3067</v>
      </c>
      <c r="D1539" t="s">
        <v>16</v>
      </c>
      <c r="E1539" t="s">
        <v>16</v>
      </c>
      <c r="F1539" t="s">
        <v>17</v>
      </c>
      <c r="G1539">
        <v>84049211</v>
      </c>
      <c r="H1539">
        <v>255000000</v>
      </c>
      <c r="I1539" t="s">
        <v>3068</v>
      </c>
      <c r="J1539">
        <v>104809829</v>
      </c>
      <c r="K1539">
        <v>135525899</v>
      </c>
      <c r="L1539">
        <v>411177020</v>
      </c>
      <c r="M1539">
        <v>65000000</v>
      </c>
      <c r="N1539">
        <f t="shared" si="125"/>
        <v>0</v>
      </c>
      <c r="O1539">
        <f t="shared" si="126"/>
        <v>0</v>
      </c>
      <c r="P1539">
        <f t="shared" si="124"/>
        <v>0</v>
      </c>
      <c r="Q1539">
        <f t="shared" si="124"/>
        <v>0</v>
      </c>
      <c r="R1539">
        <f t="shared" si="124"/>
        <v>1</v>
      </c>
      <c r="S1539">
        <f t="shared" si="124"/>
        <v>0</v>
      </c>
      <c r="T1539">
        <v>5</v>
      </c>
      <c r="U1539">
        <v>3</v>
      </c>
    </row>
    <row r="1540" spans="1:21" ht="16">
      <c r="A1540" s="1">
        <v>2000</v>
      </c>
      <c r="B1540" t="s">
        <v>2457</v>
      </c>
      <c r="C1540" t="s">
        <v>2458</v>
      </c>
      <c r="D1540" t="s">
        <v>31</v>
      </c>
      <c r="E1540" t="s">
        <v>31</v>
      </c>
      <c r="F1540" t="s">
        <v>17</v>
      </c>
      <c r="G1540">
        <v>166225040</v>
      </c>
      <c r="H1540">
        <v>304599899</v>
      </c>
      <c r="I1540" t="s">
        <v>2414</v>
      </c>
      <c r="J1540">
        <v>74409961</v>
      </c>
      <c r="K1540">
        <v>224887250</v>
      </c>
      <c r="L1540">
        <v>412095756</v>
      </c>
      <c r="M1540">
        <v>55000000</v>
      </c>
      <c r="N1540">
        <f t="shared" si="125"/>
        <v>0</v>
      </c>
      <c r="O1540">
        <f t="shared" si="126"/>
        <v>0</v>
      </c>
      <c r="P1540">
        <f t="shared" si="124"/>
        <v>0</v>
      </c>
      <c r="Q1540">
        <f t="shared" si="124"/>
        <v>1</v>
      </c>
      <c r="R1540">
        <f t="shared" si="124"/>
        <v>0</v>
      </c>
      <c r="S1540">
        <f t="shared" si="124"/>
        <v>0</v>
      </c>
      <c r="T1540">
        <v>3</v>
      </c>
      <c r="U1540">
        <v>2</v>
      </c>
    </row>
    <row r="1541" spans="1:21" ht="16">
      <c r="A1541" s="1">
        <v>2009</v>
      </c>
      <c r="B1541" t="s">
        <v>997</v>
      </c>
      <c r="C1541" t="s">
        <v>998</v>
      </c>
      <c r="D1541" t="s">
        <v>63</v>
      </c>
      <c r="E1541" t="s">
        <v>64</v>
      </c>
      <c r="F1541" t="s">
        <v>17</v>
      </c>
      <c r="G1541">
        <v>198351526</v>
      </c>
      <c r="H1541">
        <v>381687380</v>
      </c>
      <c r="I1541" t="s">
        <v>885</v>
      </c>
      <c r="J1541">
        <v>190003029</v>
      </c>
      <c r="K1541">
        <v>215356519</v>
      </c>
      <c r="L1541">
        <v>414410048</v>
      </c>
      <c r="M1541">
        <v>175000000</v>
      </c>
      <c r="N1541">
        <f t="shared" si="125"/>
        <v>0</v>
      </c>
      <c r="O1541">
        <f t="shared" si="126"/>
        <v>1</v>
      </c>
      <c r="P1541">
        <f t="shared" si="124"/>
        <v>0</v>
      </c>
      <c r="Q1541">
        <f t="shared" si="124"/>
        <v>1</v>
      </c>
      <c r="R1541">
        <f t="shared" si="124"/>
        <v>0</v>
      </c>
      <c r="S1541">
        <f t="shared" si="124"/>
        <v>0</v>
      </c>
      <c r="T1541">
        <v>2</v>
      </c>
      <c r="U1541">
        <v>2</v>
      </c>
    </row>
    <row r="1542" spans="1:21" ht="16">
      <c r="A1542" s="1">
        <v>2008</v>
      </c>
      <c r="B1542" t="s">
        <v>1239</v>
      </c>
      <c r="C1542" t="s">
        <v>1240</v>
      </c>
      <c r="D1542" t="s">
        <v>16</v>
      </c>
      <c r="E1542" t="s">
        <v>16</v>
      </c>
      <c r="F1542" t="s">
        <v>17</v>
      </c>
      <c r="G1542">
        <v>141319928</v>
      </c>
      <c r="H1542">
        <v>384519665</v>
      </c>
      <c r="I1542" t="s">
        <v>1123</v>
      </c>
      <c r="J1542">
        <v>15151588</v>
      </c>
      <c r="K1542">
        <v>152944384</v>
      </c>
      <c r="L1542">
        <v>416148834</v>
      </c>
      <c r="M1542">
        <v>14000000</v>
      </c>
      <c r="N1542">
        <f t="shared" si="125"/>
        <v>0</v>
      </c>
      <c r="O1542">
        <f t="shared" si="126"/>
        <v>0</v>
      </c>
      <c r="P1542">
        <f t="shared" ref="P1542:S1561" si="127">IF(AND($A1542&gt;=P$1,$A1542&lt;P$1+10),1,0)</f>
        <v>0</v>
      </c>
      <c r="Q1542">
        <f t="shared" si="127"/>
        <v>1</v>
      </c>
      <c r="R1542">
        <f t="shared" si="127"/>
        <v>0</v>
      </c>
      <c r="S1542">
        <f t="shared" si="127"/>
        <v>0</v>
      </c>
      <c r="T1542">
        <v>2</v>
      </c>
      <c r="U1542">
        <v>2</v>
      </c>
    </row>
    <row r="1543" spans="1:21" ht="16">
      <c r="A1543" s="1">
        <v>2013</v>
      </c>
      <c r="B1543" t="s">
        <v>204</v>
      </c>
      <c r="C1543" t="s">
        <v>205</v>
      </c>
      <c r="D1543" t="s">
        <v>22</v>
      </c>
      <c r="E1543" t="s">
        <v>22</v>
      </c>
      <c r="F1543" t="s">
        <v>23</v>
      </c>
      <c r="G1543">
        <v>132556852</v>
      </c>
      <c r="H1543">
        <v>416456852</v>
      </c>
      <c r="I1543" t="s">
        <v>38</v>
      </c>
      <c r="J1543">
        <v>115000000</v>
      </c>
      <c r="K1543">
        <v>132556852</v>
      </c>
      <c r="L1543">
        <v>416456852</v>
      </c>
      <c r="M1543">
        <v>115000000</v>
      </c>
      <c r="N1543">
        <f t="shared" si="125"/>
        <v>1</v>
      </c>
      <c r="O1543">
        <f t="shared" si="126"/>
        <v>0</v>
      </c>
      <c r="P1543">
        <f t="shared" si="127"/>
        <v>1</v>
      </c>
      <c r="Q1543">
        <f t="shared" si="127"/>
        <v>0</v>
      </c>
      <c r="R1543">
        <f t="shared" si="127"/>
        <v>0</v>
      </c>
      <c r="S1543">
        <f t="shared" si="127"/>
        <v>0</v>
      </c>
      <c r="T1543">
        <v>1</v>
      </c>
      <c r="U1543">
        <v>1</v>
      </c>
    </row>
    <row r="1544" spans="1:21" ht="16">
      <c r="A1544" s="1">
        <v>1999</v>
      </c>
      <c r="B1544" t="s">
        <v>2605</v>
      </c>
      <c r="C1544" t="s">
        <v>2606</v>
      </c>
      <c r="D1544" t="s">
        <v>27</v>
      </c>
      <c r="E1544" t="s">
        <v>16</v>
      </c>
      <c r="F1544" t="s">
        <v>17</v>
      </c>
      <c r="G1544">
        <v>140015224</v>
      </c>
      <c r="H1544">
        <v>298800000</v>
      </c>
      <c r="I1544" t="s">
        <v>2535</v>
      </c>
      <c r="J1544">
        <v>146838513</v>
      </c>
      <c r="K1544">
        <v>195805974</v>
      </c>
      <c r="L1544">
        <v>417860454</v>
      </c>
      <c r="M1544">
        <v>105000000</v>
      </c>
      <c r="N1544">
        <f t="shared" si="125"/>
        <v>0</v>
      </c>
      <c r="O1544">
        <f t="shared" si="126"/>
        <v>1</v>
      </c>
      <c r="P1544">
        <f t="shared" si="127"/>
        <v>0</v>
      </c>
      <c r="Q1544">
        <f t="shared" si="127"/>
        <v>0</v>
      </c>
      <c r="R1544">
        <f t="shared" si="127"/>
        <v>1</v>
      </c>
      <c r="S1544">
        <f t="shared" si="127"/>
        <v>0</v>
      </c>
      <c r="T1544">
        <v>4</v>
      </c>
      <c r="U1544">
        <v>3</v>
      </c>
    </row>
    <row r="1545" spans="1:21" ht="16">
      <c r="A1545" s="1">
        <v>2001</v>
      </c>
      <c r="B1545" t="s">
        <v>2284</v>
      </c>
      <c r="C1545" t="s">
        <v>2285</v>
      </c>
      <c r="D1545" t="s">
        <v>16</v>
      </c>
      <c r="E1545" t="s">
        <v>16</v>
      </c>
      <c r="F1545" t="s">
        <v>17</v>
      </c>
      <c r="G1545">
        <v>170708996</v>
      </c>
      <c r="H1545">
        <v>317668058</v>
      </c>
      <c r="I1545" t="s">
        <v>2286</v>
      </c>
      <c r="J1545">
        <v>102635985</v>
      </c>
      <c r="K1545">
        <v>224626742</v>
      </c>
      <c r="L1545">
        <v>418002230</v>
      </c>
      <c r="M1545">
        <v>78000000</v>
      </c>
      <c r="N1545">
        <f t="shared" si="125"/>
        <v>0</v>
      </c>
      <c r="O1545">
        <f t="shared" si="126"/>
        <v>0</v>
      </c>
      <c r="P1545">
        <f t="shared" si="127"/>
        <v>0</v>
      </c>
      <c r="Q1545">
        <f t="shared" si="127"/>
        <v>1</v>
      </c>
      <c r="R1545">
        <f t="shared" si="127"/>
        <v>0</v>
      </c>
      <c r="S1545">
        <f t="shared" si="127"/>
        <v>0</v>
      </c>
      <c r="T1545">
        <v>3</v>
      </c>
      <c r="U1545">
        <v>2</v>
      </c>
    </row>
    <row r="1546" spans="1:21" ht="16">
      <c r="A1546" s="1">
        <v>2007</v>
      </c>
      <c r="B1546" t="s">
        <v>1429</v>
      </c>
      <c r="C1546" t="s">
        <v>1430</v>
      </c>
      <c r="D1546" t="s">
        <v>22</v>
      </c>
      <c r="E1546" t="s">
        <v>22</v>
      </c>
      <c r="F1546" t="s">
        <v>23</v>
      </c>
      <c r="G1546">
        <v>70107728</v>
      </c>
      <c r="H1546">
        <v>372234864</v>
      </c>
      <c r="I1546" t="s">
        <v>1321</v>
      </c>
      <c r="J1546">
        <v>230326414</v>
      </c>
      <c r="K1546">
        <v>78769081</v>
      </c>
      <c r="L1546">
        <v>418222056</v>
      </c>
      <c r="M1546">
        <v>205000000</v>
      </c>
      <c r="N1546">
        <f t="shared" si="125"/>
        <v>1</v>
      </c>
      <c r="O1546">
        <f t="shared" si="126"/>
        <v>0</v>
      </c>
      <c r="P1546">
        <f t="shared" si="127"/>
        <v>0</v>
      </c>
      <c r="Q1546">
        <f t="shared" si="127"/>
        <v>1</v>
      </c>
      <c r="R1546">
        <f t="shared" si="127"/>
        <v>0</v>
      </c>
      <c r="S1546">
        <f t="shared" si="127"/>
        <v>0</v>
      </c>
      <c r="T1546">
        <v>2</v>
      </c>
      <c r="U1546">
        <v>2</v>
      </c>
    </row>
    <row r="1547" spans="1:21" ht="16">
      <c r="A1547" s="1">
        <v>2009</v>
      </c>
      <c r="B1547" t="s">
        <v>1031</v>
      </c>
      <c r="C1547" t="s">
        <v>1032</v>
      </c>
      <c r="D1547" t="s">
        <v>21</v>
      </c>
      <c r="E1547" t="s">
        <v>22</v>
      </c>
      <c r="F1547" t="s">
        <v>23</v>
      </c>
      <c r="G1547">
        <v>257730019</v>
      </c>
      <c r="H1547">
        <v>385680446</v>
      </c>
      <c r="I1547" t="s">
        <v>888</v>
      </c>
      <c r="J1547">
        <v>152002424</v>
      </c>
      <c r="K1547">
        <v>279825625</v>
      </c>
      <c r="L1547">
        <v>418745446</v>
      </c>
      <c r="M1547">
        <v>140000000</v>
      </c>
      <c r="N1547">
        <f t="shared" si="125"/>
        <v>1</v>
      </c>
      <c r="O1547">
        <f t="shared" si="126"/>
        <v>1</v>
      </c>
      <c r="P1547">
        <f t="shared" si="127"/>
        <v>0</v>
      </c>
      <c r="Q1547">
        <f t="shared" si="127"/>
        <v>1</v>
      </c>
      <c r="R1547">
        <f t="shared" si="127"/>
        <v>0</v>
      </c>
      <c r="S1547">
        <f t="shared" si="127"/>
        <v>0</v>
      </c>
      <c r="T1547">
        <v>2</v>
      </c>
      <c r="U1547">
        <v>2</v>
      </c>
    </row>
    <row r="1548" spans="1:21" ht="16">
      <c r="A1548" s="1">
        <v>2010</v>
      </c>
      <c r="B1548" t="s">
        <v>859</v>
      </c>
      <c r="C1548" t="s">
        <v>860</v>
      </c>
      <c r="D1548" t="s">
        <v>27</v>
      </c>
      <c r="E1548" t="s">
        <v>16</v>
      </c>
      <c r="F1548" t="s">
        <v>17</v>
      </c>
      <c r="G1548">
        <v>172062763</v>
      </c>
      <c r="H1548">
        <v>397562763</v>
      </c>
      <c r="I1548" t="s">
        <v>635</v>
      </c>
      <c r="J1548">
        <v>213646368</v>
      </c>
      <c r="K1548">
        <v>183802922</v>
      </c>
      <c r="L1548">
        <v>424689202</v>
      </c>
      <c r="M1548">
        <v>200000000</v>
      </c>
      <c r="N1548">
        <f t="shared" si="125"/>
        <v>0</v>
      </c>
      <c r="O1548">
        <f t="shared" si="126"/>
        <v>1</v>
      </c>
      <c r="P1548">
        <f t="shared" si="127"/>
        <v>1</v>
      </c>
      <c r="Q1548">
        <f t="shared" si="127"/>
        <v>0</v>
      </c>
      <c r="R1548">
        <f t="shared" si="127"/>
        <v>0</v>
      </c>
      <c r="S1548">
        <f t="shared" si="127"/>
        <v>0</v>
      </c>
      <c r="T1548">
        <v>1</v>
      </c>
      <c r="U1548">
        <v>1</v>
      </c>
    </row>
    <row r="1549" spans="1:21" ht="16">
      <c r="A1549" s="1">
        <v>1988</v>
      </c>
      <c r="B1549" t="s">
        <v>3259</v>
      </c>
      <c r="C1549" t="s">
        <v>3260</v>
      </c>
      <c r="D1549" t="s">
        <v>31</v>
      </c>
      <c r="E1549" t="s">
        <v>31</v>
      </c>
      <c r="F1549" t="s">
        <v>17</v>
      </c>
      <c r="G1549">
        <v>111936388</v>
      </c>
      <c r="H1549">
        <v>216600000</v>
      </c>
      <c r="I1549" t="s">
        <v>3228</v>
      </c>
      <c r="J1549">
        <v>29544705</v>
      </c>
      <c r="K1549">
        <v>220475172</v>
      </c>
      <c r="L1549">
        <v>426625542</v>
      </c>
      <c r="M1549">
        <v>15000000</v>
      </c>
      <c r="N1549">
        <f t="shared" si="125"/>
        <v>0</v>
      </c>
      <c r="O1549">
        <f t="shared" si="126"/>
        <v>0</v>
      </c>
      <c r="P1549">
        <f t="shared" si="127"/>
        <v>0</v>
      </c>
      <c r="Q1549">
        <f t="shared" si="127"/>
        <v>0</v>
      </c>
      <c r="R1549">
        <f t="shared" si="127"/>
        <v>0</v>
      </c>
      <c r="S1549">
        <f t="shared" si="127"/>
        <v>1</v>
      </c>
    </row>
    <row r="1550" spans="1:21" ht="16">
      <c r="A1550" s="1">
        <v>1990</v>
      </c>
      <c r="B1550" t="s">
        <v>3174</v>
      </c>
      <c r="C1550" t="s">
        <v>3175</v>
      </c>
      <c r="D1550" t="s">
        <v>63</v>
      </c>
      <c r="E1550" t="s">
        <v>64</v>
      </c>
      <c r="F1550" t="s">
        <v>17</v>
      </c>
      <c r="G1550">
        <v>117323878</v>
      </c>
      <c r="H1550">
        <v>239814025</v>
      </c>
      <c r="I1550" t="s">
        <v>3169</v>
      </c>
      <c r="J1550">
        <v>124808278</v>
      </c>
      <c r="K1550">
        <v>209185588</v>
      </c>
      <c r="L1550">
        <v>427582507</v>
      </c>
      <c r="M1550">
        <v>70000000</v>
      </c>
      <c r="N1550">
        <f t="shared" si="125"/>
        <v>0</v>
      </c>
      <c r="O1550">
        <f t="shared" si="126"/>
        <v>1</v>
      </c>
      <c r="P1550">
        <f t="shared" si="127"/>
        <v>0</v>
      </c>
      <c r="Q1550">
        <f t="shared" si="127"/>
        <v>0</v>
      </c>
      <c r="R1550">
        <f t="shared" si="127"/>
        <v>1</v>
      </c>
      <c r="S1550">
        <f t="shared" si="127"/>
        <v>0</v>
      </c>
      <c r="T1550">
        <v>5</v>
      </c>
      <c r="U1550">
        <v>3</v>
      </c>
    </row>
    <row r="1551" spans="1:21" ht="16">
      <c r="A1551" s="1">
        <v>1982</v>
      </c>
      <c r="B1551" t="s">
        <v>3406</v>
      </c>
      <c r="C1551" t="s">
        <v>3407</v>
      </c>
      <c r="D1551" t="s">
        <v>27</v>
      </c>
      <c r="E1551" t="s">
        <v>16</v>
      </c>
      <c r="F1551" t="s">
        <v>17</v>
      </c>
      <c r="G1551">
        <v>177200000</v>
      </c>
      <c r="H1551">
        <v>177200000</v>
      </c>
      <c r="I1551" t="s">
        <v>3384</v>
      </c>
      <c r="J1551">
        <v>36199020</v>
      </c>
      <c r="K1551">
        <v>427631090</v>
      </c>
      <c r="L1551">
        <v>427631090</v>
      </c>
      <c r="M1551">
        <v>15000000</v>
      </c>
      <c r="N1551">
        <f t="shared" si="125"/>
        <v>0</v>
      </c>
      <c r="O1551">
        <f t="shared" si="126"/>
        <v>1</v>
      </c>
      <c r="P1551">
        <f t="shared" si="127"/>
        <v>0</v>
      </c>
      <c r="Q1551">
        <f t="shared" si="127"/>
        <v>0</v>
      </c>
      <c r="R1551">
        <f t="shared" si="127"/>
        <v>0</v>
      </c>
      <c r="S1551">
        <f t="shared" si="127"/>
        <v>1</v>
      </c>
    </row>
    <row r="1552" spans="1:21" ht="16">
      <c r="A1552" s="1">
        <v>2004</v>
      </c>
      <c r="B1552" t="s">
        <v>1900</v>
      </c>
      <c r="C1552" t="s">
        <v>1901</v>
      </c>
      <c r="D1552" t="s">
        <v>27</v>
      </c>
      <c r="E1552" t="s">
        <v>16</v>
      </c>
      <c r="F1552" t="s">
        <v>17</v>
      </c>
      <c r="G1552">
        <v>144801023</v>
      </c>
      <c r="H1552">
        <v>348601023</v>
      </c>
      <c r="I1552" t="s">
        <v>1841</v>
      </c>
      <c r="J1552">
        <v>129485252</v>
      </c>
      <c r="K1552">
        <v>178567590</v>
      </c>
      <c r="L1552">
        <v>429892298</v>
      </c>
      <c r="M1552">
        <v>105000000</v>
      </c>
      <c r="N1552">
        <f t="shared" si="125"/>
        <v>0</v>
      </c>
      <c r="O1552">
        <f t="shared" si="126"/>
        <v>1</v>
      </c>
      <c r="P1552">
        <f t="shared" si="127"/>
        <v>0</v>
      </c>
      <c r="Q1552">
        <f t="shared" si="127"/>
        <v>1</v>
      </c>
      <c r="R1552">
        <f t="shared" si="127"/>
        <v>0</v>
      </c>
      <c r="S1552">
        <f t="shared" si="127"/>
        <v>0</v>
      </c>
      <c r="T1552">
        <v>3</v>
      </c>
      <c r="U1552">
        <v>2</v>
      </c>
    </row>
    <row r="1553" spans="1:21" ht="16">
      <c r="A1553" s="1">
        <v>2008</v>
      </c>
      <c r="B1553" t="s">
        <v>1299</v>
      </c>
      <c r="C1553" t="s">
        <v>1300</v>
      </c>
      <c r="D1553" t="s">
        <v>21</v>
      </c>
      <c r="E1553" t="s">
        <v>22</v>
      </c>
      <c r="F1553" t="s">
        <v>23</v>
      </c>
      <c r="G1553">
        <v>192769854</v>
      </c>
      <c r="H1553">
        <v>397923934</v>
      </c>
      <c r="I1553" t="s">
        <v>1120</v>
      </c>
      <c r="J1553">
        <v>40043484</v>
      </c>
      <c r="K1553">
        <v>208626391</v>
      </c>
      <c r="L1553">
        <v>430655689</v>
      </c>
      <c r="M1553">
        <v>37000000</v>
      </c>
      <c r="N1553">
        <f t="shared" si="125"/>
        <v>1</v>
      </c>
      <c r="O1553">
        <f t="shared" si="126"/>
        <v>1</v>
      </c>
      <c r="P1553">
        <f t="shared" si="127"/>
        <v>0</v>
      </c>
      <c r="Q1553">
        <f t="shared" si="127"/>
        <v>1</v>
      </c>
      <c r="R1553">
        <f t="shared" si="127"/>
        <v>0</v>
      </c>
      <c r="S1553">
        <f t="shared" si="127"/>
        <v>0</v>
      </c>
      <c r="T1553">
        <v>2</v>
      </c>
      <c r="U1553">
        <v>2</v>
      </c>
    </row>
    <row r="1554" spans="1:21" ht="16">
      <c r="A1554" s="1">
        <v>2007</v>
      </c>
      <c r="B1554" t="s">
        <v>1389</v>
      </c>
      <c r="C1554" t="s">
        <v>1390</v>
      </c>
      <c r="D1554" t="s">
        <v>16</v>
      </c>
      <c r="E1554" t="s">
        <v>16</v>
      </c>
      <c r="F1554" t="s">
        <v>17</v>
      </c>
      <c r="G1554">
        <v>134529403</v>
      </c>
      <c r="H1554">
        <v>383531464</v>
      </c>
      <c r="I1554" t="s">
        <v>1327</v>
      </c>
      <c r="J1554">
        <v>123589783</v>
      </c>
      <c r="K1554">
        <v>151149634</v>
      </c>
      <c r="L1554">
        <v>430914277</v>
      </c>
      <c r="M1554">
        <v>110000000</v>
      </c>
      <c r="N1554">
        <f t="shared" si="125"/>
        <v>0</v>
      </c>
      <c r="O1554">
        <f t="shared" si="126"/>
        <v>0</v>
      </c>
      <c r="P1554">
        <f t="shared" si="127"/>
        <v>0</v>
      </c>
      <c r="Q1554">
        <f t="shared" si="127"/>
        <v>1</v>
      </c>
      <c r="R1554">
        <f t="shared" si="127"/>
        <v>0</v>
      </c>
      <c r="S1554">
        <f t="shared" si="127"/>
        <v>0</v>
      </c>
      <c r="T1554">
        <v>2</v>
      </c>
      <c r="U1554">
        <v>2</v>
      </c>
    </row>
    <row r="1555" spans="1:21" ht="16">
      <c r="A1555" s="1">
        <v>1995</v>
      </c>
      <c r="B1555" t="s">
        <v>2956</v>
      </c>
      <c r="C1555" t="s">
        <v>2957</v>
      </c>
      <c r="D1555" t="s">
        <v>22</v>
      </c>
      <c r="E1555" t="s">
        <v>22</v>
      </c>
      <c r="F1555" t="s">
        <v>23</v>
      </c>
      <c r="G1555">
        <v>100328194</v>
      </c>
      <c r="H1555">
        <v>282300000</v>
      </c>
      <c r="I1555" t="s">
        <v>2944</v>
      </c>
      <c r="J1555">
        <v>84082870</v>
      </c>
      <c r="K1555">
        <v>153379682</v>
      </c>
      <c r="L1555">
        <v>431574441</v>
      </c>
      <c r="M1555">
        <v>55000000</v>
      </c>
      <c r="N1555">
        <f t="shared" si="125"/>
        <v>1</v>
      </c>
      <c r="O1555">
        <f t="shared" si="126"/>
        <v>0</v>
      </c>
      <c r="P1555">
        <f t="shared" si="127"/>
        <v>0</v>
      </c>
      <c r="Q1555">
        <f t="shared" si="127"/>
        <v>0</v>
      </c>
      <c r="R1555">
        <f t="shared" si="127"/>
        <v>1</v>
      </c>
      <c r="S1555">
        <f t="shared" si="127"/>
        <v>0</v>
      </c>
      <c r="T1555">
        <v>4</v>
      </c>
      <c r="U1555">
        <v>3</v>
      </c>
    </row>
    <row r="1556" spans="1:21" ht="16">
      <c r="A1556" s="1">
        <v>2012</v>
      </c>
      <c r="B1556" t="s">
        <v>251</v>
      </c>
      <c r="C1556" t="s">
        <v>252</v>
      </c>
      <c r="D1556" t="s">
        <v>27</v>
      </c>
      <c r="E1556" t="s">
        <v>16</v>
      </c>
      <c r="F1556" t="s">
        <v>17</v>
      </c>
      <c r="G1556">
        <v>162805434</v>
      </c>
      <c r="H1556">
        <v>425373688</v>
      </c>
      <c r="I1556" t="s">
        <v>224</v>
      </c>
      <c r="J1556">
        <v>101463857</v>
      </c>
      <c r="K1556">
        <v>165188672</v>
      </c>
      <c r="L1556">
        <v>431600549</v>
      </c>
      <c r="M1556">
        <v>100000000</v>
      </c>
      <c r="N1556">
        <f t="shared" si="125"/>
        <v>0</v>
      </c>
      <c r="O1556">
        <f t="shared" si="126"/>
        <v>1</v>
      </c>
      <c r="P1556">
        <f t="shared" si="127"/>
        <v>1</v>
      </c>
      <c r="Q1556">
        <f t="shared" si="127"/>
        <v>0</v>
      </c>
      <c r="R1556">
        <f t="shared" si="127"/>
        <v>0</v>
      </c>
      <c r="S1556">
        <f t="shared" si="127"/>
        <v>0</v>
      </c>
      <c r="T1556">
        <v>1</v>
      </c>
      <c r="U1556">
        <v>1</v>
      </c>
    </row>
    <row r="1557" spans="1:21" ht="16">
      <c r="A1557" s="1">
        <v>1998</v>
      </c>
      <c r="B1557" t="s">
        <v>2690</v>
      </c>
      <c r="C1557" t="s">
        <v>2691</v>
      </c>
      <c r="D1557" t="s">
        <v>63</v>
      </c>
      <c r="E1557" t="s">
        <v>64</v>
      </c>
      <c r="F1557" t="s">
        <v>17</v>
      </c>
      <c r="G1557">
        <v>120620254</v>
      </c>
      <c r="H1557">
        <v>303500000</v>
      </c>
      <c r="I1557" t="s">
        <v>2642</v>
      </c>
      <c r="J1557">
        <v>128621908</v>
      </c>
      <c r="K1557">
        <v>172382303</v>
      </c>
      <c r="L1557">
        <v>433741657</v>
      </c>
      <c r="M1557">
        <v>90000000</v>
      </c>
      <c r="N1557">
        <f t="shared" si="125"/>
        <v>0</v>
      </c>
      <c r="O1557">
        <f t="shared" si="126"/>
        <v>1</v>
      </c>
      <c r="P1557">
        <f t="shared" si="127"/>
        <v>0</v>
      </c>
      <c r="Q1557">
        <f t="shared" si="127"/>
        <v>0</v>
      </c>
      <c r="R1557">
        <f t="shared" si="127"/>
        <v>1</v>
      </c>
      <c r="S1557">
        <f t="shared" si="127"/>
        <v>0</v>
      </c>
      <c r="T1557">
        <v>4</v>
      </c>
      <c r="U1557">
        <v>3</v>
      </c>
    </row>
    <row r="1558" spans="1:21" ht="16">
      <c r="A1558" s="1">
        <v>1997</v>
      </c>
      <c r="B1558" t="s">
        <v>2831</v>
      </c>
      <c r="C1558" t="s">
        <v>3632</v>
      </c>
      <c r="D1558" t="s">
        <v>90</v>
      </c>
      <c r="E1558" t="s">
        <v>31</v>
      </c>
      <c r="F1558" t="s">
        <v>17</v>
      </c>
      <c r="G1558">
        <v>126813153</v>
      </c>
      <c r="H1558">
        <v>298923419</v>
      </c>
      <c r="I1558" t="s">
        <v>2765</v>
      </c>
      <c r="J1558">
        <v>66756954</v>
      </c>
      <c r="K1558">
        <v>184036082</v>
      </c>
      <c r="L1558">
        <v>433809062</v>
      </c>
      <c r="M1558">
        <v>46000000</v>
      </c>
      <c r="N1558">
        <f t="shared" si="125"/>
        <v>0</v>
      </c>
      <c r="O1558">
        <f t="shared" si="126"/>
        <v>1</v>
      </c>
      <c r="P1558">
        <f t="shared" si="127"/>
        <v>0</v>
      </c>
      <c r="Q1558">
        <f t="shared" si="127"/>
        <v>0</v>
      </c>
      <c r="R1558">
        <f t="shared" si="127"/>
        <v>1</v>
      </c>
      <c r="S1558">
        <f t="shared" si="127"/>
        <v>0</v>
      </c>
      <c r="T1558">
        <v>4</v>
      </c>
      <c r="U1558">
        <v>3</v>
      </c>
    </row>
    <row r="1559" spans="1:21" ht="16">
      <c r="A1559" s="1">
        <v>1999</v>
      </c>
      <c r="B1559" t="s">
        <v>2546</v>
      </c>
      <c r="C1559" t="s">
        <v>2547</v>
      </c>
      <c r="D1559" t="s">
        <v>27</v>
      </c>
      <c r="E1559" t="s">
        <v>16</v>
      </c>
      <c r="F1559" t="s">
        <v>17</v>
      </c>
      <c r="G1559">
        <v>206040085</v>
      </c>
      <c r="H1559">
        <v>310332636</v>
      </c>
      <c r="I1559" t="s">
        <v>2535</v>
      </c>
      <c r="J1559">
        <v>48946171</v>
      </c>
      <c r="K1559">
        <v>288139235</v>
      </c>
      <c r="L1559">
        <v>433988407</v>
      </c>
      <c r="M1559">
        <v>35000000</v>
      </c>
      <c r="N1559">
        <f t="shared" si="125"/>
        <v>0</v>
      </c>
      <c r="O1559">
        <f t="shared" si="126"/>
        <v>1</v>
      </c>
      <c r="P1559">
        <f t="shared" si="127"/>
        <v>0</v>
      </c>
      <c r="Q1559">
        <f t="shared" si="127"/>
        <v>0</v>
      </c>
      <c r="R1559">
        <f t="shared" si="127"/>
        <v>1</v>
      </c>
      <c r="S1559">
        <f t="shared" si="127"/>
        <v>0</v>
      </c>
      <c r="T1559">
        <v>4</v>
      </c>
      <c r="U1559">
        <v>3</v>
      </c>
    </row>
    <row r="1560" spans="1:21" ht="16">
      <c r="A1560" s="1">
        <v>1990</v>
      </c>
      <c r="B1560" t="s">
        <v>3167</v>
      </c>
      <c r="C1560" t="s">
        <v>3168</v>
      </c>
      <c r="D1560" t="s">
        <v>16</v>
      </c>
      <c r="E1560" t="s">
        <v>16</v>
      </c>
      <c r="F1560" t="s">
        <v>17</v>
      </c>
      <c r="G1560">
        <v>87666629</v>
      </c>
      <c r="H1560">
        <v>243700000</v>
      </c>
      <c r="I1560" t="s">
        <v>3169</v>
      </c>
      <c r="J1560">
        <v>71319016</v>
      </c>
      <c r="K1560">
        <v>156307443</v>
      </c>
      <c r="L1560">
        <v>434511105</v>
      </c>
      <c r="M1560">
        <v>40000000</v>
      </c>
      <c r="N1560">
        <f t="shared" si="125"/>
        <v>0</v>
      </c>
      <c r="O1560">
        <f t="shared" si="126"/>
        <v>0</v>
      </c>
      <c r="P1560">
        <f t="shared" si="127"/>
        <v>0</v>
      </c>
      <c r="Q1560">
        <f t="shared" si="127"/>
        <v>0</v>
      </c>
      <c r="R1560">
        <f t="shared" si="127"/>
        <v>1</v>
      </c>
      <c r="S1560">
        <f t="shared" si="127"/>
        <v>0</v>
      </c>
      <c r="T1560">
        <v>5</v>
      </c>
      <c r="U1560">
        <v>3</v>
      </c>
    </row>
    <row r="1561" spans="1:21" ht="16">
      <c r="A1561" s="1">
        <v>2005</v>
      </c>
      <c r="B1561" t="s">
        <v>1704</v>
      </c>
      <c r="C1561" t="s">
        <v>1705</v>
      </c>
      <c r="D1561" t="s">
        <v>31</v>
      </c>
      <c r="E1561" t="s">
        <v>31</v>
      </c>
      <c r="F1561" t="s">
        <v>17</v>
      </c>
      <c r="G1561">
        <v>177784257</v>
      </c>
      <c r="H1561">
        <v>366784257</v>
      </c>
      <c r="I1561" t="s">
        <v>1645</v>
      </c>
      <c r="J1561">
        <v>65616822</v>
      </c>
      <c r="K1561">
        <v>212102508</v>
      </c>
      <c r="L1561">
        <v>437585770</v>
      </c>
      <c r="M1561">
        <v>55000000</v>
      </c>
      <c r="N1561">
        <f t="shared" si="125"/>
        <v>0</v>
      </c>
      <c r="O1561">
        <f t="shared" si="126"/>
        <v>0</v>
      </c>
      <c r="P1561">
        <f t="shared" si="127"/>
        <v>0</v>
      </c>
      <c r="Q1561">
        <f t="shared" si="127"/>
        <v>1</v>
      </c>
      <c r="R1561">
        <f t="shared" si="127"/>
        <v>0</v>
      </c>
      <c r="S1561">
        <f t="shared" si="127"/>
        <v>0</v>
      </c>
      <c r="T1561">
        <v>2</v>
      </c>
      <c r="U1561">
        <v>2</v>
      </c>
    </row>
    <row r="1562" spans="1:21" ht="16">
      <c r="A1562" s="1">
        <v>1997</v>
      </c>
      <c r="B1562" t="s">
        <v>2821</v>
      </c>
      <c r="C1562" t="s">
        <v>2822</v>
      </c>
      <c r="D1562" t="s">
        <v>27</v>
      </c>
      <c r="E1562" t="s">
        <v>16</v>
      </c>
      <c r="F1562" t="s">
        <v>17</v>
      </c>
      <c r="G1562">
        <v>181410615</v>
      </c>
      <c r="H1562">
        <v>302710615</v>
      </c>
      <c r="I1562" t="s">
        <v>2765</v>
      </c>
      <c r="J1562">
        <v>65305716</v>
      </c>
      <c r="K1562">
        <v>263270001</v>
      </c>
      <c r="L1562">
        <v>439305185</v>
      </c>
      <c r="M1562">
        <v>45000000</v>
      </c>
      <c r="N1562">
        <f t="shared" si="125"/>
        <v>0</v>
      </c>
      <c r="O1562">
        <f t="shared" si="126"/>
        <v>1</v>
      </c>
      <c r="P1562">
        <f t="shared" ref="P1562:S1581" si="128">IF(AND($A1562&gt;=P$1,$A1562&lt;P$1+10),1,0)</f>
        <v>0</v>
      </c>
      <c r="Q1562">
        <f t="shared" si="128"/>
        <v>0</v>
      </c>
      <c r="R1562">
        <f t="shared" si="128"/>
        <v>1</v>
      </c>
      <c r="S1562">
        <f t="shared" si="128"/>
        <v>0</v>
      </c>
      <c r="T1562">
        <v>4</v>
      </c>
      <c r="U1562">
        <v>3</v>
      </c>
    </row>
    <row r="1563" spans="1:21" ht="16">
      <c r="A1563" s="1">
        <v>1992</v>
      </c>
      <c r="B1563" t="s">
        <v>3111</v>
      </c>
      <c r="C1563" t="s">
        <v>3112</v>
      </c>
      <c r="D1563" t="s">
        <v>57</v>
      </c>
      <c r="E1563" t="s">
        <v>58</v>
      </c>
      <c r="F1563" t="s">
        <v>17</v>
      </c>
      <c r="G1563">
        <v>162833635</v>
      </c>
      <c r="H1563">
        <v>266824291</v>
      </c>
      <c r="I1563" t="s">
        <v>3101</v>
      </c>
      <c r="J1563">
        <v>132827779</v>
      </c>
      <c r="K1563">
        <v>270360376</v>
      </c>
      <c r="L1563">
        <v>443020974</v>
      </c>
      <c r="M1563">
        <v>80000000</v>
      </c>
      <c r="N1563">
        <f t="shared" si="125"/>
        <v>0</v>
      </c>
      <c r="O1563">
        <f t="shared" si="126"/>
        <v>1</v>
      </c>
      <c r="P1563">
        <f t="shared" si="128"/>
        <v>0</v>
      </c>
      <c r="Q1563">
        <f t="shared" si="128"/>
        <v>0</v>
      </c>
      <c r="R1563">
        <f t="shared" si="128"/>
        <v>1</v>
      </c>
      <c r="S1563">
        <f t="shared" si="128"/>
        <v>0</v>
      </c>
      <c r="T1563">
        <v>5</v>
      </c>
      <c r="U1563">
        <v>3</v>
      </c>
    </row>
    <row r="1564" spans="1:21" ht="16">
      <c r="A1564" s="1">
        <v>1994</v>
      </c>
      <c r="B1564" t="s">
        <v>3040</v>
      </c>
      <c r="C1564" t="s">
        <v>3041</v>
      </c>
      <c r="D1564" t="s">
        <v>22</v>
      </c>
      <c r="E1564" t="s">
        <v>22</v>
      </c>
      <c r="F1564" t="s">
        <v>23</v>
      </c>
      <c r="G1564">
        <v>121248145</v>
      </c>
      <c r="H1564">
        <v>283200000</v>
      </c>
      <c r="I1564" t="s">
        <v>3023</v>
      </c>
      <c r="J1564">
        <v>47149941</v>
      </c>
      <c r="K1564">
        <v>190561429</v>
      </c>
      <c r="L1564">
        <v>445095443</v>
      </c>
      <c r="M1564">
        <v>30000000</v>
      </c>
      <c r="N1564">
        <f t="shared" si="125"/>
        <v>1</v>
      </c>
      <c r="O1564">
        <f t="shared" si="126"/>
        <v>0</v>
      </c>
      <c r="P1564">
        <f t="shared" si="128"/>
        <v>0</v>
      </c>
      <c r="Q1564">
        <f t="shared" si="128"/>
        <v>0</v>
      </c>
      <c r="R1564">
        <f t="shared" si="128"/>
        <v>1</v>
      </c>
      <c r="S1564">
        <f t="shared" si="128"/>
        <v>0</v>
      </c>
      <c r="T1564">
        <v>5</v>
      </c>
      <c r="U1564">
        <v>3</v>
      </c>
    </row>
    <row r="1565" spans="1:21" ht="16">
      <c r="A1565" s="1">
        <v>2005</v>
      </c>
      <c r="B1565" t="s">
        <v>1643</v>
      </c>
      <c r="C1565" t="s">
        <v>1644</v>
      </c>
      <c r="D1565" t="s">
        <v>16</v>
      </c>
      <c r="E1565" t="s">
        <v>16</v>
      </c>
      <c r="F1565" t="s">
        <v>17</v>
      </c>
      <c r="G1565">
        <v>205343774</v>
      </c>
      <c r="H1565">
        <v>373298774</v>
      </c>
      <c r="I1565" t="s">
        <v>1645</v>
      </c>
      <c r="J1565">
        <v>178954969</v>
      </c>
      <c r="K1565">
        <v>244981925</v>
      </c>
      <c r="L1565">
        <v>445357804</v>
      </c>
      <c r="M1565">
        <v>150000000</v>
      </c>
      <c r="N1565">
        <f t="shared" si="125"/>
        <v>0</v>
      </c>
      <c r="O1565">
        <f t="shared" si="126"/>
        <v>0</v>
      </c>
      <c r="P1565">
        <f t="shared" si="128"/>
        <v>0</v>
      </c>
      <c r="Q1565">
        <f t="shared" si="128"/>
        <v>1</v>
      </c>
      <c r="R1565">
        <f t="shared" si="128"/>
        <v>0</v>
      </c>
      <c r="S1565">
        <f t="shared" si="128"/>
        <v>0</v>
      </c>
      <c r="T1565">
        <v>2</v>
      </c>
      <c r="U1565">
        <v>2</v>
      </c>
    </row>
    <row r="1566" spans="1:21" ht="16">
      <c r="A1566" s="1">
        <v>1979</v>
      </c>
      <c r="B1566" t="s">
        <v>3464</v>
      </c>
      <c r="C1566" t="s">
        <v>3465</v>
      </c>
      <c r="D1566" t="s">
        <v>16</v>
      </c>
      <c r="E1566" t="s">
        <v>16</v>
      </c>
      <c r="F1566" t="s">
        <v>17</v>
      </c>
      <c r="G1566">
        <v>82258456</v>
      </c>
      <c r="H1566">
        <v>139000000</v>
      </c>
      <c r="I1566" t="s">
        <v>3461</v>
      </c>
      <c r="J1566">
        <v>112334844</v>
      </c>
      <c r="K1566">
        <v>264014024</v>
      </c>
      <c r="L1566">
        <v>446129810</v>
      </c>
      <c r="M1566">
        <v>35000000</v>
      </c>
      <c r="N1566">
        <f t="shared" si="125"/>
        <v>0</v>
      </c>
      <c r="O1566">
        <f t="shared" si="126"/>
        <v>0</v>
      </c>
      <c r="P1566">
        <f t="shared" si="128"/>
        <v>0</v>
      </c>
      <c r="Q1566">
        <f t="shared" si="128"/>
        <v>0</v>
      </c>
      <c r="R1566">
        <f t="shared" si="128"/>
        <v>0</v>
      </c>
      <c r="S1566">
        <f t="shared" si="128"/>
        <v>0</v>
      </c>
    </row>
    <row r="1567" spans="1:21" ht="16">
      <c r="A1567" s="1">
        <v>2010</v>
      </c>
      <c r="B1567" t="s">
        <v>803</v>
      </c>
      <c r="C1567" t="s">
        <v>804</v>
      </c>
      <c r="D1567" t="s">
        <v>21</v>
      </c>
      <c r="E1567" t="s">
        <v>22</v>
      </c>
      <c r="F1567" t="s">
        <v>23</v>
      </c>
      <c r="G1567">
        <v>104386950</v>
      </c>
      <c r="H1567">
        <v>418186950</v>
      </c>
      <c r="I1567" t="s">
        <v>638</v>
      </c>
      <c r="J1567">
        <v>165575935</v>
      </c>
      <c r="K1567">
        <v>111509464</v>
      </c>
      <c r="L1567">
        <v>446720616</v>
      </c>
      <c r="M1567">
        <v>155000000</v>
      </c>
      <c r="N1567">
        <f t="shared" si="125"/>
        <v>1</v>
      </c>
      <c r="O1567">
        <f t="shared" si="126"/>
        <v>1</v>
      </c>
      <c r="P1567">
        <f t="shared" si="128"/>
        <v>1</v>
      </c>
      <c r="Q1567">
        <f t="shared" si="128"/>
        <v>0</v>
      </c>
      <c r="R1567">
        <f t="shared" si="128"/>
        <v>0</v>
      </c>
      <c r="S1567">
        <f t="shared" si="128"/>
        <v>0</v>
      </c>
      <c r="T1567">
        <v>1</v>
      </c>
      <c r="U1567">
        <v>1</v>
      </c>
    </row>
    <row r="1568" spans="1:21" ht="16">
      <c r="A1568" s="1">
        <v>2012</v>
      </c>
      <c r="B1568" t="s">
        <v>269</v>
      </c>
      <c r="C1568" t="s">
        <v>270</v>
      </c>
      <c r="D1568" t="s">
        <v>21</v>
      </c>
      <c r="E1568" t="s">
        <v>22</v>
      </c>
      <c r="F1568" t="s">
        <v>23</v>
      </c>
      <c r="G1568">
        <v>148809770</v>
      </c>
      <c r="H1568">
        <v>442022894</v>
      </c>
      <c r="I1568" t="s">
        <v>24</v>
      </c>
      <c r="J1568">
        <v>65951507</v>
      </c>
      <c r="K1568">
        <v>150988132</v>
      </c>
      <c r="L1568">
        <v>448493475</v>
      </c>
      <c r="M1568">
        <v>65000000</v>
      </c>
      <c r="N1568">
        <f t="shared" si="125"/>
        <v>1</v>
      </c>
      <c r="O1568">
        <f t="shared" si="126"/>
        <v>1</v>
      </c>
      <c r="P1568">
        <f t="shared" si="128"/>
        <v>1</v>
      </c>
      <c r="Q1568">
        <f t="shared" si="128"/>
        <v>0</v>
      </c>
      <c r="R1568">
        <f t="shared" si="128"/>
        <v>0</v>
      </c>
      <c r="S1568">
        <f t="shared" si="128"/>
        <v>0</v>
      </c>
      <c r="T1568">
        <v>1</v>
      </c>
      <c r="U1568">
        <v>1</v>
      </c>
    </row>
    <row r="1569" spans="1:21" ht="16">
      <c r="A1569" s="1">
        <v>2008</v>
      </c>
      <c r="B1569" t="s">
        <v>1237</v>
      </c>
      <c r="C1569" t="s">
        <v>1238</v>
      </c>
      <c r="D1569" t="s">
        <v>22</v>
      </c>
      <c r="E1569" t="s">
        <v>22</v>
      </c>
      <c r="F1569" t="s">
        <v>23</v>
      </c>
      <c r="G1569">
        <v>152647258</v>
      </c>
      <c r="H1569">
        <v>415247258</v>
      </c>
      <c r="I1569" t="s">
        <v>1120</v>
      </c>
      <c r="J1569">
        <v>62229738</v>
      </c>
      <c r="K1569">
        <v>165203458</v>
      </c>
      <c r="L1569">
        <v>449403966</v>
      </c>
      <c r="M1569">
        <v>57500000</v>
      </c>
      <c r="N1569">
        <f t="shared" si="125"/>
        <v>1</v>
      </c>
      <c r="O1569">
        <f t="shared" si="126"/>
        <v>0</v>
      </c>
      <c r="P1569">
        <f t="shared" si="128"/>
        <v>0</v>
      </c>
      <c r="Q1569">
        <f t="shared" si="128"/>
        <v>1</v>
      </c>
      <c r="R1569">
        <f t="shared" si="128"/>
        <v>0</v>
      </c>
      <c r="S1569">
        <f t="shared" si="128"/>
        <v>0</v>
      </c>
      <c r="T1569">
        <v>2</v>
      </c>
      <c r="U1569">
        <v>2</v>
      </c>
    </row>
    <row r="1570" spans="1:21" ht="16">
      <c r="A1570" s="1">
        <v>1989</v>
      </c>
      <c r="B1570" t="s">
        <v>3204</v>
      </c>
      <c r="C1570" t="s">
        <v>3205</v>
      </c>
      <c r="D1570" t="s">
        <v>16</v>
      </c>
      <c r="E1570" t="s">
        <v>16</v>
      </c>
      <c r="F1570" t="s">
        <v>17</v>
      </c>
      <c r="G1570">
        <v>95860116</v>
      </c>
      <c r="H1570">
        <v>239500000</v>
      </c>
      <c r="I1570" t="s">
        <v>3202</v>
      </c>
      <c r="J1570">
        <v>30825257</v>
      </c>
      <c r="K1570">
        <v>180177604</v>
      </c>
      <c r="L1570">
        <v>450161527</v>
      </c>
      <c r="M1570">
        <v>16400000</v>
      </c>
      <c r="N1570">
        <f t="shared" si="125"/>
        <v>0</v>
      </c>
      <c r="O1570">
        <f t="shared" si="126"/>
        <v>0</v>
      </c>
      <c r="P1570">
        <f t="shared" si="128"/>
        <v>0</v>
      </c>
      <c r="Q1570">
        <f t="shared" si="128"/>
        <v>0</v>
      </c>
      <c r="R1570">
        <f t="shared" si="128"/>
        <v>0</v>
      </c>
      <c r="S1570">
        <f t="shared" si="128"/>
        <v>1</v>
      </c>
    </row>
    <row r="1571" spans="1:21" ht="16">
      <c r="A1571" s="1">
        <v>2006</v>
      </c>
      <c r="B1571" t="s">
        <v>1582</v>
      </c>
      <c r="C1571" t="s">
        <v>1583</v>
      </c>
      <c r="D1571" t="s">
        <v>16</v>
      </c>
      <c r="E1571" t="s">
        <v>16</v>
      </c>
      <c r="F1571" t="s">
        <v>17</v>
      </c>
      <c r="G1571">
        <v>200120000</v>
      </c>
      <c r="H1571">
        <v>390874000</v>
      </c>
      <c r="I1571" t="s">
        <v>1464</v>
      </c>
      <c r="J1571">
        <v>268144752</v>
      </c>
      <c r="K1571">
        <v>231297965</v>
      </c>
      <c r="L1571">
        <v>451770741</v>
      </c>
      <c r="M1571">
        <v>232000000</v>
      </c>
      <c r="N1571">
        <f t="shared" si="125"/>
        <v>0</v>
      </c>
      <c r="O1571">
        <f t="shared" si="126"/>
        <v>0</v>
      </c>
      <c r="P1571">
        <f t="shared" si="128"/>
        <v>0</v>
      </c>
      <c r="Q1571">
        <f t="shared" si="128"/>
        <v>1</v>
      </c>
      <c r="R1571">
        <f t="shared" si="128"/>
        <v>0</v>
      </c>
      <c r="S1571">
        <f t="shared" si="128"/>
        <v>0</v>
      </c>
      <c r="T1571">
        <v>2</v>
      </c>
      <c r="U1571">
        <v>2</v>
      </c>
    </row>
    <row r="1572" spans="1:21" ht="16">
      <c r="A1572" s="1">
        <v>2004</v>
      </c>
      <c r="B1572" t="s">
        <v>1939</v>
      </c>
      <c r="C1572" t="s">
        <v>1940</v>
      </c>
      <c r="D1572" t="s">
        <v>16</v>
      </c>
      <c r="E1572" t="s">
        <v>16</v>
      </c>
      <c r="F1572" t="s">
        <v>17</v>
      </c>
      <c r="G1572">
        <v>161412000</v>
      </c>
      <c r="H1572">
        <v>367825111</v>
      </c>
      <c r="I1572" t="s">
        <v>1841</v>
      </c>
      <c r="J1572">
        <v>92489466</v>
      </c>
      <c r="K1572">
        <v>199052129</v>
      </c>
      <c r="L1572">
        <v>453599307</v>
      </c>
      <c r="M1572">
        <v>75000000</v>
      </c>
      <c r="N1572">
        <f t="shared" si="125"/>
        <v>0</v>
      </c>
      <c r="O1572">
        <f t="shared" si="126"/>
        <v>0</v>
      </c>
      <c r="P1572">
        <f t="shared" si="128"/>
        <v>0</v>
      </c>
      <c r="Q1572">
        <f t="shared" si="128"/>
        <v>1</v>
      </c>
      <c r="R1572">
        <f t="shared" si="128"/>
        <v>0</v>
      </c>
      <c r="S1572">
        <f t="shared" si="128"/>
        <v>0</v>
      </c>
      <c r="T1572">
        <v>3</v>
      </c>
      <c r="U1572">
        <v>2</v>
      </c>
    </row>
    <row r="1573" spans="1:21" ht="16">
      <c r="A1573" s="1">
        <v>2008</v>
      </c>
      <c r="B1573" t="s">
        <v>1257</v>
      </c>
      <c r="C1573" t="s">
        <v>1258</v>
      </c>
      <c r="D1573" t="s">
        <v>22</v>
      </c>
      <c r="E1573" t="s">
        <v>22</v>
      </c>
      <c r="F1573" t="s">
        <v>23</v>
      </c>
      <c r="G1573">
        <v>141621490</v>
      </c>
      <c r="H1573">
        <v>419490286</v>
      </c>
      <c r="I1573" t="s">
        <v>1120</v>
      </c>
      <c r="J1573">
        <v>243507670</v>
      </c>
      <c r="K1573">
        <v>153270751</v>
      </c>
      <c r="L1573">
        <v>453996009</v>
      </c>
      <c r="M1573">
        <v>225000000</v>
      </c>
      <c r="N1573">
        <f t="shared" si="125"/>
        <v>1</v>
      </c>
      <c r="O1573">
        <f t="shared" si="126"/>
        <v>0</v>
      </c>
      <c r="P1573">
        <f t="shared" si="128"/>
        <v>0</v>
      </c>
      <c r="Q1573">
        <f t="shared" si="128"/>
        <v>1</v>
      </c>
      <c r="R1573">
        <f t="shared" si="128"/>
        <v>0</v>
      </c>
      <c r="S1573">
        <f t="shared" si="128"/>
        <v>0</v>
      </c>
      <c r="T1573">
        <v>2</v>
      </c>
      <c r="U1573">
        <v>2</v>
      </c>
    </row>
    <row r="1574" spans="1:21" ht="16">
      <c r="A1574" s="1">
        <v>1987</v>
      </c>
      <c r="B1574" t="s">
        <v>3283</v>
      </c>
      <c r="C1574" t="s">
        <v>3284</v>
      </c>
      <c r="D1574" t="s">
        <v>16</v>
      </c>
      <c r="E1574" t="s">
        <v>16</v>
      </c>
      <c r="F1574" t="s">
        <v>17</v>
      </c>
      <c r="G1574">
        <v>54764805</v>
      </c>
      <c r="H1574">
        <v>221577330</v>
      </c>
      <c r="I1574" t="s">
        <v>3267</v>
      </c>
      <c r="J1574">
        <v>246047687</v>
      </c>
      <c r="K1574">
        <v>112289613</v>
      </c>
      <c r="L1574">
        <v>454321579</v>
      </c>
      <c r="M1574">
        <v>120000000</v>
      </c>
      <c r="N1574">
        <f t="shared" si="125"/>
        <v>0</v>
      </c>
      <c r="O1574">
        <f t="shared" si="126"/>
        <v>0</v>
      </c>
      <c r="P1574">
        <f t="shared" si="128"/>
        <v>0</v>
      </c>
      <c r="Q1574">
        <f t="shared" si="128"/>
        <v>0</v>
      </c>
      <c r="R1574">
        <f t="shared" si="128"/>
        <v>0</v>
      </c>
      <c r="S1574">
        <f t="shared" si="128"/>
        <v>1</v>
      </c>
    </row>
    <row r="1575" spans="1:21" ht="16">
      <c r="A1575" s="1">
        <v>2002</v>
      </c>
      <c r="B1575" t="s">
        <v>2152</v>
      </c>
      <c r="C1575" t="s">
        <v>2153</v>
      </c>
      <c r="D1575" t="s">
        <v>27</v>
      </c>
      <c r="E1575" t="s">
        <v>16</v>
      </c>
      <c r="F1575" t="s">
        <v>17</v>
      </c>
      <c r="G1575">
        <v>164606800</v>
      </c>
      <c r="H1575">
        <v>351106800</v>
      </c>
      <c r="I1575" t="s">
        <v>2125</v>
      </c>
      <c r="J1575">
        <v>67349319</v>
      </c>
      <c r="K1575">
        <v>213195306</v>
      </c>
      <c r="L1575">
        <v>454746230</v>
      </c>
      <c r="M1575">
        <v>52000000</v>
      </c>
      <c r="N1575">
        <f t="shared" si="125"/>
        <v>0</v>
      </c>
      <c r="O1575">
        <f t="shared" si="126"/>
        <v>1</v>
      </c>
      <c r="P1575">
        <f t="shared" si="128"/>
        <v>0</v>
      </c>
      <c r="Q1575">
        <f t="shared" si="128"/>
        <v>1</v>
      </c>
      <c r="R1575">
        <f t="shared" si="128"/>
        <v>0</v>
      </c>
      <c r="S1575">
        <f t="shared" si="128"/>
        <v>0</v>
      </c>
      <c r="T1575">
        <v>3</v>
      </c>
      <c r="U1575">
        <v>2</v>
      </c>
    </row>
    <row r="1576" spans="1:21" ht="16">
      <c r="A1576" s="1">
        <v>1997</v>
      </c>
      <c r="B1576" t="s">
        <v>2772</v>
      </c>
      <c r="C1576" t="s">
        <v>2773</v>
      </c>
      <c r="D1576" t="s">
        <v>22</v>
      </c>
      <c r="E1576" t="s">
        <v>22</v>
      </c>
      <c r="F1576" t="s">
        <v>23</v>
      </c>
      <c r="G1576">
        <v>148478011</v>
      </c>
      <c r="H1576">
        <v>314111923</v>
      </c>
      <c r="I1576" t="s">
        <v>2762</v>
      </c>
      <c r="J1576">
        <v>72561906</v>
      </c>
      <c r="K1576">
        <v>215476950</v>
      </c>
      <c r="L1576">
        <v>455851198</v>
      </c>
      <c r="M1576">
        <v>50000000</v>
      </c>
      <c r="N1576">
        <f t="shared" si="125"/>
        <v>1</v>
      </c>
      <c r="O1576">
        <f t="shared" si="126"/>
        <v>0</v>
      </c>
      <c r="P1576">
        <f t="shared" si="128"/>
        <v>0</v>
      </c>
      <c r="Q1576">
        <f t="shared" si="128"/>
        <v>0</v>
      </c>
      <c r="R1576">
        <f t="shared" si="128"/>
        <v>1</v>
      </c>
      <c r="S1576">
        <f t="shared" si="128"/>
        <v>0</v>
      </c>
      <c r="T1576">
        <v>4</v>
      </c>
      <c r="U1576">
        <v>3</v>
      </c>
    </row>
    <row r="1577" spans="1:21" ht="16">
      <c r="A1577" s="1">
        <v>2002</v>
      </c>
      <c r="B1577" t="s">
        <v>2200</v>
      </c>
      <c r="C1577" t="s">
        <v>2201</v>
      </c>
      <c r="D1577" t="s">
        <v>22</v>
      </c>
      <c r="E1577" t="s">
        <v>22</v>
      </c>
      <c r="F1577" t="s">
        <v>23</v>
      </c>
      <c r="G1577">
        <v>241438208</v>
      </c>
      <c r="H1577">
        <v>352242522</v>
      </c>
      <c r="I1577" t="s">
        <v>2128</v>
      </c>
      <c r="J1577">
        <v>6475896</v>
      </c>
      <c r="K1577">
        <v>312705749</v>
      </c>
      <c r="L1577">
        <v>456217193</v>
      </c>
      <c r="M1577">
        <v>5000000</v>
      </c>
      <c r="N1577">
        <f t="shared" si="125"/>
        <v>1</v>
      </c>
      <c r="O1577">
        <f t="shared" si="126"/>
        <v>0</v>
      </c>
      <c r="P1577">
        <f t="shared" si="128"/>
        <v>0</v>
      </c>
      <c r="Q1577">
        <f t="shared" si="128"/>
        <v>1</v>
      </c>
      <c r="R1577">
        <f t="shared" si="128"/>
        <v>0</v>
      </c>
      <c r="S1577">
        <f t="shared" si="128"/>
        <v>0</v>
      </c>
      <c r="T1577">
        <v>3</v>
      </c>
      <c r="U1577">
        <v>2</v>
      </c>
    </row>
    <row r="1578" spans="1:21" ht="16">
      <c r="A1578" s="1">
        <v>1997</v>
      </c>
      <c r="B1578" t="s">
        <v>2766</v>
      </c>
      <c r="C1578" t="s">
        <v>2767</v>
      </c>
      <c r="D1578" t="s">
        <v>16</v>
      </c>
      <c r="E1578" t="s">
        <v>16</v>
      </c>
      <c r="F1578" t="s">
        <v>17</v>
      </c>
      <c r="G1578">
        <v>172956409</v>
      </c>
      <c r="H1578">
        <v>315268353</v>
      </c>
      <c r="I1578" t="s">
        <v>2765</v>
      </c>
      <c r="J1578">
        <v>123355241</v>
      </c>
      <c r="K1578">
        <v>251000935</v>
      </c>
      <c r="L1578">
        <v>457529453</v>
      </c>
      <c r="M1578">
        <v>85000000</v>
      </c>
      <c r="N1578">
        <f t="shared" si="125"/>
        <v>0</v>
      </c>
      <c r="O1578">
        <f t="shared" si="126"/>
        <v>0</v>
      </c>
      <c r="P1578">
        <f t="shared" si="128"/>
        <v>0</v>
      </c>
      <c r="Q1578">
        <f t="shared" si="128"/>
        <v>0</v>
      </c>
      <c r="R1578">
        <f t="shared" si="128"/>
        <v>1</v>
      </c>
      <c r="S1578">
        <f t="shared" si="128"/>
        <v>0</v>
      </c>
      <c r="T1578">
        <v>4</v>
      </c>
      <c r="U1578">
        <v>3</v>
      </c>
    </row>
    <row r="1579" spans="1:21" ht="16">
      <c r="A1579" s="1">
        <v>2010</v>
      </c>
      <c r="B1579" t="s">
        <v>825</v>
      </c>
      <c r="C1579" t="s">
        <v>3633</v>
      </c>
      <c r="D1579" t="s">
        <v>21</v>
      </c>
      <c r="E1579" t="s">
        <v>22</v>
      </c>
      <c r="F1579" t="s">
        <v>23</v>
      </c>
      <c r="G1579">
        <v>138797449</v>
      </c>
      <c r="H1579">
        <v>430821166</v>
      </c>
      <c r="I1579" t="s">
        <v>638</v>
      </c>
      <c r="J1579">
        <v>16023478</v>
      </c>
      <c r="K1579">
        <v>148267855</v>
      </c>
      <c r="L1579">
        <v>460216888</v>
      </c>
      <c r="M1579">
        <v>15000000</v>
      </c>
      <c r="N1579">
        <f t="shared" si="125"/>
        <v>1</v>
      </c>
      <c r="O1579">
        <f t="shared" si="126"/>
        <v>1</v>
      </c>
      <c r="P1579">
        <f t="shared" si="128"/>
        <v>1</v>
      </c>
      <c r="Q1579">
        <f t="shared" si="128"/>
        <v>0</v>
      </c>
      <c r="R1579">
        <f t="shared" si="128"/>
        <v>0</v>
      </c>
      <c r="S1579">
        <f t="shared" si="128"/>
        <v>0</v>
      </c>
      <c r="T1579">
        <v>1</v>
      </c>
      <c r="U1579">
        <v>1</v>
      </c>
    </row>
    <row r="1580" spans="1:21" ht="16">
      <c r="A1580" s="1">
        <v>2001</v>
      </c>
      <c r="B1580" t="s">
        <v>2317</v>
      </c>
      <c r="C1580" t="s">
        <v>258</v>
      </c>
      <c r="D1580" t="s">
        <v>22</v>
      </c>
      <c r="E1580" t="s">
        <v>22</v>
      </c>
      <c r="F1580" t="s">
        <v>23</v>
      </c>
      <c r="G1580">
        <v>165092266</v>
      </c>
      <c r="H1580">
        <v>350100280</v>
      </c>
      <c r="I1580" t="s">
        <v>2290</v>
      </c>
      <c r="J1580">
        <v>114478598</v>
      </c>
      <c r="K1580">
        <v>217235991</v>
      </c>
      <c r="L1580">
        <v>460678038</v>
      </c>
      <c r="M1580">
        <v>87000000</v>
      </c>
      <c r="N1580">
        <f t="shared" si="125"/>
        <v>1</v>
      </c>
      <c r="O1580">
        <f t="shared" si="126"/>
        <v>0</v>
      </c>
      <c r="P1580">
        <f t="shared" si="128"/>
        <v>0</v>
      </c>
      <c r="Q1580">
        <f t="shared" si="128"/>
        <v>1</v>
      </c>
      <c r="R1580">
        <f t="shared" si="128"/>
        <v>0</v>
      </c>
      <c r="S1580">
        <f t="shared" si="128"/>
        <v>0</v>
      </c>
      <c r="T1580">
        <v>3</v>
      </c>
      <c r="U1580">
        <v>2</v>
      </c>
    </row>
    <row r="1581" spans="1:21" ht="16">
      <c r="A1581" s="1">
        <v>2002</v>
      </c>
      <c r="B1581" t="s">
        <v>2196</v>
      </c>
      <c r="C1581" t="s">
        <v>2197</v>
      </c>
      <c r="D1581" t="s">
        <v>27</v>
      </c>
      <c r="E1581" t="s">
        <v>16</v>
      </c>
      <c r="F1581" t="s">
        <v>17</v>
      </c>
      <c r="G1581">
        <v>132024714</v>
      </c>
      <c r="H1581">
        <v>358824714</v>
      </c>
      <c r="I1581" t="s">
        <v>2125</v>
      </c>
      <c r="J1581">
        <v>132108280</v>
      </c>
      <c r="K1581">
        <v>170995666</v>
      </c>
      <c r="L1581">
        <v>464742312</v>
      </c>
      <c r="M1581">
        <v>102000000</v>
      </c>
      <c r="N1581">
        <f t="shared" si="125"/>
        <v>0</v>
      </c>
      <c r="O1581">
        <f t="shared" si="126"/>
        <v>1</v>
      </c>
      <c r="P1581">
        <f t="shared" si="128"/>
        <v>0</v>
      </c>
      <c r="Q1581">
        <f t="shared" si="128"/>
        <v>1</v>
      </c>
      <c r="R1581">
        <f t="shared" si="128"/>
        <v>0</v>
      </c>
      <c r="S1581">
        <f t="shared" si="128"/>
        <v>0</v>
      </c>
      <c r="T1581">
        <v>3</v>
      </c>
      <c r="U1581">
        <v>2</v>
      </c>
    </row>
    <row r="1582" spans="1:21" ht="16">
      <c r="A1582" s="1">
        <v>2011</v>
      </c>
      <c r="B1582" t="s">
        <v>609</v>
      </c>
      <c r="C1582" t="s">
        <v>610</v>
      </c>
      <c r="D1582" t="s">
        <v>21</v>
      </c>
      <c r="E1582" t="s">
        <v>22</v>
      </c>
      <c r="F1582" t="s">
        <v>23</v>
      </c>
      <c r="G1582">
        <v>181030624</v>
      </c>
      <c r="H1582">
        <v>449326618</v>
      </c>
      <c r="I1582" t="s">
        <v>398</v>
      </c>
      <c r="J1582">
        <v>155353618</v>
      </c>
      <c r="K1582">
        <v>187491749</v>
      </c>
      <c r="L1582">
        <v>465363438</v>
      </c>
      <c r="M1582">
        <v>150000000</v>
      </c>
      <c r="N1582">
        <f t="shared" si="125"/>
        <v>1</v>
      </c>
      <c r="O1582">
        <f t="shared" si="126"/>
        <v>1</v>
      </c>
      <c r="P1582">
        <f t="shared" ref="P1582:S1601" si="129">IF(AND($A1582&gt;=P$1,$A1582&lt;P$1+10),1,0)</f>
        <v>1</v>
      </c>
      <c r="Q1582">
        <f t="shared" si="129"/>
        <v>0</v>
      </c>
      <c r="R1582">
        <f t="shared" si="129"/>
        <v>0</v>
      </c>
      <c r="S1582">
        <f t="shared" si="129"/>
        <v>0</v>
      </c>
      <c r="T1582">
        <v>1</v>
      </c>
      <c r="U1582">
        <v>1</v>
      </c>
    </row>
    <row r="1583" spans="1:21" ht="16">
      <c r="A1583" s="1">
        <v>2013</v>
      </c>
      <c r="B1583" t="s">
        <v>150</v>
      </c>
      <c r="C1583" t="s">
        <v>151</v>
      </c>
      <c r="D1583" t="s">
        <v>27</v>
      </c>
      <c r="E1583" t="s">
        <v>16</v>
      </c>
      <c r="F1583" t="s">
        <v>17</v>
      </c>
      <c r="G1583">
        <v>228778661</v>
      </c>
      <c r="H1583">
        <v>466978661</v>
      </c>
      <c r="I1583" t="s">
        <v>18</v>
      </c>
      <c r="J1583">
        <v>190000000</v>
      </c>
      <c r="K1583">
        <v>228778661</v>
      </c>
      <c r="L1583">
        <v>466978661</v>
      </c>
      <c r="M1583">
        <v>190000000</v>
      </c>
      <c r="N1583">
        <f t="shared" si="125"/>
        <v>0</v>
      </c>
      <c r="O1583">
        <f t="shared" si="126"/>
        <v>1</v>
      </c>
      <c r="P1583">
        <f t="shared" si="129"/>
        <v>1</v>
      </c>
      <c r="Q1583">
        <f t="shared" si="129"/>
        <v>0</v>
      </c>
      <c r="R1583">
        <f t="shared" si="129"/>
        <v>0</v>
      </c>
      <c r="S1583">
        <f t="shared" si="129"/>
        <v>0</v>
      </c>
      <c r="T1583">
        <v>1</v>
      </c>
      <c r="U1583">
        <v>1</v>
      </c>
    </row>
    <row r="1584" spans="1:21" ht="16">
      <c r="A1584" s="1">
        <v>1983</v>
      </c>
      <c r="B1584" t="s">
        <v>3370</v>
      </c>
      <c r="C1584" t="s">
        <v>3371</v>
      </c>
      <c r="D1584" t="s">
        <v>22</v>
      </c>
      <c r="E1584" t="s">
        <v>22</v>
      </c>
      <c r="F1584" t="s">
        <v>23</v>
      </c>
      <c r="G1584">
        <v>90463574</v>
      </c>
      <c r="H1584">
        <v>201463574</v>
      </c>
      <c r="I1584" t="s">
        <v>3372</v>
      </c>
      <c r="J1584">
        <v>16375486</v>
      </c>
      <c r="K1584">
        <v>211626424</v>
      </c>
      <c r="L1584">
        <v>471294841</v>
      </c>
      <c r="M1584">
        <v>7000000</v>
      </c>
      <c r="N1584">
        <f t="shared" si="125"/>
        <v>1</v>
      </c>
      <c r="O1584">
        <f t="shared" si="126"/>
        <v>0</v>
      </c>
      <c r="P1584">
        <f t="shared" si="129"/>
        <v>0</v>
      </c>
      <c r="Q1584">
        <f t="shared" si="129"/>
        <v>0</v>
      </c>
      <c r="R1584">
        <f t="shared" si="129"/>
        <v>0</v>
      </c>
      <c r="S1584">
        <f t="shared" si="129"/>
        <v>1</v>
      </c>
    </row>
    <row r="1585" spans="1:21" ht="16">
      <c r="A1585" s="1">
        <v>1975</v>
      </c>
      <c r="B1585" t="s">
        <v>3521</v>
      </c>
      <c r="C1585" t="s">
        <v>3634</v>
      </c>
      <c r="D1585" t="s">
        <v>31</v>
      </c>
      <c r="E1585" t="s">
        <v>31</v>
      </c>
      <c r="F1585" t="s">
        <v>17</v>
      </c>
      <c r="G1585">
        <v>108981275</v>
      </c>
      <c r="H1585">
        <v>108981275</v>
      </c>
      <c r="I1585" t="s">
        <v>3516</v>
      </c>
      <c r="J1585">
        <v>19043641</v>
      </c>
      <c r="K1585">
        <v>471681892</v>
      </c>
      <c r="L1585">
        <v>471681892</v>
      </c>
      <c r="M1585">
        <v>4400000</v>
      </c>
      <c r="N1585">
        <f t="shared" si="125"/>
        <v>0</v>
      </c>
      <c r="O1585">
        <f t="shared" si="126"/>
        <v>0</v>
      </c>
      <c r="P1585">
        <f t="shared" si="129"/>
        <v>0</v>
      </c>
      <c r="Q1585">
        <f t="shared" si="129"/>
        <v>0</v>
      </c>
      <c r="R1585">
        <f t="shared" si="129"/>
        <v>0</v>
      </c>
      <c r="S1585">
        <f t="shared" si="129"/>
        <v>0</v>
      </c>
    </row>
    <row r="1586" spans="1:21" ht="16">
      <c r="A1586" s="1">
        <v>1991</v>
      </c>
      <c r="B1586" t="s">
        <v>3163</v>
      </c>
      <c r="C1586" t="s">
        <v>3164</v>
      </c>
      <c r="D1586" t="s">
        <v>21</v>
      </c>
      <c r="E1586" t="s">
        <v>22</v>
      </c>
      <c r="F1586" t="s">
        <v>23</v>
      </c>
      <c r="G1586">
        <v>130726716</v>
      </c>
      <c r="H1586">
        <v>275726716</v>
      </c>
      <c r="I1586" t="s">
        <v>3142</v>
      </c>
      <c r="J1586">
        <v>34216807</v>
      </c>
      <c r="K1586">
        <v>223652543</v>
      </c>
      <c r="L1586">
        <v>471724395</v>
      </c>
      <c r="M1586">
        <v>20000000</v>
      </c>
      <c r="N1586">
        <f t="shared" si="125"/>
        <v>1</v>
      </c>
      <c r="O1586">
        <f t="shared" si="126"/>
        <v>1</v>
      </c>
      <c r="P1586">
        <f t="shared" si="129"/>
        <v>0</v>
      </c>
      <c r="Q1586">
        <f t="shared" si="129"/>
        <v>0</v>
      </c>
      <c r="R1586">
        <f t="shared" si="129"/>
        <v>1</v>
      </c>
      <c r="S1586">
        <f t="shared" si="129"/>
        <v>0</v>
      </c>
      <c r="T1586">
        <v>5</v>
      </c>
      <c r="U1586">
        <v>3</v>
      </c>
    </row>
    <row r="1587" spans="1:21" ht="16">
      <c r="A1587" s="1">
        <v>2012</v>
      </c>
      <c r="B1587" t="s">
        <v>385</v>
      </c>
      <c r="C1587" t="s">
        <v>386</v>
      </c>
      <c r="D1587" t="s">
        <v>21</v>
      </c>
      <c r="E1587" t="s">
        <v>22</v>
      </c>
      <c r="F1587" t="s">
        <v>23</v>
      </c>
      <c r="G1587">
        <v>189412677</v>
      </c>
      <c r="H1587">
        <v>473412677</v>
      </c>
      <c r="I1587" t="s">
        <v>24</v>
      </c>
      <c r="J1587">
        <v>167415363</v>
      </c>
      <c r="K1587">
        <v>192185407</v>
      </c>
      <c r="L1587">
        <v>480342759</v>
      </c>
      <c r="M1587">
        <v>165000000</v>
      </c>
      <c r="N1587">
        <f t="shared" si="125"/>
        <v>1</v>
      </c>
      <c r="O1587">
        <f t="shared" si="126"/>
        <v>1</v>
      </c>
      <c r="P1587">
        <f t="shared" si="129"/>
        <v>1</v>
      </c>
      <c r="Q1587">
        <f t="shared" si="129"/>
        <v>0</v>
      </c>
      <c r="R1587">
        <f t="shared" si="129"/>
        <v>0</v>
      </c>
      <c r="S1587">
        <f t="shared" si="129"/>
        <v>0</v>
      </c>
      <c r="T1587">
        <v>1</v>
      </c>
      <c r="U1587">
        <v>1</v>
      </c>
    </row>
    <row r="1588" spans="1:21" ht="16">
      <c r="A1588" s="1">
        <v>1996</v>
      </c>
      <c r="B1588" t="s">
        <v>2927</v>
      </c>
      <c r="C1588" t="s">
        <v>2928</v>
      </c>
      <c r="D1588" t="s">
        <v>16</v>
      </c>
      <c r="E1588" t="s">
        <v>16</v>
      </c>
      <c r="F1588" t="s">
        <v>17</v>
      </c>
      <c r="G1588">
        <v>100138851</v>
      </c>
      <c r="H1588">
        <v>325500000</v>
      </c>
      <c r="I1588" t="s">
        <v>2860</v>
      </c>
      <c r="J1588">
        <v>148516493</v>
      </c>
      <c r="K1588">
        <v>148722709</v>
      </c>
      <c r="L1588">
        <v>483421183</v>
      </c>
      <c r="M1588">
        <v>100000000</v>
      </c>
      <c r="N1588">
        <f t="shared" si="125"/>
        <v>0</v>
      </c>
      <c r="O1588">
        <f t="shared" si="126"/>
        <v>0</v>
      </c>
      <c r="P1588">
        <f t="shared" si="129"/>
        <v>0</v>
      </c>
      <c r="Q1588">
        <f t="shared" si="129"/>
        <v>0</v>
      </c>
      <c r="R1588">
        <f t="shared" si="129"/>
        <v>1</v>
      </c>
      <c r="S1588">
        <f t="shared" si="129"/>
        <v>0</v>
      </c>
      <c r="T1588">
        <v>4</v>
      </c>
      <c r="U1588">
        <v>3</v>
      </c>
    </row>
    <row r="1589" spans="1:21" ht="16">
      <c r="A1589" s="1">
        <v>2013</v>
      </c>
      <c r="B1589" t="s">
        <v>121</v>
      </c>
      <c r="C1589" t="s">
        <v>122</v>
      </c>
      <c r="D1589" t="s">
        <v>21</v>
      </c>
      <c r="E1589" t="s">
        <v>22</v>
      </c>
      <c r="F1589" t="s">
        <v>23</v>
      </c>
      <c r="G1589">
        <v>234770996</v>
      </c>
      <c r="H1589">
        <v>489570996</v>
      </c>
      <c r="I1589" t="s">
        <v>38</v>
      </c>
      <c r="J1589">
        <v>200000000</v>
      </c>
      <c r="K1589">
        <v>234770996</v>
      </c>
      <c r="L1589">
        <v>489570996</v>
      </c>
      <c r="M1589">
        <v>200000000</v>
      </c>
      <c r="N1589">
        <f t="shared" si="125"/>
        <v>1</v>
      </c>
      <c r="O1589">
        <f t="shared" si="126"/>
        <v>1</v>
      </c>
      <c r="P1589">
        <f t="shared" si="129"/>
        <v>1</v>
      </c>
      <c r="Q1589">
        <f t="shared" si="129"/>
        <v>0</v>
      </c>
      <c r="R1589">
        <f t="shared" si="129"/>
        <v>0</v>
      </c>
      <c r="S1589">
        <f t="shared" si="129"/>
        <v>0</v>
      </c>
      <c r="T1589">
        <v>1</v>
      </c>
      <c r="U1589">
        <v>1</v>
      </c>
    </row>
    <row r="1590" spans="1:21" ht="16">
      <c r="A1590" s="1">
        <v>1999</v>
      </c>
      <c r="B1590" t="s">
        <v>2536</v>
      </c>
      <c r="C1590" t="s">
        <v>2537</v>
      </c>
      <c r="D1590" t="s">
        <v>22</v>
      </c>
      <c r="E1590" t="s">
        <v>22</v>
      </c>
      <c r="F1590" t="s">
        <v>23</v>
      </c>
      <c r="G1590">
        <v>130058047</v>
      </c>
      <c r="H1590">
        <v>356258047</v>
      </c>
      <c r="I1590" t="s">
        <v>2532</v>
      </c>
      <c r="J1590">
        <v>20976930</v>
      </c>
      <c r="K1590">
        <v>181881240</v>
      </c>
      <c r="L1590">
        <v>498213351</v>
      </c>
      <c r="M1590">
        <v>15000000</v>
      </c>
      <c r="N1590">
        <f t="shared" si="125"/>
        <v>1</v>
      </c>
      <c r="O1590">
        <f t="shared" si="126"/>
        <v>0</v>
      </c>
      <c r="P1590">
        <f t="shared" si="129"/>
        <v>0</v>
      </c>
      <c r="Q1590">
        <f t="shared" si="129"/>
        <v>0</v>
      </c>
      <c r="R1590">
        <f t="shared" si="129"/>
        <v>1</v>
      </c>
      <c r="S1590">
        <f t="shared" si="129"/>
        <v>0</v>
      </c>
      <c r="T1590">
        <v>4</v>
      </c>
      <c r="U1590">
        <v>3</v>
      </c>
    </row>
    <row r="1591" spans="1:21" ht="16">
      <c r="A1591" s="1">
        <v>1996</v>
      </c>
      <c r="B1591" t="s">
        <v>2933</v>
      </c>
      <c r="C1591" t="s">
        <v>2934</v>
      </c>
      <c r="D1591" t="s">
        <v>16</v>
      </c>
      <c r="E1591" t="s">
        <v>16</v>
      </c>
      <c r="F1591" t="s">
        <v>17</v>
      </c>
      <c r="G1591">
        <v>134069511</v>
      </c>
      <c r="H1591">
        <v>336069511</v>
      </c>
      <c r="I1591" t="s">
        <v>2860</v>
      </c>
      <c r="J1591">
        <v>111387369</v>
      </c>
      <c r="K1591">
        <v>199115335</v>
      </c>
      <c r="L1591">
        <v>499118651</v>
      </c>
      <c r="M1591">
        <v>75000000</v>
      </c>
      <c r="N1591">
        <f t="shared" si="125"/>
        <v>0</v>
      </c>
      <c r="O1591">
        <f t="shared" si="126"/>
        <v>0</v>
      </c>
      <c r="P1591">
        <f t="shared" si="129"/>
        <v>0</v>
      </c>
      <c r="Q1591">
        <f t="shared" si="129"/>
        <v>0</v>
      </c>
      <c r="R1591">
        <f t="shared" si="129"/>
        <v>1</v>
      </c>
      <c r="S1591">
        <f t="shared" si="129"/>
        <v>0</v>
      </c>
      <c r="T1591">
        <v>4</v>
      </c>
      <c r="U1591">
        <v>3</v>
      </c>
    </row>
    <row r="1592" spans="1:21" ht="16">
      <c r="A1592" s="1">
        <v>1998</v>
      </c>
      <c r="B1592" t="s">
        <v>2658</v>
      </c>
      <c r="C1592" t="s">
        <v>2659</v>
      </c>
      <c r="D1592" t="s">
        <v>22</v>
      </c>
      <c r="E1592" t="s">
        <v>22</v>
      </c>
      <c r="F1592" t="s">
        <v>23</v>
      </c>
      <c r="G1592">
        <v>140464664</v>
      </c>
      <c r="H1592">
        <v>349464664</v>
      </c>
      <c r="I1592" t="s">
        <v>2644</v>
      </c>
      <c r="J1592">
        <v>114330585</v>
      </c>
      <c r="K1592">
        <v>200742590</v>
      </c>
      <c r="L1592">
        <v>499431243</v>
      </c>
      <c r="M1592">
        <v>80000000</v>
      </c>
      <c r="N1592">
        <f t="shared" si="125"/>
        <v>1</v>
      </c>
      <c r="O1592">
        <f t="shared" si="126"/>
        <v>0</v>
      </c>
      <c r="P1592">
        <f t="shared" si="129"/>
        <v>0</v>
      </c>
      <c r="Q1592">
        <f t="shared" si="129"/>
        <v>0</v>
      </c>
      <c r="R1592">
        <f t="shared" si="129"/>
        <v>1</v>
      </c>
      <c r="S1592">
        <f t="shared" si="129"/>
        <v>0</v>
      </c>
      <c r="T1592">
        <v>4</v>
      </c>
      <c r="U1592">
        <v>3</v>
      </c>
    </row>
    <row r="1593" spans="1:21" ht="16">
      <c r="A1593" s="1">
        <v>2002</v>
      </c>
      <c r="B1593" t="s">
        <v>2182</v>
      </c>
      <c r="C1593" t="s">
        <v>2183</v>
      </c>
      <c r="D1593" t="s">
        <v>58</v>
      </c>
      <c r="E1593" t="s">
        <v>58</v>
      </c>
      <c r="F1593" t="s">
        <v>17</v>
      </c>
      <c r="G1593">
        <v>176387405</v>
      </c>
      <c r="H1593">
        <v>386116343</v>
      </c>
      <c r="I1593" t="s">
        <v>2125</v>
      </c>
      <c r="J1593">
        <v>84186649</v>
      </c>
      <c r="K1593">
        <v>228453301</v>
      </c>
      <c r="L1593">
        <v>500089862</v>
      </c>
      <c r="M1593">
        <v>65000000</v>
      </c>
      <c r="N1593">
        <f t="shared" si="125"/>
        <v>0</v>
      </c>
      <c r="O1593">
        <f t="shared" si="126"/>
        <v>0</v>
      </c>
      <c r="P1593">
        <f t="shared" si="129"/>
        <v>0</v>
      </c>
      <c r="Q1593">
        <f t="shared" si="129"/>
        <v>1</v>
      </c>
      <c r="R1593">
        <f t="shared" si="129"/>
        <v>0</v>
      </c>
      <c r="S1593">
        <f t="shared" si="129"/>
        <v>0</v>
      </c>
      <c r="T1593">
        <v>3</v>
      </c>
      <c r="U1593">
        <v>2</v>
      </c>
    </row>
    <row r="1594" spans="1:21" ht="16">
      <c r="A1594" s="1">
        <v>2011</v>
      </c>
      <c r="B1594" t="s">
        <v>547</v>
      </c>
      <c r="C1594" t="s">
        <v>548</v>
      </c>
      <c r="D1594" t="s">
        <v>16</v>
      </c>
      <c r="E1594" t="s">
        <v>16</v>
      </c>
      <c r="F1594" t="s">
        <v>17</v>
      </c>
      <c r="G1594">
        <v>176760185</v>
      </c>
      <c r="H1594">
        <v>482860185</v>
      </c>
      <c r="I1594" t="s">
        <v>391</v>
      </c>
      <c r="J1594">
        <v>96319243</v>
      </c>
      <c r="K1594">
        <v>183068895</v>
      </c>
      <c r="L1594">
        <v>500093845</v>
      </c>
      <c r="M1594">
        <v>93000000</v>
      </c>
      <c r="N1594">
        <f t="shared" si="125"/>
        <v>0</v>
      </c>
      <c r="O1594">
        <f t="shared" si="126"/>
        <v>0</v>
      </c>
      <c r="P1594">
        <f t="shared" si="129"/>
        <v>1</v>
      </c>
      <c r="Q1594">
        <f t="shared" si="129"/>
        <v>0</v>
      </c>
      <c r="R1594">
        <f t="shared" si="129"/>
        <v>0</v>
      </c>
      <c r="S1594">
        <f t="shared" si="129"/>
        <v>0</v>
      </c>
      <c r="T1594">
        <v>1</v>
      </c>
      <c r="U1594">
        <v>1</v>
      </c>
    </row>
    <row r="1595" spans="1:21" ht="16">
      <c r="A1595" s="1">
        <v>1995</v>
      </c>
      <c r="B1595" t="s">
        <v>2984</v>
      </c>
      <c r="C1595" t="s">
        <v>2985</v>
      </c>
      <c r="D1595" t="s">
        <v>16</v>
      </c>
      <c r="E1595" t="s">
        <v>16</v>
      </c>
      <c r="F1595" t="s">
        <v>17</v>
      </c>
      <c r="G1595">
        <v>100125643</v>
      </c>
      <c r="H1595">
        <v>328125643</v>
      </c>
      <c r="I1595" t="s">
        <v>2947</v>
      </c>
      <c r="J1595">
        <v>45863384</v>
      </c>
      <c r="K1595">
        <v>153070026</v>
      </c>
      <c r="L1595">
        <v>501631742</v>
      </c>
      <c r="M1595">
        <v>30000000</v>
      </c>
      <c r="N1595">
        <f t="shared" si="125"/>
        <v>0</v>
      </c>
      <c r="O1595">
        <f t="shared" si="126"/>
        <v>0</v>
      </c>
      <c r="P1595">
        <f t="shared" si="129"/>
        <v>0</v>
      </c>
      <c r="Q1595">
        <f t="shared" si="129"/>
        <v>0</v>
      </c>
      <c r="R1595">
        <f t="shared" si="129"/>
        <v>1</v>
      </c>
      <c r="S1595">
        <f t="shared" si="129"/>
        <v>0</v>
      </c>
      <c r="T1595">
        <v>4</v>
      </c>
      <c r="U1595">
        <v>3</v>
      </c>
    </row>
    <row r="1596" spans="1:21" ht="16">
      <c r="A1596" s="1">
        <v>2000</v>
      </c>
      <c r="B1596" t="s">
        <v>2522</v>
      </c>
      <c r="C1596" t="s">
        <v>2523</v>
      </c>
      <c r="D1596" t="s">
        <v>27</v>
      </c>
      <c r="E1596" t="s">
        <v>16</v>
      </c>
      <c r="F1596" t="s">
        <v>17</v>
      </c>
      <c r="G1596">
        <v>182805123</v>
      </c>
      <c r="H1596">
        <v>372100000</v>
      </c>
      <c r="I1596" t="s">
        <v>2414</v>
      </c>
      <c r="J1596">
        <v>87939045</v>
      </c>
      <c r="K1596">
        <v>247318583</v>
      </c>
      <c r="L1596">
        <v>503417209</v>
      </c>
      <c r="M1596">
        <v>65000000</v>
      </c>
      <c r="N1596">
        <f t="shared" si="125"/>
        <v>0</v>
      </c>
      <c r="O1596">
        <f t="shared" si="126"/>
        <v>1</v>
      </c>
      <c r="P1596">
        <f t="shared" si="129"/>
        <v>0</v>
      </c>
      <c r="Q1596">
        <f t="shared" si="129"/>
        <v>1</v>
      </c>
      <c r="R1596">
        <f t="shared" si="129"/>
        <v>0</v>
      </c>
      <c r="S1596">
        <f t="shared" si="129"/>
        <v>0</v>
      </c>
      <c r="T1596">
        <v>3</v>
      </c>
      <c r="U1596">
        <v>2</v>
      </c>
    </row>
    <row r="1597" spans="1:21" ht="16">
      <c r="A1597" s="1">
        <v>2011</v>
      </c>
      <c r="B1597" t="s">
        <v>545</v>
      </c>
      <c r="C1597" t="s">
        <v>546</v>
      </c>
      <c r="D1597" t="s">
        <v>16</v>
      </c>
      <c r="E1597" t="s">
        <v>16</v>
      </c>
      <c r="F1597" t="s">
        <v>17</v>
      </c>
      <c r="G1597">
        <v>143619809</v>
      </c>
      <c r="H1597">
        <v>487519809</v>
      </c>
      <c r="I1597" t="s">
        <v>391</v>
      </c>
      <c r="J1597">
        <v>93212171</v>
      </c>
      <c r="K1597">
        <v>148745713</v>
      </c>
      <c r="L1597">
        <v>504919774</v>
      </c>
      <c r="M1597">
        <v>90000000</v>
      </c>
      <c r="N1597">
        <f t="shared" si="125"/>
        <v>0</v>
      </c>
      <c r="O1597">
        <f t="shared" si="126"/>
        <v>0</v>
      </c>
      <c r="P1597">
        <f t="shared" si="129"/>
        <v>1</v>
      </c>
      <c r="Q1597">
        <f t="shared" si="129"/>
        <v>0</v>
      </c>
      <c r="R1597">
        <f t="shared" si="129"/>
        <v>0</v>
      </c>
      <c r="S1597">
        <f t="shared" si="129"/>
        <v>0</v>
      </c>
      <c r="T1597">
        <v>1</v>
      </c>
      <c r="U1597">
        <v>1</v>
      </c>
    </row>
    <row r="1598" spans="1:21" ht="16">
      <c r="A1598" s="1">
        <v>1978</v>
      </c>
      <c r="B1598" t="s">
        <v>3467</v>
      </c>
      <c r="C1598" t="s">
        <v>3468</v>
      </c>
      <c r="D1598" t="s">
        <v>31</v>
      </c>
      <c r="E1598" t="s">
        <v>31</v>
      </c>
      <c r="F1598" t="s">
        <v>17</v>
      </c>
      <c r="G1598">
        <v>141600000</v>
      </c>
      <c r="H1598">
        <v>141600000</v>
      </c>
      <c r="I1598" t="s">
        <v>3469</v>
      </c>
      <c r="J1598">
        <v>10712118</v>
      </c>
      <c r="K1598">
        <v>505611968</v>
      </c>
      <c r="L1598">
        <v>505611968</v>
      </c>
      <c r="M1598">
        <v>3000000</v>
      </c>
      <c r="N1598">
        <f t="shared" si="125"/>
        <v>0</v>
      </c>
      <c r="O1598">
        <f t="shared" si="126"/>
        <v>0</v>
      </c>
      <c r="P1598">
        <f t="shared" si="129"/>
        <v>0</v>
      </c>
      <c r="Q1598">
        <f t="shared" si="129"/>
        <v>0</v>
      </c>
      <c r="R1598">
        <f t="shared" si="129"/>
        <v>0</v>
      </c>
      <c r="S1598">
        <f t="shared" si="129"/>
        <v>0</v>
      </c>
    </row>
    <row r="1599" spans="1:21" ht="16">
      <c r="A1599" s="1">
        <v>1999</v>
      </c>
      <c r="B1599" t="s">
        <v>2590</v>
      </c>
      <c r="C1599" t="s">
        <v>2591</v>
      </c>
      <c r="D1599" t="s">
        <v>22</v>
      </c>
      <c r="E1599" t="s">
        <v>22</v>
      </c>
      <c r="F1599" t="s">
        <v>23</v>
      </c>
      <c r="G1599">
        <v>116089678</v>
      </c>
      <c r="H1599">
        <v>363728226</v>
      </c>
      <c r="I1599" t="s">
        <v>2532</v>
      </c>
      <c r="J1599">
        <v>58735405</v>
      </c>
      <c r="K1599">
        <v>162347007</v>
      </c>
      <c r="L1599">
        <v>508660113</v>
      </c>
      <c r="M1599">
        <v>42000000</v>
      </c>
      <c r="N1599">
        <f t="shared" si="125"/>
        <v>1</v>
      </c>
      <c r="O1599">
        <f t="shared" si="126"/>
        <v>0</v>
      </c>
      <c r="P1599">
        <f t="shared" si="129"/>
        <v>0</v>
      </c>
      <c r="Q1599">
        <f t="shared" si="129"/>
        <v>0</v>
      </c>
      <c r="R1599">
        <f t="shared" si="129"/>
        <v>1</v>
      </c>
      <c r="S1599">
        <f t="shared" si="129"/>
        <v>0</v>
      </c>
      <c r="T1599">
        <v>4</v>
      </c>
      <c r="U1599">
        <v>3</v>
      </c>
    </row>
    <row r="1600" spans="1:21" ht="16">
      <c r="A1600" s="1">
        <v>2009</v>
      </c>
      <c r="B1600" t="s">
        <v>1058</v>
      </c>
      <c r="C1600" t="s">
        <v>1059</v>
      </c>
      <c r="D1600" t="s">
        <v>16</v>
      </c>
      <c r="E1600" t="s">
        <v>16</v>
      </c>
      <c r="F1600" t="s">
        <v>17</v>
      </c>
      <c r="G1600">
        <v>277322503</v>
      </c>
      <c r="H1600">
        <v>469553471</v>
      </c>
      <c r="I1600" t="s">
        <v>885</v>
      </c>
      <c r="J1600">
        <v>38000606</v>
      </c>
      <c r="K1600">
        <v>301097804</v>
      </c>
      <c r="L1600">
        <v>509809040</v>
      </c>
      <c r="M1600">
        <v>35000000</v>
      </c>
      <c r="N1600">
        <f t="shared" si="125"/>
        <v>0</v>
      </c>
      <c r="O1600">
        <f t="shared" si="126"/>
        <v>0</v>
      </c>
      <c r="P1600">
        <f t="shared" si="129"/>
        <v>0</v>
      </c>
      <c r="Q1600">
        <f t="shared" si="129"/>
        <v>1</v>
      </c>
      <c r="R1600">
        <f t="shared" si="129"/>
        <v>0</v>
      </c>
      <c r="S1600">
        <f t="shared" si="129"/>
        <v>0</v>
      </c>
      <c r="T1600">
        <v>2</v>
      </c>
      <c r="U1600">
        <v>2</v>
      </c>
    </row>
    <row r="1601" spans="1:21" ht="16">
      <c r="A1601" s="1">
        <v>1995</v>
      </c>
      <c r="B1601" t="s">
        <v>2942</v>
      </c>
      <c r="C1601" t="s">
        <v>2943</v>
      </c>
      <c r="D1601" t="s">
        <v>21</v>
      </c>
      <c r="E1601" t="s">
        <v>22</v>
      </c>
      <c r="F1601" t="s">
        <v>23</v>
      </c>
      <c r="G1601">
        <v>172070496</v>
      </c>
      <c r="H1601">
        <v>334100000</v>
      </c>
      <c r="I1601" t="s">
        <v>2944</v>
      </c>
      <c r="J1601">
        <v>99370665</v>
      </c>
      <c r="K1601">
        <v>263057839</v>
      </c>
      <c r="L1601">
        <v>510765217</v>
      </c>
      <c r="M1601">
        <v>65000000</v>
      </c>
      <c r="N1601">
        <f t="shared" si="125"/>
        <v>1</v>
      </c>
      <c r="O1601">
        <f t="shared" si="126"/>
        <v>1</v>
      </c>
      <c r="P1601">
        <f t="shared" si="129"/>
        <v>0</v>
      </c>
      <c r="Q1601">
        <f t="shared" si="129"/>
        <v>0</v>
      </c>
      <c r="R1601">
        <f t="shared" si="129"/>
        <v>1</v>
      </c>
      <c r="S1601">
        <f t="shared" si="129"/>
        <v>0</v>
      </c>
      <c r="T1601">
        <v>4</v>
      </c>
      <c r="U1601">
        <v>3</v>
      </c>
    </row>
    <row r="1602" spans="1:21" ht="16">
      <c r="A1602" s="1">
        <v>1995</v>
      </c>
      <c r="B1602" t="s">
        <v>2948</v>
      </c>
      <c r="C1602" t="s">
        <v>2949</v>
      </c>
      <c r="D1602" t="s">
        <v>16</v>
      </c>
      <c r="E1602" t="s">
        <v>16</v>
      </c>
      <c r="F1602" t="s">
        <v>17</v>
      </c>
      <c r="G1602">
        <v>184031112</v>
      </c>
      <c r="H1602">
        <v>336529144</v>
      </c>
      <c r="I1602" t="s">
        <v>2947</v>
      </c>
      <c r="J1602">
        <v>152877946</v>
      </c>
      <c r="K1602">
        <v>281342983</v>
      </c>
      <c r="L1602">
        <v>514478842</v>
      </c>
      <c r="M1602">
        <v>100000000</v>
      </c>
      <c r="N1602">
        <f t="shared" ref="N1602:N1665" si="130">IF(F1602="PASS",1,0)</f>
        <v>0</v>
      </c>
      <c r="O1602">
        <f t="shared" ref="O1602:O1665" si="131">IF(E1602=D1602,0,1)</f>
        <v>0</v>
      </c>
      <c r="P1602">
        <f t="shared" ref="P1602:S1621" si="132">IF(AND($A1602&gt;=P$1,$A1602&lt;P$1+10),1,0)</f>
        <v>0</v>
      </c>
      <c r="Q1602">
        <f t="shared" si="132"/>
        <v>0</v>
      </c>
      <c r="R1602">
        <f t="shared" si="132"/>
        <v>1</v>
      </c>
      <c r="S1602">
        <f t="shared" si="132"/>
        <v>0</v>
      </c>
      <c r="T1602">
        <v>4</v>
      </c>
      <c r="U1602">
        <v>3</v>
      </c>
    </row>
    <row r="1603" spans="1:21" ht="16">
      <c r="A1603" s="1">
        <v>1998</v>
      </c>
      <c r="B1603" t="s">
        <v>2751</v>
      </c>
      <c r="C1603" t="s">
        <v>3635</v>
      </c>
      <c r="D1603" t="s">
        <v>22</v>
      </c>
      <c r="E1603" t="s">
        <v>22</v>
      </c>
      <c r="F1603" t="s">
        <v>23</v>
      </c>
      <c r="G1603">
        <v>176484651</v>
      </c>
      <c r="H1603">
        <v>360099999</v>
      </c>
      <c r="I1603" t="s">
        <v>2644</v>
      </c>
      <c r="J1603">
        <v>31440911</v>
      </c>
      <c r="K1603">
        <v>252219917</v>
      </c>
      <c r="L1603">
        <v>514630544</v>
      </c>
      <c r="M1603">
        <v>22000000</v>
      </c>
      <c r="N1603">
        <f t="shared" si="130"/>
        <v>1</v>
      </c>
      <c r="O1603">
        <f t="shared" si="131"/>
        <v>0</v>
      </c>
      <c r="P1603">
        <f t="shared" si="132"/>
        <v>0</v>
      </c>
      <c r="Q1603">
        <f t="shared" si="132"/>
        <v>0</v>
      </c>
      <c r="R1603">
        <f t="shared" si="132"/>
        <v>1</v>
      </c>
      <c r="S1603">
        <f t="shared" si="132"/>
        <v>0</v>
      </c>
      <c r="T1603">
        <v>4</v>
      </c>
      <c r="U1603">
        <v>3</v>
      </c>
    </row>
    <row r="1604" spans="1:21" ht="16">
      <c r="A1604" s="1">
        <v>1991</v>
      </c>
      <c r="B1604" t="s">
        <v>3145</v>
      </c>
      <c r="C1604" t="s">
        <v>3146</v>
      </c>
      <c r="D1604" t="s">
        <v>31</v>
      </c>
      <c r="E1604" t="s">
        <v>31</v>
      </c>
      <c r="F1604" t="s">
        <v>17</v>
      </c>
      <c r="G1604">
        <v>119654823</v>
      </c>
      <c r="H1604">
        <v>300854823</v>
      </c>
      <c r="I1604" t="s">
        <v>3144</v>
      </c>
      <c r="J1604">
        <v>119758826</v>
      </c>
      <c r="K1604">
        <v>204710301</v>
      </c>
      <c r="L1604">
        <v>514714575</v>
      </c>
      <c r="M1604">
        <v>70000000</v>
      </c>
      <c r="N1604">
        <f t="shared" si="130"/>
        <v>0</v>
      </c>
      <c r="O1604">
        <f t="shared" si="131"/>
        <v>0</v>
      </c>
      <c r="P1604">
        <f t="shared" si="132"/>
        <v>0</v>
      </c>
      <c r="Q1604">
        <f t="shared" si="132"/>
        <v>0</v>
      </c>
      <c r="R1604">
        <f t="shared" si="132"/>
        <v>1</v>
      </c>
      <c r="S1604">
        <f t="shared" si="132"/>
        <v>0</v>
      </c>
      <c r="T1604">
        <v>5</v>
      </c>
      <c r="U1604">
        <v>3</v>
      </c>
    </row>
    <row r="1605" spans="1:21" ht="16">
      <c r="A1605" s="1">
        <v>2003</v>
      </c>
      <c r="B1605" t="s">
        <v>2121</v>
      </c>
      <c r="C1605" t="s">
        <v>2122</v>
      </c>
      <c r="D1605" t="s">
        <v>21</v>
      </c>
      <c r="E1605" t="s">
        <v>22</v>
      </c>
      <c r="F1605" t="s">
        <v>23</v>
      </c>
      <c r="G1605">
        <v>214949694</v>
      </c>
      <c r="H1605">
        <v>407711549</v>
      </c>
      <c r="I1605" t="s">
        <v>2006</v>
      </c>
      <c r="J1605">
        <v>158260870</v>
      </c>
      <c r="K1605">
        <v>272145004</v>
      </c>
      <c r="L1605">
        <v>516198274</v>
      </c>
      <c r="M1605">
        <v>125000000</v>
      </c>
      <c r="N1605">
        <f t="shared" si="130"/>
        <v>1</v>
      </c>
      <c r="O1605">
        <f t="shared" si="131"/>
        <v>1</v>
      </c>
      <c r="P1605">
        <f t="shared" si="132"/>
        <v>0</v>
      </c>
      <c r="Q1605">
        <f t="shared" si="132"/>
        <v>1</v>
      </c>
      <c r="R1605">
        <f t="shared" si="132"/>
        <v>0</v>
      </c>
      <c r="S1605">
        <f t="shared" si="132"/>
        <v>0</v>
      </c>
      <c r="T1605">
        <v>3</v>
      </c>
      <c r="U1605">
        <v>2</v>
      </c>
    </row>
    <row r="1606" spans="1:21" ht="16">
      <c r="A1606" s="1">
        <v>1993</v>
      </c>
      <c r="B1606" t="s">
        <v>3086</v>
      </c>
      <c r="C1606" t="s">
        <v>3636</v>
      </c>
      <c r="D1606" t="s">
        <v>22</v>
      </c>
      <c r="E1606" t="s">
        <v>22</v>
      </c>
      <c r="F1606" t="s">
        <v>23</v>
      </c>
      <c r="G1606">
        <v>96067179</v>
      </c>
      <c r="H1606">
        <v>321365567</v>
      </c>
      <c r="I1606" t="s">
        <v>3073</v>
      </c>
      <c r="J1606">
        <v>40311473</v>
      </c>
      <c r="K1606">
        <v>154904378</v>
      </c>
      <c r="L1606">
        <v>518188770</v>
      </c>
      <c r="M1606">
        <v>25000000</v>
      </c>
      <c r="N1606">
        <f t="shared" si="130"/>
        <v>1</v>
      </c>
      <c r="O1606">
        <f t="shared" si="131"/>
        <v>0</v>
      </c>
      <c r="P1606">
        <f t="shared" si="132"/>
        <v>0</v>
      </c>
      <c r="Q1606">
        <f t="shared" si="132"/>
        <v>0</v>
      </c>
      <c r="R1606">
        <f t="shared" si="132"/>
        <v>1</v>
      </c>
      <c r="S1606">
        <f t="shared" si="132"/>
        <v>0</v>
      </c>
      <c r="T1606">
        <v>5</v>
      </c>
      <c r="U1606">
        <v>3</v>
      </c>
    </row>
    <row r="1607" spans="1:21" ht="16">
      <c r="A1607" s="1">
        <v>1998</v>
      </c>
      <c r="B1607" t="s">
        <v>2643</v>
      </c>
      <c r="C1607" t="s">
        <v>3637</v>
      </c>
      <c r="D1607" t="s">
        <v>22</v>
      </c>
      <c r="E1607" t="s">
        <v>22</v>
      </c>
      <c r="F1607" t="s">
        <v>23</v>
      </c>
      <c r="G1607">
        <v>162798565</v>
      </c>
      <c r="H1607">
        <v>363095319</v>
      </c>
      <c r="I1607" t="s">
        <v>2644</v>
      </c>
      <c r="J1607">
        <v>64310954</v>
      </c>
      <c r="K1607">
        <v>232660690</v>
      </c>
      <c r="L1607">
        <v>518911253</v>
      </c>
      <c r="M1607">
        <v>45000000</v>
      </c>
      <c r="N1607">
        <f t="shared" si="130"/>
        <v>1</v>
      </c>
      <c r="O1607">
        <f t="shared" si="131"/>
        <v>0</v>
      </c>
      <c r="P1607">
        <f t="shared" si="132"/>
        <v>0</v>
      </c>
      <c r="Q1607">
        <f t="shared" si="132"/>
        <v>0</v>
      </c>
      <c r="R1607">
        <f t="shared" si="132"/>
        <v>1</v>
      </c>
      <c r="S1607">
        <f t="shared" si="132"/>
        <v>0</v>
      </c>
      <c r="T1607">
        <v>4</v>
      </c>
      <c r="U1607">
        <v>3</v>
      </c>
    </row>
    <row r="1608" spans="1:21" ht="16">
      <c r="A1608" s="1">
        <v>2006</v>
      </c>
      <c r="B1608" t="s">
        <v>1463</v>
      </c>
      <c r="C1608">
        <v>300</v>
      </c>
      <c r="D1608" t="s">
        <v>57</v>
      </c>
      <c r="E1608" t="s">
        <v>58</v>
      </c>
      <c r="F1608" t="s">
        <v>17</v>
      </c>
      <c r="G1608">
        <v>210614939</v>
      </c>
      <c r="H1608">
        <v>454161935</v>
      </c>
      <c r="I1608" t="s">
        <v>1464</v>
      </c>
      <c r="J1608">
        <v>69347781</v>
      </c>
      <c r="K1608">
        <v>243427977</v>
      </c>
      <c r="L1608">
        <v>524918705</v>
      </c>
      <c r="M1608">
        <v>60000000</v>
      </c>
      <c r="N1608">
        <f t="shared" si="130"/>
        <v>0</v>
      </c>
      <c r="O1608">
        <f t="shared" si="131"/>
        <v>1</v>
      </c>
      <c r="P1608">
        <f t="shared" si="132"/>
        <v>0</v>
      </c>
      <c r="Q1608">
        <f t="shared" si="132"/>
        <v>1</v>
      </c>
      <c r="R1608">
        <f t="shared" si="132"/>
        <v>0</v>
      </c>
      <c r="S1608">
        <f t="shared" si="132"/>
        <v>0</v>
      </c>
      <c r="T1608">
        <v>2</v>
      </c>
      <c r="U1608">
        <v>2</v>
      </c>
    </row>
    <row r="1609" spans="1:21" ht="16">
      <c r="A1609" s="1">
        <v>2010</v>
      </c>
      <c r="B1609" t="s">
        <v>660</v>
      </c>
      <c r="C1609" t="s">
        <v>661</v>
      </c>
      <c r="D1609" t="s">
        <v>64</v>
      </c>
      <c r="E1609" t="s">
        <v>64</v>
      </c>
      <c r="F1609" t="s">
        <v>17</v>
      </c>
      <c r="G1609">
        <v>163214888</v>
      </c>
      <c r="H1609">
        <v>493214888</v>
      </c>
      <c r="I1609" t="s">
        <v>635</v>
      </c>
      <c r="J1609">
        <v>133528980</v>
      </c>
      <c r="K1609">
        <v>174351340</v>
      </c>
      <c r="L1609">
        <v>526867848</v>
      </c>
      <c r="M1609">
        <v>125000000</v>
      </c>
      <c r="N1609">
        <f t="shared" si="130"/>
        <v>0</v>
      </c>
      <c r="O1609">
        <f t="shared" si="131"/>
        <v>0</v>
      </c>
      <c r="P1609">
        <f t="shared" si="132"/>
        <v>1</v>
      </c>
      <c r="Q1609">
        <f t="shared" si="132"/>
        <v>0</v>
      </c>
      <c r="R1609">
        <f t="shared" si="132"/>
        <v>0</v>
      </c>
      <c r="S1609">
        <f t="shared" si="132"/>
        <v>0</v>
      </c>
      <c r="T1609">
        <v>1</v>
      </c>
      <c r="U1609">
        <v>1</v>
      </c>
    </row>
    <row r="1610" spans="1:21" ht="16">
      <c r="A1610" s="1">
        <v>2010</v>
      </c>
      <c r="B1610" t="s">
        <v>716</v>
      </c>
      <c r="C1610" t="s">
        <v>717</v>
      </c>
      <c r="D1610" t="s">
        <v>22</v>
      </c>
      <c r="E1610" t="s">
        <v>22</v>
      </c>
      <c r="F1610" t="s">
        <v>23</v>
      </c>
      <c r="G1610">
        <v>217581231</v>
      </c>
      <c r="H1610">
        <v>494870991</v>
      </c>
      <c r="I1610" t="s">
        <v>638</v>
      </c>
      <c r="J1610">
        <v>176258254</v>
      </c>
      <c r="K1610">
        <v>232427199</v>
      </c>
      <c r="L1610">
        <v>528636950</v>
      </c>
      <c r="M1610">
        <v>165000000</v>
      </c>
      <c r="N1610">
        <f t="shared" si="130"/>
        <v>1</v>
      </c>
      <c r="O1610">
        <f t="shared" si="131"/>
        <v>0</v>
      </c>
      <c r="P1610">
        <f t="shared" si="132"/>
        <v>1</v>
      </c>
      <c r="Q1610">
        <f t="shared" si="132"/>
        <v>0</v>
      </c>
      <c r="R1610">
        <f t="shared" si="132"/>
        <v>0</v>
      </c>
      <c r="S1610">
        <f t="shared" si="132"/>
        <v>0</v>
      </c>
      <c r="T1610">
        <v>1</v>
      </c>
      <c r="U1610">
        <v>1</v>
      </c>
    </row>
    <row r="1611" spans="1:21" ht="16">
      <c r="A1611" s="1">
        <v>2002</v>
      </c>
      <c r="B1611" t="s">
        <v>2220</v>
      </c>
      <c r="C1611" t="s">
        <v>2221</v>
      </c>
      <c r="D1611" t="s">
        <v>16</v>
      </c>
      <c r="E1611" t="s">
        <v>16</v>
      </c>
      <c r="F1611" t="s">
        <v>17</v>
      </c>
      <c r="G1611">
        <v>227965690</v>
      </c>
      <c r="H1611">
        <v>408265690</v>
      </c>
      <c r="I1611" t="s">
        <v>2125</v>
      </c>
      <c r="J1611">
        <v>91572563</v>
      </c>
      <c r="K1611">
        <v>295256424</v>
      </c>
      <c r="L1611">
        <v>528777236</v>
      </c>
      <c r="M1611">
        <v>70702619</v>
      </c>
      <c r="N1611">
        <f t="shared" si="130"/>
        <v>0</v>
      </c>
      <c r="O1611">
        <f t="shared" si="131"/>
        <v>0</v>
      </c>
      <c r="P1611">
        <f t="shared" si="132"/>
        <v>0</v>
      </c>
      <c r="Q1611">
        <f t="shared" si="132"/>
        <v>1</v>
      </c>
      <c r="R1611">
        <f t="shared" si="132"/>
        <v>0</v>
      </c>
      <c r="S1611">
        <f t="shared" si="132"/>
        <v>0</v>
      </c>
      <c r="T1611">
        <v>3</v>
      </c>
      <c r="U1611">
        <v>2</v>
      </c>
    </row>
    <row r="1612" spans="1:21" ht="16">
      <c r="A1612" s="1">
        <v>1995</v>
      </c>
      <c r="B1612" t="s">
        <v>2978</v>
      </c>
      <c r="C1612" t="s">
        <v>2979</v>
      </c>
      <c r="D1612" t="s">
        <v>21</v>
      </c>
      <c r="E1612" t="s">
        <v>22</v>
      </c>
      <c r="F1612" t="s">
        <v>23</v>
      </c>
      <c r="G1612">
        <v>141579773</v>
      </c>
      <c r="H1612">
        <v>347100000</v>
      </c>
      <c r="I1612" t="s">
        <v>2944</v>
      </c>
      <c r="J1612">
        <v>84082870</v>
      </c>
      <c r="K1612">
        <v>216444248</v>
      </c>
      <c r="L1612">
        <v>530639350</v>
      </c>
      <c r="M1612">
        <v>55000000</v>
      </c>
      <c r="N1612">
        <f t="shared" si="130"/>
        <v>1</v>
      </c>
      <c r="O1612">
        <f t="shared" si="131"/>
        <v>1</v>
      </c>
      <c r="P1612">
        <f t="shared" si="132"/>
        <v>0</v>
      </c>
      <c r="Q1612">
        <f t="shared" si="132"/>
        <v>0</v>
      </c>
      <c r="R1612">
        <f t="shared" si="132"/>
        <v>1</v>
      </c>
      <c r="S1612">
        <f t="shared" si="132"/>
        <v>0</v>
      </c>
      <c r="T1612">
        <v>4</v>
      </c>
      <c r="U1612">
        <v>3</v>
      </c>
    </row>
    <row r="1613" spans="1:21" ht="16">
      <c r="A1613" s="1">
        <v>2006</v>
      </c>
      <c r="B1613" t="s">
        <v>1630</v>
      </c>
      <c r="C1613" t="s">
        <v>1631</v>
      </c>
      <c r="D1613" t="s">
        <v>22</v>
      </c>
      <c r="E1613" t="s">
        <v>22</v>
      </c>
      <c r="F1613" t="s">
        <v>23</v>
      </c>
      <c r="G1613">
        <v>234362462</v>
      </c>
      <c r="H1613">
        <v>459359555</v>
      </c>
      <c r="I1613" t="s">
        <v>1469</v>
      </c>
      <c r="J1613">
        <v>242717233</v>
      </c>
      <c r="K1613">
        <v>270875277</v>
      </c>
      <c r="L1613">
        <v>530926095</v>
      </c>
      <c r="M1613">
        <v>210000000</v>
      </c>
      <c r="N1613">
        <f t="shared" si="130"/>
        <v>1</v>
      </c>
      <c r="O1613">
        <f t="shared" si="131"/>
        <v>0</v>
      </c>
      <c r="P1613">
        <f t="shared" si="132"/>
        <v>0</v>
      </c>
      <c r="Q1613">
        <f t="shared" si="132"/>
        <v>1</v>
      </c>
      <c r="R1613">
        <f t="shared" si="132"/>
        <v>0</v>
      </c>
      <c r="S1613">
        <f t="shared" si="132"/>
        <v>0</v>
      </c>
      <c r="T1613">
        <v>2</v>
      </c>
      <c r="U1613">
        <v>2</v>
      </c>
    </row>
    <row r="1614" spans="1:21" ht="16">
      <c r="A1614" s="1">
        <v>2009</v>
      </c>
      <c r="B1614" t="s">
        <v>909</v>
      </c>
      <c r="C1614" t="s">
        <v>3665</v>
      </c>
      <c r="D1614" t="s">
        <v>58</v>
      </c>
      <c r="E1614" t="s">
        <v>58</v>
      </c>
      <c r="F1614" t="s">
        <v>17</v>
      </c>
      <c r="G1614">
        <v>133375846</v>
      </c>
      <c r="H1614">
        <v>490875846</v>
      </c>
      <c r="I1614" t="s">
        <v>885</v>
      </c>
      <c r="J1614">
        <v>162859739</v>
      </c>
      <c r="K1614">
        <v>144810370</v>
      </c>
      <c r="L1614">
        <v>532959416</v>
      </c>
      <c r="M1614">
        <v>150000000</v>
      </c>
      <c r="N1614">
        <f t="shared" si="130"/>
        <v>0</v>
      </c>
      <c r="O1614">
        <f t="shared" si="131"/>
        <v>0</v>
      </c>
      <c r="P1614">
        <f t="shared" si="132"/>
        <v>0</v>
      </c>
      <c r="Q1614">
        <f t="shared" si="132"/>
        <v>1</v>
      </c>
      <c r="R1614">
        <f t="shared" si="132"/>
        <v>0</v>
      </c>
      <c r="S1614">
        <f t="shared" si="132"/>
        <v>0</v>
      </c>
      <c r="T1614">
        <v>2</v>
      </c>
      <c r="U1614">
        <v>2</v>
      </c>
    </row>
    <row r="1615" spans="1:21" ht="16">
      <c r="A1615" s="1">
        <v>2006</v>
      </c>
      <c r="B1615" t="s">
        <v>1484</v>
      </c>
      <c r="C1615" t="s">
        <v>1485</v>
      </c>
      <c r="D1615" t="s">
        <v>27</v>
      </c>
      <c r="E1615" t="s">
        <v>16</v>
      </c>
      <c r="F1615" t="s">
        <v>17</v>
      </c>
      <c r="G1615">
        <v>244082982</v>
      </c>
      <c r="H1615">
        <v>461667967</v>
      </c>
      <c r="I1615" t="s">
        <v>1464</v>
      </c>
      <c r="J1615">
        <v>80905744</v>
      </c>
      <c r="K1615">
        <v>282110219</v>
      </c>
      <c r="L1615">
        <v>533594150</v>
      </c>
      <c r="M1615">
        <v>70000000</v>
      </c>
      <c r="N1615">
        <f t="shared" si="130"/>
        <v>0</v>
      </c>
      <c r="O1615">
        <f t="shared" si="131"/>
        <v>1</v>
      </c>
      <c r="P1615">
        <f t="shared" si="132"/>
        <v>0</v>
      </c>
      <c r="Q1615">
        <f t="shared" si="132"/>
        <v>1</v>
      </c>
      <c r="R1615">
        <f t="shared" si="132"/>
        <v>0</v>
      </c>
      <c r="S1615">
        <f t="shared" si="132"/>
        <v>0</v>
      </c>
      <c r="T1615">
        <v>2</v>
      </c>
      <c r="U1615">
        <v>2</v>
      </c>
    </row>
    <row r="1616" spans="1:21" ht="16">
      <c r="A1616" s="1">
        <v>2003</v>
      </c>
      <c r="B1616" t="s">
        <v>2105</v>
      </c>
      <c r="C1616" t="s">
        <v>2106</v>
      </c>
      <c r="D1616" t="s">
        <v>21</v>
      </c>
      <c r="E1616" t="s">
        <v>22</v>
      </c>
      <c r="F1616" t="s">
        <v>23</v>
      </c>
      <c r="G1616">
        <v>139259759</v>
      </c>
      <c r="H1616">
        <v>424259759</v>
      </c>
      <c r="I1616" t="s">
        <v>2006</v>
      </c>
      <c r="J1616">
        <v>139269565</v>
      </c>
      <c r="K1616">
        <v>176314964</v>
      </c>
      <c r="L1616">
        <v>537149747</v>
      </c>
      <c r="M1616">
        <v>110000000</v>
      </c>
      <c r="N1616">
        <f t="shared" si="130"/>
        <v>1</v>
      </c>
      <c r="O1616">
        <f t="shared" si="131"/>
        <v>1</v>
      </c>
      <c r="P1616">
        <f t="shared" si="132"/>
        <v>0</v>
      </c>
      <c r="Q1616">
        <f t="shared" si="132"/>
        <v>1</v>
      </c>
      <c r="R1616">
        <f t="shared" si="132"/>
        <v>0</v>
      </c>
      <c r="S1616">
        <f t="shared" si="132"/>
        <v>0</v>
      </c>
      <c r="T1616">
        <v>3</v>
      </c>
      <c r="U1616">
        <v>2</v>
      </c>
    </row>
    <row r="1617" spans="1:21" ht="16">
      <c r="A1617" s="1">
        <v>1998</v>
      </c>
      <c r="B1617" t="s">
        <v>2674</v>
      </c>
      <c r="C1617" t="s">
        <v>2675</v>
      </c>
      <c r="D1617" t="s">
        <v>64</v>
      </c>
      <c r="E1617" t="s">
        <v>64</v>
      </c>
      <c r="F1617" t="s">
        <v>17</v>
      </c>
      <c r="G1617">
        <v>136314294</v>
      </c>
      <c r="H1617">
        <v>376000000</v>
      </c>
      <c r="I1617" t="s">
        <v>2642</v>
      </c>
      <c r="J1617">
        <v>178641539</v>
      </c>
      <c r="K1617">
        <v>194811162</v>
      </c>
      <c r="L1617">
        <v>537353750</v>
      </c>
      <c r="M1617">
        <v>125000000</v>
      </c>
      <c r="N1617">
        <f t="shared" si="130"/>
        <v>0</v>
      </c>
      <c r="O1617">
        <f t="shared" si="131"/>
        <v>0</v>
      </c>
      <c r="P1617">
        <f t="shared" si="132"/>
        <v>0</v>
      </c>
      <c r="Q1617">
        <f t="shared" si="132"/>
        <v>0</v>
      </c>
      <c r="R1617">
        <f t="shared" si="132"/>
        <v>1</v>
      </c>
      <c r="S1617">
        <f t="shared" si="132"/>
        <v>0</v>
      </c>
      <c r="T1617">
        <v>4</v>
      </c>
      <c r="U1617">
        <v>3</v>
      </c>
    </row>
    <row r="1618" spans="1:21" ht="16">
      <c r="A1618" s="1">
        <v>2013</v>
      </c>
      <c r="B1618" t="s">
        <v>220</v>
      </c>
      <c r="C1618" t="s">
        <v>221</v>
      </c>
      <c r="D1618" t="s">
        <v>63</v>
      </c>
      <c r="E1618" t="s">
        <v>64</v>
      </c>
      <c r="F1618" t="s">
        <v>17</v>
      </c>
      <c r="G1618">
        <v>202359711</v>
      </c>
      <c r="H1618">
        <v>539559711</v>
      </c>
      <c r="I1618" t="s">
        <v>18</v>
      </c>
      <c r="J1618">
        <v>190000000</v>
      </c>
      <c r="K1618">
        <v>202359711</v>
      </c>
      <c r="L1618">
        <v>539559711</v>
      </c>
      <c r="M1618">
        <v>190000000</v>
      </c>
      <c r="N1618">
        <f t="shared" si="130"/>
        <v>0</v>
      </c>
      <c r="O1618">
        <f t="shared" si="131"/>
        <v>1</v>
      </c>
      <c r="P1618">
        <f t="shared" si="132"/>
        <v>1</v>
      </c>
      <c r="Q1618">
        <f t="shared" si="132"/>
        <v>0</v>
      </c>
      <c r="R1618">
        <f t="shared" si="132"/>
        <v>0</v>
      </c>
      <c r="S1618">
        <f t="shared" si="132"/>
        <v>0</v>
      </c>
      <c r="T1618">
        <v>1</v>
      </c>
      <c r="U1618">
        <v>1</v>
      </c>
    </row>
    <row r="1619" spans="1:21" ht="16">
      <c r="A1619" s="1">
        <v>2009</v>
      </c>
      <c r="B1619" t="s">
        <v>1027</v>
      </c>
      <c r="C1619" t="s">
        <v>1028</v>
      </c>
      <c r="D1619" t="s">
        <v>16</v>
      </c>
      <c r="E1619" t="s">
        <v>16</v>
      </c>
      <c r="F1619" t="s">
        <v>17</v>
      </c>
      <c r="G1619">
        <v>209028679</v>
      </c>
      <c r="H1619">
        <v>498438212</v>
      </c>
      <c r="I1619" t="s">
        <v>885</v>
      </c>
      <c r="J1619">
        <v>97715844</v>
      </c>
      <c r="K1619">
        <v>226949041</v>
      </c>
      <c r="L1619">
        <v>541170116</v>
      </c>
      <c r="M1619">
        <v>90000000</v>
      </c>
      <c r="N1619">
        <f t="shared" si="130"/>
        <v>0</v>
      </c>
      <c r="O1619">
        <f t="shared" si="131"/>
        <v>0</v>
      </c>
      <c r="P1619">
        <f t="shared" si="132"/>
        <v>0</v>
      </c>
      <c r="Q1619">
        <f t="shared" si="132"/>
        <v>1</v>
      </c>
      <c r="R1619">
        <f t="shared" si="132"/>
        <v>0</v>
      </c>
      <c r="S1619">
        <f t="shared" si="132"/>
        <v>0</v>
      </c>
      <c r="T1619">
        <v>2</v>
      </c>
      <c r="U1619">
        <v>2</v>
      </c>
    </row>
    <row r="1620" spans="1:21" ht="16">
      <c r="A1620" s="1">
        <v>2003</v>
      </c>
      <c r="B1620" t="s">
        <v>2089</v>
      </c>
      <c r="C1620" t="s">
        <v>2090</v>
      </c>
      <c r="D1620" t="s">
        <v>22</v>
      </c>
      <c r="E1620" t="s">
        <v>22</v>
      </c>
      <c r="F1620" t="s">
        <v>23</v>
      </c>
      <c r="G1620">
        <v>150358296</v>
      </c>
      <c r="H1620">
        <v>433058296</v>
      </c>
      <c r="I1620" t="s">
        <v>2006</v>
      </c>
      <c r="J1620">
        <v>215234783</v>
      </c>
      <c r="K1620">
        <v>190366677</v>
      </c>
      <c r="L1620">
        <v>548289460</v>
      </c>
      <c r="M1620">
        <v>170000000</v>
      </c>
      <c r="N1620">
        <f t="shared" si="130"/>
        <v>1</v>
      </c>
      <c r="O1620">
        <f t="shared" si="131"/>
        <v>0</v>
      </c>
      <c r="P1620">
        <f t="shared" si="132"/>
        <v>0</v>
      </c>
      <c r="Q1620">
        <f t="shared" si="132"/>
        <v>1</v>
      </c>
      <c r="R1620">
        <f t="shared" si="132"/>
        <v>0</v>
      </c>
      <c r="S1620">
        <f t="shared" si="132"/>
        <v>0</v>
      </c>
      <c r="T1620">
        <v>3</v>
      </c>
      <c r="U1620">
        <v>2</v>
      </c>
    </row>
    <row r="1621" spans="1:21" ht="16">
      <c r="A1621" s="1">
        <v>1994</v>
      </c>
      <c r="B1621" t="s">
        <v>3052</v>
      </c>
      <c r="C1621" t="s">
        <v>3053</v>
      </c>
      <c r="D1621" t="s">
        <v>16</v>
      </c>
      <c r="E1621" t="s">
        <v>16</v>
      </c>
      <c r="F1621" t="s">
        <v>17</v>
      </c>
      <c r="G1621">
        <v>119920129</v>
      </c>
      <c r="H1621">
        <v>351620129</v>
      </c>
      <c r="I1621" t="s">
        <v>3016</v>
      </c>
      <c r="J1621">
        <v>28289965</v>
      </c>
      <c r="K1621">
        <v>188474233</v>
      </c>
      <c r="L1621">
        <v>552628944</v>
      </c>
      <c r="M1621">
        <v>18000000</v>
      </c>
      <c r="N1621">
        <f t="shared" si="130"/>
        <v>0</v>
      </c>
      <c r="O1621">
        <f t="shared" si="131"/>
        <v>0</v>
      </c>
      <c r="P1621">
        <f t="shared" si="132"/>
        <v>0</v>
      </c>
      <c r="Q1621">
        <f t="shared" si="132"/>
        <v>0</v>
      </c>
      <c r="R1621">
        <f t="shared" si="132"/>
        <v>1</v>
      </c>
      <c r="S1621">
        <f t="shared" si="132"/>
        <v>0</v>
      </c>
      <c r="T1621">
        <v>5</v>
      </c>
      <c r="U1621">
        <v>3</v>
      </c>
    </row>
    <row r="1622" spans="1:21" ht="16">
      <c r="A1622" s="1">
        <v>1995</v>
      </c>
      <c r="B1622" t="s">
        <v>2964</v>
      </c>
      <c r="C1622" t="s">
        <v>2965</v>
      </c>
      <c r="D1622" t="s">
        <v>16</v>
      </c>
      <c r="E1622" t="s">
        <v>16</v>
      </c>
      <c r="F1622" t="s">
        <v>17</v>
      </c>
      <c r="G1622">
        <v>100012499</v>
      </c>
      <c r="H1622">
        <v>364480746</v>
      </c>
      <c r="I1622" t="s">
        <v>2947</v>
      </c>
      <c r="J1622">
        <v>137590151</v>
      </c>
      <c r="K1622">
        <v>152897054</v>
      </c>
      <c r="L1622">
        <v>557210677</v>
      </c>
      <c r="M1622">
        <v>90000000</v>
      </c>
      <c r="N1622">
        <f t="shared" si="130"/>
        <v>0</v>
      </c>
      <c r="O1622">
        <f t="shared" si="131"/>
        <v>0</v>
      </c>
      <c r="P1622">
        <f t="shared" ref="P1622:S1641" si="133">IF(AND($A1622&gt;=P$1,$A1622&lt;P$1+10),1,0)</f>
        <v>0</v>
      </c>
      <c r="Q1622">
        <f t="shared" si="133"/>
        <v>0</v>
      </c>
      <c r="R1622">
        <f t="shared" si="133"/>
        <v>1</v>
      </c>
      <c r="S1622">
        <f t="shared" si="133"/>
        <v>0</v>
      </c>
      <c r="T1622">
        <v>4</v>
      </c>
      <c r="U1622">
        <v>3</v>
      </c>
    </row>
    <row r="1623" spans="1:21" ht="16">
      <c r="A1623" s="1">
        <v>1995</v>
      </c>
      <c r="B1623" t="s">
        <v>3006</v>
      </c>
      <c r="C1623" t="s">
        <v>3007</v>
      </c>
      <c r="D1623" t="s">
        <v>27</v>
      </c>
      <c r="E1623" t="s">
        <v>16</v>
      </c>
      <c r="F1623" t="s">
        <v>17</v>
      </c>
      <c r="G1623">
        <v>191780865</v>
      </c>
      <c r="H1623">
        <v>364530148</v>
      </c>
      <c r="I1623" t="s">
        <v>2947</v>
      </c>
      <c r="J1623">
        <v>45863384</v>
      </c>
      <c r="K1623">
        <v>293190647</v>
      </c>
      <c r="L1623">
        <v>557286202</v>
      </c>
      <c r="M1623">
        <v>30000000</v>
      </c>
      <c r="N1623">
        <f t="shared" si="130"/>
        <v>0</v>
      </c>
      <c r="O1623">
        <f t="shared" si="131"/>
        <v>1</v>
      </c>
      <c r="P1623">
        <f t="shared" si="133"/>
        <v>0</v>
      </c>
      <c r="Q1623">
        <f t="shared" si="133"/>
        <v>0</v>
      </c>
      <c r="R1623">
        <f t="shared" si="133"/>
        <v>1</v>
      </c>
      <c r="S1623">
        <f t="shared" si="133"/>
        <v>0</v>
      </c>
      <c r="T1623">
        <v>4</v>
      </c>
      <c r="U1623">
        <v>3</v>
      </c>
    </row>
    <row r="1624" spans="1:21" ht="16">
      <c r="A1624" s="1">
        <v>2012</v>
      </c>
      <c r="B1624" t="s">
        <v>330</v>
      </c>
      <c r="C1624" t="s">
        <v>331</v>
      </c>
      <c r="D1624" t="s">
        <v>90</v>
      </c>
      <c r="E1624" t="s">
        <v>31</v>
      </c>
      <c r="F1624" t="s">
        <v>17</v>
      </c>
      <c r="G1624">
        <v>218665740</v>
      </c>
      <c r="H1624">
        <v>549444574</v>
      </c>
      <c r="I1624" t="s">
        <v>224</v>
      </c>
      <c r="J1624">
        <v>50731928</v>
      </c>
      <c r="K1624">
        <v>221866693</v>
      </c>
      <c r="L1624">
        <v>557487654</v>
      </c>
      <c r="M1624">
        <v>50000000</v>
      </c>
      <c r="N1624">
        <f t="shared" si="130"/>
        <v>0</v>
      </c>
      <c r="O1624">
        <f t="shared" si="131"/>
        <v>1</v>
      </c>
      <c r="P1624">
        <f t="shared" si="133"/>
        <v>1</v>
      </c>
      <c r="Q1624">
        <f t="shared" si="133"/>
        <v>0</v>
      </c>
      <c r="R1624">
        <f t="shared" si="133"/>
        <v>0</v>
      </c>
      <c r="S1624">
        <f t="shared" si="133"/>
        <v>0</v>
      </c>
      <c r="T1624">
        <v>1</v>
      </c>
      <c r="U1624">
        <v>1</v>
      </c>
    </row>
    <row r="1625" spans="1:21" ht="16">
      <c r="A1625" s="1">
        <v>2002</v>
      </c>
      <c r="B1625" t="s">
        <v>2160</v>
      </c>
      <c r="C1625" t="s">
        <v>2161</v>
      </c>
      <c r="D1625" t="s">
        <v>90</v>
      </c>
      <c r="E1625" t="s">
        <v>31</v>
      </c>
      <c r="F1625" t="s">
        <v>17</v>
      </c>
      <c r="G1625">
        <v>160942139</v>
      </c>
      <c r="H1625">
        <v>431942139</v>
      </c>
      <c r="I1625" t="s">
        <v>2125</v>
      </c>
      <c r="J1625">
        <v>183915449</v>
      </c>
      <c r="K1625">
        <v>208448913</v>
      </c>
      <c r="L1625">
        <v>559442481</v>
      </c>
      <c r="M1625">
        <v>142000000</v>
      </c>
      <c r="N1625">
        <f t="shared" si="130"/>
        <v>0</v>
      </c>
      <c r="O1625">
        <f t="shared" si="131"/>
        <v>1</v>
      </c>
      <c r="P1625">
        <f t="shared" si="133"/>
        <v>0</v>
      </c>
      <c r="Q1625">
        <f t="shared" si="133"/>
        <v>1</v>
      </c>
      <c r="R1625">
        <f t="shared" si="133"/>
        <v>0</v>
      </c>
      <c r="S1625">
        <f t="shared" si="133"/>
        <v>0</v>
      </c>
      <c r="T1625">
        <v>3</v>
      </c>
      <c r="U1625">
        <v>2</v>
      </c>
    </row>
    <row r="1626" spans="1:21" ht="16">
      <c r="A1626" s="1">
        <v>2012</v>
      </c>
      <c r="B1626" t="s">
        <v>239</v>
      </c>
      <c r="C1626" t="s">
        <v>240</v>
      </c>
      <c r="D1626" t="s">
        <v>22</v>
      </c>
      <c r="E1626" t="s">
        <v>22</v>
      </c>
      <c r="F1626" t="s">
        <v>23</v>
      </c>
      <c r="G1626">
        <v>237282182</v>
      </c>
      <c r="H1626">
        <v>554606532</v>
      </c>
      <c r="I1626" t="s">
        <v>24</v>
      </c>
      <c r="J1626">
        <v>187708135</v>
      </c>
      <c r="K1626">
        <v>240755653</v>
      </c>
      <c r="L1626">
        <v>562725176</v>
      </c>
      <c r="M1626">
        <v>185000000</v>
      </c>
      <c r="N1626">
        <f t="shared" si="130"/>
        <v>1</v>
      </c>
      <c r="O1626">
        <f t="shared" si="131"/>
        <v>0</v>
      </c>
      <c r="P1626">
        <f t="shared" si="133"/>
        <v>1</v>
      </c>
      <c r="Q1626">
        <f t="shared" si="133"/>
        <v>0</v>
      </c>
      <c r="R1626">
        <f t="shared" si="133"/>
        <v>0</v>
      </c>
      <c r="S1626">
        <f t="shared" si="133"/>
        <v>0</v>
      </c>
      <c r="T1626">
        <v>1</v>
      </c>
      <c r="U1626">
        <v>1</v>
      </c>
    </row>
    <row r="1627" spans="1:21" ht="16">
      <c r="A1627" s="1">
        <v>1974</v>
      </c>
      <c r="B1627" t="s">
        <v>3526</v>
      </c>
      <c r="C1627" t="s">
        <v>3527</v>
      </c>
      <c r="D1627" t="s">
        <v>16</v>
      </c>
      <c r="E1627" t="s">
        <v>16</v>
      </c>
      <c r="F1627" t="s">
        <v>17</v>
      </c>
      <c r="G1627">
        <v>119500000</v>
      </c>
      <c r="H1627">
        <v>119500000</v>
      </c>
      <c r="I1627" t="s">
        <v>3528</v>
      </c>
      <c r="J1627">
        <v>12281688</v>
      </c>
      <c r="K1627">
        <v>564485269</v>
      </c>
      <c r="L1627">
        <v>564485269</v>
      </c>
      <c r="M1627">
        <v>2600000</v>
      </c>
      <c r="N1627">
        <f t="shared" si="130"/>
        <v>0</v>
      </c>
      <c r="O1627">
        <f t="shared" si="131"/>
        <v>0</v>
      </c>
      <c r="P1627">
        <f t="shared" si="133"/>
        <v>0</v>
      </c>
      <c r="Q1627">
        <f t="shared" si="133"/>
        <v>0</v>
      </c>
      <c r="R1627">
        <f t="shared" si="133"/>
        <v>0</v>
      </c>
      <c r="S1627">
        <f t="shared" si="133"/>
        <v>0</v>
      </c>
    </row>
    <row r="1628" spans="1:21" ht="16">
      <c r="A1628" s="1">
        <v>2005</v>
      </c>
      <c r="B1628" t="s">
        <v>1662</v>
      </c>
      <c r="C1628" t="s">
        <v>1663</v>
      </c>
      <c r="D1628" t="s">
        <v>22</v>
      </c>
      <c r="E1628" t="s">
        <v>22</v>
      </c>
      <c r="F1628" t="s">
        <v>23</v>
      </c>
      <c r="G1628">
        <v>206459076</v>
      </c>
      <c r="H1628">
        <v>474459076</v>
      </c>
      <c r="I1628" t="s">
        <v>1640</v>
      </c>
      <c r="J1628">
        <v>178954969</v>
      </c>
      <c r="K1628">
        <v>246312517</v>
      </c>
      <c r="L1628">
        <v>566045396</v>
      </c>
      <c r="M1628">
        <v>150000000</v>
      </c>
      <c r="N1628">
        <f t="shared" si="130"/>
        <v>1</v>
      </c>
      <c r="O1628">
        <f t="shared" si="131"/>
        <v>0</v>
      </c>
      <c r="P1628">
        <f t="shared" si="133"/>
        <v>0</v>
      </c>
      <c r="Q1628">
        <f t="shared" si="133"/>
        <v>1</v>
      </c>
      <c r="R1628">
        <f t="shared" si="133"/>
        <v>0</v>
      </c>
      <c r="S1628">
        <f t="shared" si="133"/>
        <v>0</v>
      </c>
      <c r="T1628">
        <v>2</v>
      </c>
      <c r="U1628">
        <v>2</v>
      </c>
    </row>
    <row r="1629" spans="1:21" ht="16">
      <c r="A1629" s="1">
        <v>1987</v>
      </c>
      <c r="B1629" t="s">
        <v>3265</v>
      </c>
      <c r="C1629" t="s">
        <v>3266</v>
      </c>
      <c r="D1629" t="s">
        <v>16</v>
      </c>
      <c r="E1629" t="s">
        <v>16</v>
      </c>
      <c r="F1629" t="s">
        <v>17</v>
      </c>
      <c r="G1629">
        <v>153665036</v>
      </c>
      <c r="H1629">
        <v>276665036</v>
      </c>
      <c r="I1629" t="s">
        <v>3267</v>
      </c>
      <c r="J1629">
        <v>41007948</v>
      </c>
      <c r="K1629">
        <v>315074388</v>
      </c>
      <c r="L1629">
        <v>567273267</v>
      </c>
      <c r="M1629">
        <v>20000000</v>
      </c>
      <c r="N1629">
        <f t="shared" si="130"/>
        <v>0</v>
      </c>
      <c r="O1629">
        <f t="shared" si="131"/>
        <v>0</v>
      </c>
      <c r="P1629">
        <f t="shared" si="133"/>
        <v>0</v>
      </c>
      <c r="Q1629">
        <f t="shared" si="133"/>
        <v>0</v>
      </c>
      <c r="R1629">
        <f t="shared" si="133"/>
        <v>0</v>
      </c>
      <c r="S1629">
        <f t="shared" si="133"/>
        <v>1</v>
      </c>
    </row>
    <row r="1630" spans="1:21" ht="16">
      <c r="A1630" s="1">
        <v>1993</v>
      </c>
      <c r="B1630" t="s">
        <v>3091</v>
      </c>
      <c r="C1630" t="s">
        <v>3092</v>
      </c>
      <c r="D1630" t="s">
        <v>31</v>
      </c>
      <c r="E1630" t="s">
        <v>31</v>
      </c>
      <c r="F1630" t="s">
        <v>17</v>
      </c>
      <c r="G1630">
        <v>183875760</v>
      </c>
      <c r="H1630">
        <v>353715317</v>
      </c>
      <c r="I1630" t="s">
        <v>3068</v>
      </c>
      <c r="J1630">
        <v>70948192</v>
      </c>
      <c r="K1630">
        <v>296492106</v>
      </c>
      <c r="L1630">
        <v>570351412</v>
      </c>
      <c r="M1630">
        <v>44000000</v>
      </c>
      <c r="N1630">
        <f t="shared" si="130"/>
        <v>0</v>
      </c>
      <c r="O1630">
        <f t="shared" si="131"/>
        <v>0</v>
      </c>
      <c r="P1630">
        <f t="shared" si="133"/>
        <v>0</v>
      </c>
      <c r="Q1630">
        <f t="shared" si="133"/>
        <v>0</v>
      </c>
      <c r="R1630">
        <f t="shared" si="133"/>
        <v>1</v>
      </c>
      <c r="S1630">
        <f t="shared" si="133"/>
        <v>0</v>
      </c>
      <c r="T1630">
        <v>5</v>
      </c>
      <c r="U1630">
        <v>3</v>
      </c>
    </row>
    <row r="1631" spans="1:21" ht="16">
      <c r="A1631" s="1">
        <v>2005</v>
      </c>
      <c r="B1631" t="s">
        <v>1740</v>
      </c>
      <c r="C1631" t="s">
        <v>3666</v>
      </c>
      <c r="D1631" t="s">
        <v>31</v>
      </c>
      <c r="E1631" t="s">
        <v>31</v>
      </c>
      <c r="F1631" t="s">
        <v>17</v>
      </c>
      <c r="G1631">
        <v>186336279</v>
      </c>
      <c r="H1631">
        <v>478336279</v>
      </c>
      <c r="I1631" t="s">
        <v>1645</v>
      </c>
      <c r="J1631">
        <v>131233644</v>
      </c>
      <c r="K1631">
        <v>222305354</v>
      </c>
      <c r="L1631">
        <v>570671028</v>
      </c>
      <c r="M1631">
        <v>110000000</v>
      </c>
      <c r="N1631">
        <f t="shared" si="130"/>
        <v>0</v>
      </c>
      <c r="O1631">
        <f t="shared" si="131"/>
        <v>0</v>
      </c>
      <c r="P1631">
        <f t="shared" si="133"/>
        <v>0</v>
      </c>
      <c r="Q1631">
        <f t="shared" si="133"/>
        <v>1</v>
      </c>
      <c r="R1631">
        <f t="shared" si="133"/>
        <v>0</v>
      </c>
      <c r="S1631">
        <f t="shared" si="133"/>
        <v>0</v>
      </c>
      <c r="T1631">
        <v>2</v>
      </c>
      <c r="U1631">
        <v>2</v>
      </c>
    </row>
    <row r="1632" spans="1:21" ht="16">
      <c r="A1632" s="1">
        <v>2002</v>
      </c>
      <c r="B1632" t="s">
        <v>2194</v>
      </c>
      <c r="C1632" t="s">
        <v>2195</v>
      </c>
      <c r="D1632" t="s">
        <v>16</v>
      </c>
      <c r="E1632" t="s">
        <v>16</v>
      </c>
      <c r="F1632" t="s">
        <v>17</v>
      </c>
      <c r="G1632">
        <v>190418803</v>
      </c>
      <c r="H1632">
        <v>441767803</v>
      </c>
      <c r="I1632" t="s">
        <v>2125</v>
      </c>
      <c r="J1632">
        <v>181325090</v>
      </c>
      <c r="K1632">
        <v>246626476</v>
      </c>
      <c r="L1632">
        <v>572168477</v>
      </c>
      <c r="M1632">
        <v>140000000</v>
      </c>
      <c r="N1632">
        <f t="shared" si="130"/>
        <v>0</v>
      </c>
      <c r="O1632">
        <f t="shared" si="131"/>
        <v>0</v>
      </c>
      <c r="P1632">
        <f t="shared" si="133"/>
        <v>0</v>
      </c>
      <c r="Q1632">
        <f t="shared" si="133"/>
        <v>1</v>
      </c>
      <c r="R1632">
        <f t="shared" si="133"/>
        <v>0</v>
      </c>
      <c r="S1632">
        <f t="shared" si="133"/>
        <v>0</v>
      </c>
      <c r="T1632">
        <v>3</v>
      </c>
      <c r="U1632">
        <v>2</v>
      </c>
    </row>
    <row r="1633" spans="1:21" ht="16">
      <c r="A1633" s="1">
        <v>2013</v>
      </c>
      <c r="B1633" t="s">
        <v>164</v>
      </c>
      <c r="C1633" t="s">
        <v>165</v>
      </c>
      <c r="D1633" t="s">
        <v>90</v>
      </c>
      <c r="E1633" t="s">
        <v>31</v>
      </c>
      <c r="F1633" t="s">
        <v>17</v>
      </c>
      <c r="G1633">
        <v>187168425</v>
      </c>
      <c r="H1633">
        <v>573068425</v>
      </c>
      <c r="I1633" t="s">
        <v>18</v>
      </c>
      <c r="J1633">
        <v>135000000</v>
      </c>
      <c r="K1633">
        <v>187168425</v>
      </c>
      <c r="L1633">
        <v>573068425</v>
      </c>
      <c r="M1633">
        <v>135000000</v>
      </c>
      <c r="N1633">
        <f t="shared" si="130"/>
        <v>0</v>
      </c>
      <c r="O1633">
        <f t="shared" si="131"/>
        <v>1</v>
      </c>
      <c r="P1633">
        <f t="shared" si="133"/>
        <v>1</v>
      </c>
      <c r="Q1633">
        <f t="shared" si="133"/>
        <v>0</v>
      </c>
      <c r="R1633">
        <f t="shared" si="133"/>
        <v>0</v>
      </c>
      <c r="S1633">
        <f t="shared" si="133"/>
        <v>0</v>
      </c>
      <c r="T1633">
        <v>1</v>
      </c>
      <c r="U1633">
        <v>1</v>
      </c>
    </row>
    <row r="1634" spans="1:21" ht="16">
      <c r="A1634" s="1">
        <v>1994</v>
      </c>
      <c r="B1634" t="s">
        <v>3064</v>
      </c>
      <c r="C1634" t="s">
        <v>3065</v>
      </c>
      <c r="D1634" t="s">
        <v>27</v>
      </c>
      <c r="E1634" t="s">
        <v>16</v>
      </c>
      <c r="F1634" t="s">
        <v>17</v>
      </c>
      <c r="G1634">
        <v>146282411</v>
      </c>
      <c r="H1634">
        <v>365300000</v>
      </c>
      <c r="I1634" t="s">
        <v>3016</v>
      </c>
      <c r="J1634">
        <v>157166470</v>
      </c>
      <c r="K1634">
        <v>229906901</v>
      </c>
      <c r="L1634">
        <v>574129115</v>
      </c>
      <c r="M1634">
        <v>100000000</v>
      </c>
      <c r="N1634">
        <f t="shared" si="130"/>
        <v>0</v>
      </c>
      <c r="O1634">
        <f t="shared" si="131"/>
        <v>1</v>
      </c>
      <c r="P1634">
        <f t="shared" si="133"/>
        <v>0</v>
      </c>
      <c r="Q1634">
        <f t="shared" si="133"/>
        <v>0</v>
      </c>
      <c r="R1634">
        <f t="shared" si="133"/>
        <v>1</v>
      </c>
      <c r="S1634">
        <f t="shared" si="133"/>
        <v>0</v>
      </c>
      <c r="T1634">
        <v>5</v>
      </c>
      <c r="U1634">
        <v>3</v>
      </c>
    </row>
    <row r="1635" spans="1:21" ht="16">
      <c r="A1635" s="1">
        <v>2011</v>
      </c>
      <c r="B1635" t="s">
        <v>533</v>
      </c>
      <c r="C1635" t="s">
        <v>534</v>
      </c>
      <c r="D1635" t="s">
        <v>16</v>
      </c>
      <c r="E1635" t="s">
        <v>16</v>
      </c>
      <c r="F1635" t="s">
        <v>17</v>
      </c>
      <c r="G1635">
        <v>149260504</v>
      </c>
      <c r="H1635">
        <v>554987477</v>
      </c>
      <c r="I1635" t="s">
        <v>391</v>
      </c>
      <c r="J1635">
        <v>134639802</v>
      </c>
      <c r="K1635">
        <v>154587729</v>
      </c>
      <c r="L1635">
        <v>574795417</v>
      </c>
      <c r="M1635">
        <v>130000000</v>
      </c>
      <c r="N1635">
        <f t="shared" si="130"/>
        <v>0</v>
      </c>
      <c r="O1635">
        <f t="shared" si="131"/>
        <v>0</v>
      </c>
      <c r="P1635">
        <f t="shared" si="133"/>
        <v>1</v>
      </c>
      <c r="Q1635">
        <f t="shared" si="133"/>
        <v>0</v>
      </c>
      <c r="R1635">
        <f t="shared" si="133"/>
        <v>0</v>
      </c>
      <c r="S1635">
        <f t="shared" si="133"/>
        <v>0</v>
      </c>
      <c r="T1635">
        <v>1</v>
      </c>
      <c r="U1635">
        <v>1</v>
      </c>
    </row>
    <row r="1636" spans="1:21" ht="16">
      <c r="A1636" s="1">
        <v>2008</v>
      </c>
      <c r="B1636" t="s">
        <v>1305</v>
      </c>
      <c r="C1636" t="s">
        <v>1306</v>
      </c>
      <c r="D1636" t="s">
        <v>27</v>
      </c>
      <c r="E1636" t="s">
        <v>16</v>
      </c>
      <c r="F1636" t="s">
        <v>17</v>
      </c>
      <c r="G1636">
        <v>223808164</v>
      </c>
      <c r="H1636">
        <v>532590994</v>
      </c>
      <c r="I1636" t="s">
        <v>1123</v>
      </c>
      <c r="J1636">
        <v>194806136</v>
      </c>
      <c r="K1636">
        <v>242217798</v>
      </c>
      <c r="L1636">
        <v>576399965</v>
      </c>
      <c r="M1636">
        <v>180000000</v>
      </c>
      <c r="N1636">
        <f t="shared" si="130"/>
        <v>0</v>
      </c>
      <c r="O1636">
        <f t="shared" si="131"/>
        <v>1</v>
      </c>
      <c r="P1636">
        <f t="shared" si="133"/>
        <v>0</v>
      </c>
      <c r="Q1636">
        <f t="shared" si="133"/>
        <v>1</v>
      </c>
      <c r="R1636">
        <f t="shared" si="133"/>
        <v>0</v>
      </c>
      <c r="S1636">
        <f t="shared" si="133"/>
        <v>0</v>
      </c>
      <c r="T1636">
        <v>2</v>
      </c>
      <c r="U1636">
        <v>2</v>
      </c>
    </row>
    <row r="1637" spans="1:21" ht="16">
      <c r="A1637" s="1">
        <v>2000</v>
      </c>
      <c r="B1637" t="s">
        <v>2424</v>
      </c>
      <c r="C1637" t="s">
        <v>2425</v>
      </c>
      <c r="D1637" t="s">
        <v>16</v>
      </c>
      <c r="E1637" t="s">
        <v>16</v>
      </c>
      <c r="F1637" t="s">
        <v>17</v>
      </c>
      <c r="G1637">
        <v>233632142</v>
      </c>
      <c r="H1637">
        <v>427230516</v>
      </c>
      <c r="I1637" t="s">
        <v>2414</v>
      </c>
      <c r="J1637">
        <v>114997212</v>
      </c>
      <c r="K1637">
        <v>316082883</v>
      </c>
      <c r="L1637">
        <v>578003746</v>
      </c>
      <c r="M1637">
        <v>85000000</v>
      </c>
      <c r="N1637">
        <f t="shared" si="130"/>
        <v>0</v>
      </c>
      <c r="O1637">
        <f t="shared" si="131"/>
        <v>0</v>
      </c>
      <c r="P1637">
        <f t="shared" si="133"/>
        <v>0</v>
      </c>
      <c r="Q1637">
        <f t="shared" si="133"/>
        <v>1</v>
      </c>
      <c r="R1637">
        <f t="shared" si="133"/>
        <v>0</v>
      </c>
      <c r="S1637">
        <f t="shared" si="133"/>
        <v>0</v>
      </c>
      <c r="T1637">
        <v>3</v>
      </c>
      <c r="U1637">
        <v>2</v>
      </c>
    </row>
    <row r="1638" spans="1:21" ht="16">
      <c r="A1638" s="1">
        <v>2003</v>
      </c>
      <c r="B1638" t="s">
        <v>2097</v>
      </c>
      <c r="C1638" t="s">
        <v>2098</v>
      </c>
      <c r="D1638" t="s">
        <v>58</v>
      </c>
      <c r="E1638" t="s">
        <v>58</v>
      </c>
      <c r="F1638" t="s">
        <v>17</v>
      </c>
      <c r="G1638">
        <v>111110575</v>
      </c>
      <c r="H1638">
        <v>456810575</v>
      </c>
      <c r="I1638" t="s">
        <v>1999</v>
      </c>
      <c r="J1638">
        <v>177252174</v>
      </c>
      <c r="K1638">
        <v>140675650</v>
      </c>
      <c r="L1638">
        <v>578361911</v>
      </c>
      <c r="M1638">
        <v>140000000</v>
      </c>
      <c r="N1638">
        <f t="shared" si="130"/>
        <v>0</v>
      </c>
      <c r="O1638">
        <f t="shared" si="131"/>
        <v>0</v>
      </c>
      <c r="P1638">
        <f t="shared" si="133"/>
        <v>0</v>
      </c>
      <c r="Q1638">
        <f t="shared" si="133"/>
        <v>1</v>
      </c>
      <c r="R1638">
        <f t="shared" si="133"/>
        <v>0</v>
      </c>
      <c r="S1638">
        <f t="shared" si="133"/>
        <v>0</v>
      </c>
      <c r="T1638">
        <v>3</v>
      </c>
      <c r="U1638">
        <v>2</v>
      </c>
    </row>
    <row r="1639" spans="1:21" ht="16">
      <c r="A1639" s="1">
        <v>2011</v>
      </c>
      <c r="B1639" t="s">
        <v>420</v>
      </c>
      <c r="C1639" t="s">
        <v>421</v>
      </c>
      <c r="D1639" t="s">
        <v>31</v>
      </c>
      <c r="E1639" t="s">
        <v>31</v>
      </c>
      <c r="F1639" t="s">
        <v>17</v>
      </c>
      <c r="G1639">
        <v>191450875</v>
      </c>
      <c r="H1639">
        <v>560155383</v>
      </c>
      <c r="I1639" t="s">
        <v>391</v>
      </c>
      <c r="J1639">
        <v>207138157</v>
      </c>
      <c r="K1639">
        <v>198283907</v>
      </c>
      <c r="L1639">
        <v>580147769</v>
      </c>
      <c r="M1639">
        <v>200000000</v>
      </c>
      <c r="N1639">
        <f t="shared" si="130"/>
        <v>0</v>
      </c>
      <c r="O1639">
        <f t="shared" si="131"/>
        <v>0</v>
      </c>
      <c r="P1639">
        <f t="shared" si="133"/>
        <v>1</v>
      </c>
      <c r="Q1639">
        <f t="shared" si="133"/>
        <v>0</v>
      </c>
      <c r="R1639">
        <f t="shared" si="133"/>
        <v>0</v>
      </c>
      <c r="S1639">
        <f t="shared" si="133"/>
        <v>0</v>
      </c>
      <c r="T1639">
        <v>1</v>
      </c>
      <c r="U1639">
        <v>1</v>
      </c>
    </row>
    <row r="1640" spans="1:21" ht="16">
      <c r="A1640" s="1">
        <v>2010</v>
      </c>
      <c r="B1640" t="s">
        <v>674</v>
      </c>
      <c r="C1640" t="s">
        <v>675</v>
      </c>
      <c r="D1640" t="s">
        <v>21</v>
      </c>
      <c r="E1640" t="s">
        <v>22</v>
      </c>
      <c r="F1640" t="s">
        <v>23</v>
      </c>
      <c r="G1640">
        <v>251513985</v>
      </c>
      <c r="H1640">
        <v>543495033</v>
      </c>
      <c r="I1640" t="s">
        <v>638</v>
      </c>
      <c r="J1640">
        <v>73707997</v>
      </c>
      <c r="K1640">
        <v>268675247</v>
      </c>
      <c r="L1640">
        <v>580578700</v>
      </c>
      <c r="M1640">
        <v>69000000</v>
      </c>
      <c r="N1640">
        <f t="shared" si="130"/>
        <v>1</v>
      </c>
      <c r="O1640">
        <f t="shared" si="131"/>
        <v>1</v>
      </c>
      <c r="P1640">
        <f t="shared" si="133"/>
        <v>1</v>
      </c>
      <c r="Q1640">
        <f t="shared" si="133"/>
        <v>0</v>
      </c>
      <c r="R1640">
        <f t="shared" si="133"/>
        <v>0</v>
      </c>
      <c r="S1640">
        <f t="shared" si="133"/>
        <v>0</v>
      </c>
      <c r="T1640">
        <v>1</v>
      </c>
      <c r="U1640">
        <v>1</v>
      </c>
    </row>
    <row r="1641" spans="1:21" ht="16">
      <c r="A1641" s="1">
        <v>1999</v>
      </c>
      <c r="B1641" t="s">
        <v>2623</v>
      </c>
      <c r="C1641" t="s">
        <v>2624</v>
      </c>
      <c r="D1641" t="s">
        <v>16</v>
      </c>
      <c r="E1641" t="s">
        <v>16</v>
      </c>
      <c r="F1641" t="s">
        <v>17</v>
      </c>
      <c r="G1641">
        <v>155385488</v>
      </c>
      <c r="H1641">
        <v>416385488</v>
      </c>
      <c r="I1641" t="s">
        <v>2535</v>
      </c>
      <c r="J1641">
        <v>111876962</v>
      </c>
      <c r="K1641">
        <v>217300705</v>
      </c>
      <c r="L1641">
        <v>582299294</v>
      </c>
      <c r="M1641">
        <v>80000000</v>
      </c>
      <c r="N1641">
        <f t="shared" si="130"/>
        <v>0</v>
      </c>
      <c r="O1641">
        <f t="shared" si="131"/>
        <v>0</v>
      </c>
      <c r="P1641">
        <f t="shared" si="133"/>
        <v>0</v>
      </c>
      <c r="Q1641">
        <f t="shared" si="133"/>
        <v>0</v>
      </c>
      <c r="R1641">
        <f t="shared" si="133"/>
        <v>1</v>
      </c>
      <c r="S1641">
        <f t="shared" si="133"/>
        <v>0</v>
      </c>
      <c r="T1641">
        <v>4</v>
      </c>
      <c r="U1641">
        <v>3</v>
      </c>
    </row>
    <row r="1642" spans="1:21" ht="16">
      <c r="A1642" s="1">
        <v>2011</v>
      </c>
      <c r="B1642" t="s">
        <v>601</v>
      </c>
      <c r="C1642" t="s">
        <v>602</v>
      </c>
      <c r="D1642" t="s">
        <v>22</v>
      </c>
      <c r="E1642" t="s">
        <v>22</v>
      </c>
      <c r="F1642" t="s">
        <v>23</v>
      </c>
      <c r="G1642">
        <v>142614158</v>
      </c>
      <c r="H1642">
        <v>563066551</v>
      </c>
      <c r="I1642" t="s">
        <v>398</v>
      </c>
      <c r="J1642">
        <v>113925987</v>
      </c>
      <c r="K1642">
        <v>147704169</v>
      </c>
      <c r="L1642">
        <v>583162839</v>
      </c>
      <c r="M1642">
        <v>110000000</v>
      </c>
      <c r="N1642">
        <f t="shared" si="130"/>
        <v>1</v>
      </c>
      <c r="O1642">
        <f t="shared" si="131"/>
        <v>0</v>
      </c>
      <c r="P1642">
        <f t="shared" ref="P1642:S1661" si="134">IF(AND($A1642&gt;=P$1,$A1642&lt;P$1+10),1,0)</f>
        <v>1</v>
      </c>
      <c r="Q1642">
        <f t="shared" si="134"/>
        <v>0</v>
      </c>
      <c r="R1642">
        <f t="shared" si="134"/>
        <v>0</v>
      </c>
      <c r="S1642">
        <f t="shared" si="134"/>
        <v>0</v>
      </c>
      <c r="T1642">
        <v>1</v>
      </c>
      <c r="U1642">
        <v>1</v>
      </c>
    </row>
    <row r="1643" spans="1:21" ht="16">
      <c r="A1643" s="1">
        <v>2001</v>
      </c>
      <c r="B1643" t="s">
        <v>2361</v>
      </c>
      <c r="C1643" t="s">
        <v>2362</v>
      </c>
      <c r="D1643" t="s">
        <v>90</v>
      </c>
      <c r="E1643" t="s">
        <v>31</v>
      </c>
      <c r="F1643" t="s">
        <v>17</v>
      </c>
      <c r="G1643">
        <v>198539855</v>
      </c>
      <c r="H1643">
        <v>449239855</v>
      </c>
      <c r="I1643" t="s">
        <v>2286</v>
      </c>
      <c r="J1643">
        <v>199350663</v>
      </c>
      <c r="K1643">
        <v>261247866</v>
      </c>
      <c r="L1643">
        <v>591130447</v>
      </c>
      <c r="M1643">
        <v>151500000</v>
      </c>
      <c r="N1643">
        <f t="shared" si="130"/>
        <v>0</v>
      </c>
      <c r="O1643">
        <f t="shared" si="131"/>
        <v>1</v>
      </c>
      <c r="P1643">
        <f t="shared" si="134"/>
        <v>0</v>
      </c>
      <c r="Q1643">
        <f t="shared" si="134"/>
        <v>1</v>
      </c>
      <c r="R1643">
        <f t="shared" si="134"/>
        <v>0</v>
      </c>
      <c r="S1643">
        <f t="shared" si="134"/>
        <v>0</v>
      </c>
      <c r="T1643">
        <v>3</v>
      </c>
      <c r="U1643">
        <v>2</v>
      </c>
    </row>
    <row r="1644" spans="1:21" ht="16">
      <c r="A1644" s="1">
        <v>2007</v>
      </c>
      <c r="B1644" t="s">
        <v>1445</v>
      </c>
      <c r="C1644" t="s">
        <v>1446</v>
      </c>
      <c r="D1644" t="s">
        <v>22</v>
      </c>
      <c r="E1644" t="s">
        <v>22</v>
      </c>
      <c r="F1644" t="s">
        <v>23</v>
      </c>
      <c r="G1644">
        <v>183135014</v>
      </c>
      <c r="H1644">
        <v>527071022</v>
      </c>
      <c r="I1644" t="s">
        <v>1321</v>
      </c>
      <c r="J1644">
        <v>81456903</v>
      </c>
      <c r="K1644">
        <v>205760152</v>
      </c>
      <c r="L1644">
        <v>592187212</v>
      </c>
      <c r="M1644">
        <v>72500000</v>
      </c>
      <c r="N1644">
        <f t="shared" si="130"/>
        <v>1</v>
      </c>
      <c r="O1644">
        <f t="shared" si="131"/>
        <v>0</v>
      </c>
      <c r="P1644">
        <f t="shared" si="134"/>
        <v>0</v>
      </c>
      <c r="Q1644">
        <f t="shared" si="134"/>
        <v>1</v>
      </c>
      <c r="R1644">
        <f t="shared" si="134"/>
        <v>0</v>
      </c>
      <c r="S1644">
        <f t="shared" si="134"/>
        <v>0</v>
      </c>
      <c r="T1644">
        <v>2</v>
      </c>
      <c r="U1644">
        <v>2</v>
      </c>
    </row>
    <row r="1645" spans="1:21" ht="16">
      <c r="A1645" s="1">
        <v>2001</v>
      </c>
      <c r="B1645" t="s">
        <v>2358</v>
      </c>
      <c r="C1645" t="s">
        <v>3638</v>
      </c>
      <c r="D1645" t="s">
        <v>16</v>
      </c>
      <c r="E1645" t="s">
        <v>16</v>
      </c>
      <c r="F1645" t="s">
        <v>17</v>
      </c>
      <c r="G1645">
        <v>183417150</v>
      </c>
      <c r="H1645">
        <v>450728529</v>
      </c>
      <c r="I1645" t="s">
        <v>2286</v>
      </c>
      <c r="J1645">
        <v>111846906</v>
      </c>
      <c r="K1645">
        <v>241348715</v>
      </c>
      <c r="L1645">
        <v>593089313</v>
      </c>
      <c r="M1645">
        <v>85000000</v>
      </c>
      <c r="N1645">
        <f t="shared" si="130"/>
        <v>0</v>
      </c>
      <c r="O1645">
        <f t="shared" si="131"/>
        <v>0</v>
      </c>
      <c r="P1645">
        <f t="shared" si="134"/>
        <v>0</v>
      </c>
      <c r="Q1645">
        <f t="shared" si="134"/>
        <v>1</v>
      </c>
      <c r="R1645">
        <f t="shared" si="134"/>
        <v>0</v>
      </c>
      <c r="S1645">
        <f t="shared" si="134"/>
        <v>0</v>
      </c>
      <c r="T1645">
        <v>3</v>
      </c>
      <c r="U1645">
        <v>2</v>
      </c>
    </row>
    <row r="1646" spans="1:21" ht="16">
      <c r="A1646" s="1">
        <v>1992</v>
      </c>
      <c r="B1646" t="s">
        <v>3123</v>
      </c>
      <c r="C1646" t="s">
        <v>3124</v>
      </c>
      <c r="D1646" t="s">
        <v>16</v>
      </c>
      <c r="E1646" t="s">
        <v>16</v>
      </c>
      <c r="F1646" t="s">
        <v>17</v>
      </c>
      <c r="G1646">
        <v>173585516</v>
      </c>
      <c r="H1646">
        <v>358994850</v>
      </c>
      <c r="I1646" t="s">
        <v>3101</v>
      </c>
      <c r="J1646">
        <v>33206945</v>
      </c>
      <c r="K1646">
        <v>288212232</v>
      </c>
      <c r="L1646">
        <v>596056107</v>
      </c>
      <c r="M1646">
        <v>20000000</v>
      </c>
      <c r="N1646">
        <f t="shared" si="130"/>
        <v>0</v>
      </c>
      <c r="O1646">
        <f t="shared" si="131"/>
        <v>0</v>
      </c>
      <c r="P1646">
        <f t="shared" si="134"/>
        <v>0</v>
      </c>
      <c r="Q1646">
        <f t="shared" si="134"/>
        <v>0</v>
      </c>
      <c r="R1646">
        <f t="shared" si="134"/>
        <v>1</v>
      </c>
      <c r="S1646">
        <f t="shared" si="134"/>
        <v>0</v>
      </c>
      <c r="T1646">
        <v>5</v>
      </c>
      <c r="U1646">
        <v>3</v>
      </c>
    </row>
    <row r="1647" spans="1:21" ht="16">
      <c r="A1647" s="1">
        <v>2004</v>
      </c>
      <c r="B1647" t="s">
        <v>1987</v>
      </c>
      <c r="C1647" t="s">
        <v>1988</v>
      </c>
      <c r="D1647" t="s">
        <v>16</v>
      </c>
      <c r="E1647" t="s">
        <v>16</v>
      </c>
      <c r="F1647" t="s">
        <v>17</v>
      </c>
      <c r="G1647">
        <v>133298577</v>
      </c>
      <c r="H1647">
        <v>484161265</v>
      </c>
      <c r="I1647" t="s">
        <v>1841</v>
      </c>
      <c r="J1647">
        <v>184978932</v>
      </c>
      <c r="K1647">
        <v>164382856</v>
      </c>
      <c r="L1647">
        <v>597064223</v>
      </c>
      <c r="M1647">
        <v>150000000</v>
      </c>
      <c r="N1647">
        <f t="shared" si="130"/>
        <v>0</v>
      </c>
      <c r="O1647">
        <f t="shared" si="131"/>
        <v>0</v>
      </c>
      <c r="P1647">
        <f t="shared" si="134"/>
        <v>0</v>
      </c>
      <c r="Q1647">
        <f t="shared" si="134"/>
        <v>1</v>
      </c>
      <c r="R1647">
        <f t="shared" si="134"/>
        <v>0</v>
      </c>
      <c r="S1647">
        <f t="shared" si="134"/>
        <v>0</v>
      </c>
      <c r="T1647">
        <v>3</v>
      </c>
      <c r="U1647">
        <v>2</v>
      </c>
    </row>
    <row r="1648" spans="1:21" ht="16">
      <c r="A1648" s="1">
        <v>1975</v>
      </c>
      <c r="B1648" t="s">
        <v>3522</v>
      </c>
      <c r="C1648" t="s">
        <v>3523</v>
      </c>
      <c r="D1648" t="s">
        <v>63</v>
      </c>
      <c r="E1648" t="s">
        <v>64</v>
      </c>
      <c r="F1648" t="s">
        <v>17</v>
      </c>
      <c r="G1648">
        <v>139876417</v>
      </c>
      <c r="H1648">
        <v>139876417</v>
      </c>
      <c r="I1648" t="s">
        <v>3516</v>
      </c>
      <c r="J1648">
        <v>5193720</v>
      </c>
      <c r="K1648">
        <v>605399166</v>
      </c>
      <c r="L1648">
        <v>605399166</v>
      </c>
      <c r="M1648">
        <v>1200000</v>
      </c>
      <c r="N1648">
        <f t="shared" si="130"/>
        <v>0</v>
      </c>
      <c r="O1648">
        <f t="shared" si="131"/>
        <v>1</v>
      </c>
      <c r="P1648">
        <f t="shared" si="134"/>
        <v>0</v>
      </c>
      <c r="Q1648">
        <f t="shared" si="134"/>
        <v>0</v>
      </c>
      <c r="R1648">
        <f t="shared" si="134"/>
        <v>0</v>
      </c>
      <c r="S1648">
        <f t="shared" si="134"/>
        <v>0</v>
      </c>
    </row>
    <row r="1649" spans="1:21" ht="16">
      <c r="A1649" s="1">
        <v>2003</v>
      </c>
      <c r="B1649" t="s">
        <v>2007</v>
      </c>
      <c r="C1649" t="s">
        <v>2008</v>
      </c>
      <c r="D1649" t="s">
        <v>22</v>
      </c>
      <c r="E1649" t="s">
        <v>22</v>
      </c>
      <c r="F1649" t="s">
        <v>23</v>
      </c>
      <c r="G1649">
        <v>242704995</v>
      </c>
      <c r="H1649">
        <v>483473962</v>
      </c>
      <c r="I1649" t="s">
        <v>2006</v>
      </c>
      <c r="J1649">
        <v>102553043</v>
      </c>
      <c r="K1649">
        <v>307285628</v>
      </c>
      <c r="L1649">
        <v>612120077</v>
      </c>
      <c r="M1649">
        <v>81000000</v>
      </c>
      <c r="N1649">
        <f t="shared" si="130"/>
        <v>1</v>
      </c>
      <c r="O1649">
        <f t="shared" si="131"/>
        <v>0</v>
      </c>
      <c r="P1649">
        <f t="shared" si="134"/>
        <v>0</v>
      </c>
      <c r="Q1649">
        <f t="shared" si="134"/>
        <v>1</v>
      </c>
      <c r="R1649">
        <f t="shared" si="134"/>
        <v>0</v>
      </c>
      <c r="S1649">
        <f t="shared" si="134"/>
        <v>0</v>
      </c>
      <c r="T1649">
        <v>3</v>
      </c>
      <c r="U1649">
        <v>2</v>
      </c>
    </row>
    <row r="1650" spans="1:21" ht="16">
      <c r="A1650" s="1">
        <v>1971</v>
      </c>
      <c r="B1650" t="s">
        <v>3561</v>
      </c>
      <c r="C1650" t="s">
        <v>3562</v>
      </c>
      <c r="D1650" t="s">
        <v>16</v>
      </c>
      <c r="E1650" t="s">
        <v>16</v>
      </c>
      <c r="F1650" t="s">
        <v>17</v>
      </c>
      <c r="G1650">
        <v>70327868</v>
      </c>
      <c r="H1650">
        <v>107190108</v>
      </c>
      <c r="I1650" t="s">
        <v>3560</v>
      </c>
      <c r="J1650">
        <v>305063707</v>
      </c>
      <c r="K1650">
        <v>404702718</v>
      </c>
      <c r="L1650">
        <v>616827003</v>
      </c>
      <c r="M1650">
        <v>53012938</v>
      </c>
      <c r="N1650">
        <f t="shared" si="130"/>
        <v>0</v>
      </c>
      <c r="O1650">
        <f t="shared" si="131"/>
        <v>0</v>
      </c>
      <c r="P1650">
        <f t="shared" si="134"/>
        <v>0</v>
      </c>
      <c r="Q1650">
        <f t="shared" si="134"/>
        <v>0</v>
      </c>
      <c r="R1650">
        <f t="shared" si="134"/>
        <v>0</v>
      </c>
      <c r="S1650">
        <f t="shared" si="134"/>
        <v>0</v>
      </c>
    </row>
    <row r="1651" spans="1:21" ht="16">
      <c r="A1651" s="1">
        <v>2012</v>
      </c>
      <c r="B1651" t="s">
        <v>271</v>
      </c>
      <c r="C1651" t="s">
        <v>272</v>
      </c>
      <c r="D1651" t="s">
        <v>27</v>
      </c>
      <c r="E1651" t="s">
        <v>16</v>
      </c>
      <c r="F1651" t="s">
        <v>17</v>
      </c>
      <c r="G1651">
        <v>124987022</v>
      </c>
      <c r="H1651">
        <v>607987022</v>
      </c>
      <c r="I1651" t="s">
        <v>224</v>
      </c>
      <c r="J1651">
        <v>121756628</v>
      </c>
      <c r="K1651">
        <v>126816653</v>
      </c>
      <c r="L1651">
        <v>616887080</v>
      </c>
      <c r="M1651">
        <v>120000000</v>
      </c>
      <c r="N1651">
        <f t="shared" si="130"/>
        <v>0</v>
      </c>
      <c r="O1651">
        <f t="shared" si="131"/>
        <v>1</v>
      </c>
      <c r="P1651">
        <f t="shared" si="134"/>
        <v>1</v>
      </c>
      <c r="Q1651">
        <f t="shared" si="134"/>
        <v>0</v>
      </c>
      <c r="R1651">
        <f t="shared" si="134"/>
        <v>0</v>
      </c>
      <c r="S1651">
        <f t="shared" si="134"/>
        <v>0</v>
      </c>
      <c r="T1651">
        <v>1</v>
      </c>
      <c r="U1651">
        <v>1</v>
      </c>
    </row>
    <row r="1652" spans="1:21" ht="16">
      <c r="A1652" s="1">
        <v>2000</v>
      </c>
      <c r="B1652" t="s">
        <v>2446</v>
      </c>
      <c r="C1652" t="s">
        <v>2447</v>
      </c>
      <c r="D1652" t="s">
        <v>58</v>
      </c>
      <c r="E1652" t="s">
        <v>58</v>
      </c>
      <c r="F1652" t="s">
        <v>17</v>
      </c>
      <c r="G1652">
        <v>187683805</v>
      </c>
      <c r="H1652">
        <v>457683805</v>
      </c>
      <c r="I1652" t="s">
        <v>2414</v>
      </c>
      <c r="J1652">
        <v>139349563</v>
      </c>
      <c r="K1652">
        <v>253918993</v>
      </c>
      <c r="L1652">
        <v>619204256</v>
      </c>
      <c r="M1652">
        <v>103000000</v>
      </c>
      <c r="N1652">
        <f t="shared" si="130"/>
        <v>0</v>
      </c>
      <c r="O1652">
        <f t="shared" si="131"/>
        <v>0</v>
      </c>
      <c r="P1652">
        <f t="shared" si="134"/>
        <v>0</v>
      </c>
      <c r="Q1652">
        <f t="shared" si="134"/>
        <v>1</v>
      </c>
      <c r="R1652">
        <f t="shared" si="134"/>
        <v>0</v>
      </c>
      <c r="S1652">
        <f t="shared" si="134"/>
        <v>0</v>
      </c>
      <c r="T1652">
        <v>3</v>
      </c>
      <c r="U1652">
        <v>2</v>
      </c>
    </row>
    <row r="1653" spans="1:21" ht="16">
      <c r="A1653" s="1">
        <v>1989</v>
      </c>
      <c r="B1653" t="s">
        <v>3197</v>
      </c>
      <c r="C1653" t="s">
        <v>3198</v>
      </c>
      <c r="D1653" t="s">
        <v>22</v>
      </c>
      <c r="E1653" t="s">
        <v>22</v>
      </c>
      <c r="F1653" t="s">
        <v>23</v>
      </c>
      <c r="G1653">
        <v>118450002</v>
      </c>
      <c r="H1653">
        <v>332000000</v>
      </c>
      <c r="I1653" t="s">
        <v>3199</v>
      </c>
      <c r="J1653">
        <v>75183554</v>
      </c>
      <c r="K1653">
        <v>222637302</v>
      </c>
      <c r="L1653">
        <v>624023495</v>
      </c>
      <c r="M1653">
        <v>40000000</v>
      </c>
      <c r="N1653">
        <f t="shared" si="130"/>
        <v>1</v>
      </c>
      <c r="O1653">
        <f t="shared" si="131"/>
        <v>0</v>
      </c>
      <c r="P1653">
        <f t="shared" si="134"/>
        <v>0</v>
      </c>
      <c r="Q1653">
        <f t="shared" si="134"/>
        <v>0</v>
      </c>
      <c r="R1653">
        <f t="shared" si="134"/>
        <v>0</v>
      </c>
      <c r="S1653">
        <f t="shared" si="134"/>
        <v>1</v>
      </c>
    </row>
    <row r="1654" spans="1:21" ht="16">
      <c r="A1654" s="1">
        <v>2010</v>
      </c>
      <c r="B1654" t="s">
        <v>797</v>
      </c>
      <c r="C1654" t="s">
        <v>798</v>
      </c>
      <c r="D1654" t="s">
        <v>22</v>
      </c>
      <c r="E1654" t="s">
        <v>22</v>
      </c>
      <c r="F1654" t="s">
        <v>23</v>
      </c>
      <c r="G1654">
        <v>200821936</v>
      </c>
      <c r="H1654">
        <v>586581936</v>
      </c>
      <c r="I1654" t="s">
        <v>638</v>
      </c>
      <c r="J1654">
        <v>277740279</v>
      </c>
      <c r="K1654">
        <v>214524387</v>
      </c>
      <c r="L1654">
        <v>626605502</v>
      </c>
      <c r="M1654">
        <v>260000000</v>
      </c>
      <c r="N1654">
        <f t="shared" si="130"/>
        <v>1</v>
      </c>
      <c r="O1654">
        <f t="shared" si="131"/>
        <v>0</v>
      </c>
      <c r="P1654">
        <f t="shared" si="134"/>
        <v>1</v>
      </c>
      <c r="Q1654">
        <f t="shared" si="134"/>
        <v>0</v>
      </c>
      <c r="R1654">
        <f t="shared" si="134"/>
        <v>0</v>
      </c>
      <c r="S1654">
        <f t="shared" si="134"/>
        <v>0</v>
      </c>
      <c r="T1654">
        <v>1</v>
      </c>
      <c r="U1654">
        <v>1</v>
      </c>
    </row>
    <row r="1655" spans="1:21" ht="16">
      <c r="A1655" s="1">
        <v>1999</v>
      </c>
      <c r="B1655" t="s">
        <v>2607</v>
      </c>
      <c r="C1655" t="s">
        <v>2608</v>
      </c>
      <c r="D1655" t="s">
        <v>90</v>
      </c>
      <c r="E1655" t="s">
        <v>31</v>
      </c>
      <c r="F1655" t="s">
        <v>17</v>
      </c>
      <c r="G1655">
        <v>171091819</v>
      </c>
      <c r="H1655">
        <v>448191819</v>
      </c>
      <c r="I1655" t="s">
        <v>2535</v>
      </c>
      <c r="J1655">
        <v>202776994</v>
      </c>
      <c r="K1655">
        <v>239265412</v>
      </c>
      <c r="L1655">
        <v>626779240</v>
      </c>
      <c r="M1655">
        <v>145000000</v>
      </c>
      <c r="N1655">
        <f t="shared" si="130"/>
        <v>0</v>
      </c>
      <c r="O1655">
        <f t="shared" si="131"/>
        <v>1</v>
      </c>
      <c r="P1655">
        <f t="shared" si="134"/>
        <v>0</v>
      </c>
      <c r="Q1655">
        <f t="shared" si="134"/>
        <v>0</v>
      </c>
      <c r="R1655">
        <f t="shared" si="134"/>
        <v>1</v>
      </c>
      <c r="S1655">
        <f t="shared" si="134"/>
        <v>0</v>
      </c>
      <c r="T1655">
        <v>4</v>
      </c>
      <c r="U1655">
        <v>3</v>
      </c>
    </row>
    <row r="1656" spans="1:21" ht="16">
      <c r="A1656" s="1">
        <v>2008</v>
      </c>
      <c r="B1656" t="s">
        <v>1195</v>
      </c>
      <c r="C1656" t="s">
        <v>1196</v>
      </c>
      <c r="D1656" t="s">
        <v>90</v>
      </c>
      <c r="E1656" t="s">
        <v>31</v>
      </c>
      <c r="F1656" t="s">
        <v>17</v>
      </c>
      <c r="G1656">
        <v>318604126</v>
      </c>
      <c r="H1656">
        <v>582443126</v>
      </c>
      <c r="I1656" t="s">
        <v>1123</v>
      </c>
      <c r="J1656">
        <v>201299674</v>
      </c>
      <c r="K1656">
        <v>344811326</v>
      </c>
      <c r="L1656">
        <v>630352749</v>
      </c>
      <c r="M1656">
        <v>186000000</v>
      </c>
      <c r="N1656">
        <f t="shared" si="130"/>
        <v>0</v>
      </c>
      <c r="O1656">
        <f t="shared" si="131"/>
        <v>1</v>
      </c>
      <c r="P1656">
        <f t="shared" si="134"/>
        <v>0</v>
      </c>
      <c r="Q1656">
        <f t="shared" si="134"/>
        <v>1</v>
      </c>
      <c r="R1656">
        <f t="shared" si="134"/>
        <v>0</v>
      </c>
      <c r="S1656">
        <f t="shared" si="134"/>
        <v>0</v>
      </c>
      <c r="T1656">
        <v>2</v>
      </c>
      <c r="U1656">
        <v>2</v>
      </c>
    </row>
    <row r="1657" spans="1:21" ht="16">
      <c r="A1657" s="1">
        <v>2013</v>
      </c>
      <c r="B1657" t="s">
        <v>209</v>
      </c>
      <c r="C1657" t="s">
        <v>210</v>
      </c>
      <c r="D1657" t="s">
        <v>63</v>
      </c>
      <c r="E1657" t="s">
        <v>64</v>
      </c>
      <c r="F1657" t="s">
        <v>17</v>
      </c>
      <c r="G1657">
        <v>204674790</v>
      </c>
      <c r="H1657">
        <v>631674790</v>
      </c>
      <c r="I1657" t="s">
        <v>18</v>
      </c>
      <c r="J1657">
        <v>170000000</v>
      </c>
      <c r="K1657">
        <v>204674790</v>
      </c>
      <c r="L1657">
        <v>631674790</v>
      </c>
      <c r="M1657">
        <v>170000000</v>
      </c>
      <c r="N1657">
        <f t="shared" si="130"/>
        <v>0</v>
      </c>
      <c r="O1657">
        <f t="shared" si="131"/>
        <v>1</v>
      </c>
      <c r="P1657">
        <f t="shared" si="134"/>
        <v>1</v>
      </c>
      <c r="Q1657">
        <f t="shared" si="134"/>
        <v>0</v>
      </c>
      <c r="R1657">
        <f t="shared" si="134"/>
        <v>0</v>
      </c>
      <c r="S1657">
        <f t="shared" si="134"/>
        <v>0</v>
      </c>
      <c r="T1657">
        <v>1</v>
      </c>
      <c r="U1657">
        <v>1</v>
      </c>
    </row>
    <row r="1658" spans="1:21" ht="16">
      <c r="A1658" s="1">
        <v>2012</v>
      </c>
      <c r="B1658" t="s">
        <v>276</v>
      </c>
      <c r="C1658" t="s">
        <v>277</v>
      </c>
      <c r="D1658" t="s">
        <v>16</v>
      </c>
      <c r="E1658" t="s">
        <v>16</v>
      </c>
      <c r="F1658" t="s">
        <v>17</v>
      </c>
      <c r="G1658">
        <v>179020854</v>
      </c>
      <c r="H1658">
        <v>624821154</v>
      </c>
      <c r="I1658" t="s">
        <v>224</v>
      </c>
      <c r="J1658">
        <v>218147292</v>
      </c>
      <c r="K1658">
        <v>181641463</v>
      </c>
      <c r="L1658">
        <v>633967639</v>
      </c>
      <c r="M1658">
        <v>215000000</v>
      </c>
      <c r="N1658">
        <f t="shared" si="130"/>
        <v>0</v>
      </c>
      <c r="O1658">
        <f t="shared" si="131"/>
        <v>0</v>
      </c>
      <c r="P1658">
        <f t="shared" si="134"/>
        <v>1</v>
      </c>
      <c r="Q1658">
        <f t="shared" si="134"/>
        <v>0</v>
      </c>
      <c r="R1658">
        <f t="shared" si="134"/>
        <v>0</v>
      </c>
      <c r="S1658">
        <f t="shared" si="134"/>
        <v>0</v>
      </c>
      <c r="T1658">
        <v>1</v>
      </c>
      <c r="U1658">
        <v>1</v>
      </c>
    </row>
    <row r="1659" spans="1:21" ht="16">
      <c r="A1659" s="1">
        <v>2008</v>
      </c>
      <c r="B1659" t="s">
        <v>1225</v>
      </c>
      <c r="C1659" t="s">
        <v>1226</v>
      </c>
      <c r="D1659" t="s">
        <v>16</v>
      </c>
      <c r="E1659" t="s">
        <v>16</v>
      </c>
      <c r="F1659" t="s">
        <v>17</v>
      </c>
      <c r="G1659">
        <v>169368427</v>
      </c>
      <c r="H1659">
        <v>591692078</v>
      </c>
      <c r="I1659" t="s">
        <v>1123</v>
      </c>
      <c r="J1659">
        <v>248918952</v>
      </c>
      <c r="K1659">
        <v>183300049</v>
      </c>
      <c r="L1659">
        <v>640362486</v>
      </c>
      <c r="M1659">
        <v>230000000</v>
      </c>
      <c r="N1659">
        <f t="shared" si="130"/>
        <v>0</v>
      </c>
      <c r="O1659">
        <f t="shared" si="131"/>
        <v>0</v>
      </c>
      <c r="P1659">
        <f t="shared" si="134"/>
        <v>0</v>
      </c>
      <c r="Q1659">
        <f t="shared" si="134"/>
        <v>1</v>
      </c>
      <c r="R1659">
        <f t="shared" si="134"/>
        <v>0</v>
      </c>
      <c r="S1659">
        <f t="shared" si="134"/>
        <v>0</v>
      </c>
      <c r="T1659">
        <v>2</v>
      </c>
      <c r="U1659">
        <v>2</v>
      </c>
    </row>
    <row r="1660" spans="1:21" ht="16">
      <c r="A1660" s="1">
        <v>1999</v>
      </c>
      <c r="B1660" t="s">
        <v>2621</v>
      </c>
      <c r="C1660" t="s">
        <v>2622</v>
      </c>
      <c r="D1660" t="s">
        <v>21</v>
      </c>
      <c r="E1660" t="s">
        <v>22</v>
      </c>
      <c r="F1660" t="s">
        <v>23</v>
      </c>
      <c r="G1660">
        <v>171479930</v>
      </c>
      <c r="H1660">
        <v>460279930</v>
      </c>
      <c r="I1660" t="s">
        <v>2532</v>
      </c>
      <c r="J1660">
        <v>90900032</v>
      </c>
      <c r="K1660">
        <v>239808171</v>
      </c>
      <c r="L1660">
        <v>643684004</v>
      </c>
      <c r="M1660">
        <v>65000000</v>
      </c>
      <c r="N1660">
        <f t="shared" si="130"/>
        <v>1</v>
      </c>
      <c r="O1660">
        <f t="shared" si="131"/>
        <v>1</v>
      </c>
      <c r="P1660">
        <f t="shared" si="134"/>
        <v>0</v>
      </c>
      <c r="Q1660">
        <f t="shared" si="134"/>
        <v>0</v>
      </c>
      <c r="R1660">
        <f t="shared" si="134"/>
        <v>1</v>
      </c>
      <c r="S1660">
        <f t="shared" si="134"/>
        <v>0</v>
      </c>
      <c r="T1660">
        <v>4</v>
      </c>
      <c r="U1660">
        <v>3</v>
      </c>
    </row>
    <row r="1661" spans="1:21" ht="16">
      <c r="A1661" s="1">
        <v>2001</v>
      </c>
      <c r="B1661" t="s">
        <v>2369</v>
      </c>
      <c r="C1661" t="s">
        <v>2370</v>
      </c>
      <c r="D1661" t="s">
        <v>27</v>
      </c>
      <c r="E1661" t="s">
        <v>16</v>
      </c>
      <c r="F1661" t="s">
        <v>17</v>
      </c>
      <c r="G1661">
        <v>267655011</v>
      </c>
      <c r="H1661">
        <v>491812794</v>
      </c>
      <c r="I1661" t="s">
        <v>2286</v>
      </c>
      <c r="J1661">
        <v>65792298</v>
      </c>
      <c r="K1661">
        <v>352192764</v>
      </c>
      <c r="L1661">
        <v>647149877</v>
      </c>
      <c r="M1661">
        <v>50000000</v>
      </c>
      <c r="N1661">
        <f t="shared" si="130"/>
        <v>0</v>
      </c>
      <c r="O1661">
        <f t="shared" si="131"/>
        <v>1</v>
      </c>
      <c r="P1661">
        <f t="shared" si="134"/>
        <v>0</v>
      </c>
      <c r="Q1661">
        <f t="shared" si="134"/>
        <v>1</v>
      </c>
      <c r="R1661">
        <f t="shared" si="134"/>
        <v>0</v>
      </c>
      <c r="S1661">
        <f t="shared" si="134"/>
        <v>0</v>
      </c>
      <c r="T1661">
        <v>3</v>
      </c>
      <c r="U1661">
        <v>2</v>
      </c>
    </row>
    <row r="1662" spans="1:21" ht="16">
      <c r="A1662" s="1">
        <v>2011</v>
      </c>
      <c r="B1662" t="s">
        <v>443</v>
      </c>
      <c r="C1662" t="s">
        <v>444</v>
      </c>
      <c r="D1662" t="s">
        <v>21</v>
      </c>
      <c r="E1662" t="s">
        <v>22</v>
      </c>
      <c r="F1662" t="s">
        <v>23</v>
      </c>
      <c r="G1662">
        <v>209837675</v>
      </c>
      <c r="H1662">
        <v>629841284</v>
      </c>
      <c r="I1662" t="s">
        <v>398</v>
      </c>
      <c r="J1662">
        <v>129461348</v>
      </c>
      <c r="K1662">
        <v>217326947</v>
      </c>
      <c r="L1662">
        <v>652320815</v>
      </c>
      <c r="M1662">
        <v>125000000</v>
      </c>
      <c r="N1662">
        <f t="shared" si="130"/>
        <v>1</v>
      </c>
      <c r="O1662">
        <f t="shared" si="131"/>
        <v>1</v>
      </c>
      <c r="P1662">
        <f t="shared" ref="P1662:S1681" si="135">IF(AND($A1662&gt;=P$1,$A1662&lt;P$1+10),1,0)</f>
        <v>1</v>
      </c>
      <c r="Q1662">
        <f t="shared" si="135"/>
        <v>0</v>
      </c>
      <c r="R1662">
        <f t="shared" si="135"/>
        <v>0</v>
      </c>
      <c r="S1662">
        <f t="shared" si="135"/>
        <v>0</v>
      </c>
      <c r="T1662">
        <v>1</v>
      </c>
      <c r="U1662">
        <v>1</v>
      </c>
    </row>
    <row r="1663" spans="1:21" ht="16">
      <c r="A1663" s="1">
        <v>1979</v>
      </c>
      <c r="B1663" t="s">
        <v>3456</v>
      </c>
      <c r="C1663" t="s">
        <v>3457</v>
      </c>
      <c r="D1663" t="s">
        <v>22</v>
      </c>
      <c r="E1663" t="s">
        <v>22</v>
      </c>
      <c r="F1663" t="s">
        <v>23</v>
      </c>
      <c r="G1663">
        <v>80930630</v>
      </c>
      <c r="H1663">
        <v>203630630</v>
      </c>
      <c r="I1663" t="s">
        <v>3458</v>
      </c>
      <c r="J1663">
        <v>28886103</v>
      </c>
      <c r="K1663">
        <v>259752278</v>
      </c>
      <c r="L1663">
        <v>653566146</v>
      </c>
      <c r="M1663">
        <v>9000000</v>
      </c>
      <c r="N1663">
        <f t="shared" si="130"/>
        <v>1</v>
      </c>
      <c r="O1663">
        <f t="shared" si="131"/>
        <v>0</v>
      </c>
      <c r="P1663">
        <f t="shared" si="135"/>
        <v>0</v>
      </c>
      <c r="Q1663">
        <f t="shared" si="135"/>
        <v>0</v>
      </c>
      <c r="R1663">
        <f t="shared" si="135"/>
        <v>0</v>
      </c>
      <c r="S1663">
        <f t="shared" si="135"/>
        <v>0</v>
      </c>
    </row>
    <row r="1664" spans="1:21" ht="16">
      <c r="A1664" s="1">
        <v>1984</v>
      </c>
      <c r="B1664" t="s">
        <v>3353</v>
      </c>
      <c r="C1664" t="s">
        <v>3354</v>
      </c>
      <c r="D1664" t="s">
        <v>27</v>
      </c>
      <c r="E1664" t="s">
        <v>16</v>
      </c>
      <c r="F1664" t="s">
        <v>17</v>
      </c>
      <c r="G1664">
        <v>238632124</v>
      </c>
      <c r="H1664">
        <v>291632124</v>
      </c>
      <c r="I1664" t="s">
        <v>3340</v>
      </c>
      <c r="J1664">
        <v>67243320</v>
      </c>
      <c r="K1664">
        <v>534880544</v>
      </c>
      <c r="L1664">
        <v>653677077</v>
      </c>
      <c r="M1664">
        <v>30000000</v>
      </c>
      <c r="N1664">
        <f t="shared" si="130"/>
        <v>0</v>
      </c>
      <c r="O1664">
        <f t="shared" si="131"/>
        <v>1</v>
      </c>
      <c r="P1664">
        <f t="shared" si="135"/>
        <v>0</v>
      </c>
      <c r="Q1664">
        <f t="shared" si="135"/>
        <v>0</v>
      </c>
      <c r="R1664">
        <f t="shared" si="135"/>
        <v>0</v>
      </c>
      <c r="S1664">
        <f t="shared" si="135"/>
        <v>1</v>
      </c>
    </row>
    <row r="1665" spans="1:21" ht="16">
      <c r="A1665" s="1">
        <v>1987</v>
      </c>
      <c r="B1665" t="s">
        <v>3270</v>
      </c>
      <c r="C1665" t="s">
        <v>3271</v>
      </c>
      <c r="D1665" t="s">
        <v>64</v>
      </c>
      <c r="E1665" t="s">
        <v>64</v>
      </c>
      <c r="F1665" t="s">
        <v>17</v>
      </c>
      <c r="G1665">
        <v>156645693</v>
      </c>
      <c r="H1665">
        <v>320100000</v>
      </c>
      <c r="I1665" t="s">
        <v>3267</v>
      </c>
      <c r="J1665">
        <v>28705563</v>
      </c>
      <c r="K1665">
        <v>321185920</v>
      </c>
      <c r="L1665">
        <v>656332204</v>
      </c>
      <c r="M1665">
        <v>14000000</v>
      </c>
      <c r="N1665">
        <f t="shared" si="130"/>
        <v>0</v>
      </c>
      <c r="O1665">
        <f t="shared" si="131"/>
        <v>0</v>
      </c>
      <c r="P1665">
        <f t="shared" si="135"/>
        <v>0</v>
      </c>
      <c r="Q1665">
        <f t="shared" si="135"/>
        <v>0</v>
      </c>
      <c r="R1665">
        <f t="shared" si="135"/>
        <v>0</v>
      </c>
      <c r="S1665">
        <f t="shared" si="135"/>
        <v>1</v>
      </c>
    </row>
    <row r="1666" spans="1:21" ht="16">
      <c r="A1666" s="1">
        <v>2005</v>
      </c>
      <c r="B1666" t="s">
        <v>1719</v>
      </c>
      <c r="C1666" t="s">
        <v>1720</v>
      </c>
      <c r="D1666" t="s">
        <v>58</v>
      </c>
      <c r="E1666" t="s">
        <v>58</v>
      </c>
      <c r="F1666" t="s">
        <v>17</v>
      </c>
      <c r="G1666">
        <v>218080025</v>
      </c>
      <c r="H1666">
        <v>550517357</v>
      </c>
      <c r="I1666" t="s">
        <v>1645</v>
      </c>
      <c r="J1666">
        <v>246957858</v>
      </c>
      <c r="K1666">
        <v>260176695</v>
      </c>
      <c r="L1666">
        <v>656785445</v>
      </c>
      <c r="M1666">
        <v>207000000</v>
      </c>
      <c r="N1666">
        <f t="shared" ref="N1666:N1729" si="136">IF(F1666="PASS",1,0)</f>
        <v>0</v>
      </c>
      <c r="O1666">
        <f t="shared" ref="O1666:O1729" si="137">IF(E1666=D1666,0,1)</f>
        <v>0</v>
      </c>
      <c r="P1666">
        <f t="shared" si="135"/>
        <v>0</v>
      </c>
      <c r="Q1666">
        <f t="shared" si="135"/>
        <v>1</v>
      </c>
      <c r="R1666">
        <f t="shared" si="135"/>
        <v>0</v>
      </c>
      <c r="S1666">
        <f t="shared" si="135"/>
        <v>0</v>
      </c>
      <c r="T1666">
        <v>2</v>
      </c>
      <c r="U1666">
        <v>2</v>
      </c>
    </row>
    <row r="1667" spans="1:21" ht="16">
      <c r="A1667" s="1">
        <v>2007</v>
      </c>
      <c r="B1667" t="s">
        <v>1379</v>
      </c>
      <c r="C1667" t="s">
        <v>1380</v>
      </c>
      <c r="D1667" t="s">
        <v>21</v>
      </c>
      <c r="E1667" t="s">
        <v>22</v>
      </c>
      <c r="F1667" t="s">
        <v>23</v>
      </c>
      <c r="G1667">
        <v>256393010</v>
      </c>
      <c r="H1667">
        <v>585410052</v>
      </c>
      <c r="I1667" t="s">
        <v>1321</v>
      </c>
      <c r="J1667">
        <v>168531522</v>
      </c>
      <c r="K1667">
        <v>288068696</v>
      </c>
      <c r="L1667">
        <v>657733649</v>
      </c>
      <c r="M1667">
        <v>150000000</v>
      </c>
      <c r="N1667">
        <f t="shared" si="136"/>
        <v>1</v>
      </c>
      <c r="O1667">
        <f t="shared" si="137"/>
        <v>1</v>
      </c>
      <c r="P1667">
        <f t="shared" si="135"/>
        <v>0</v>
      </c>
      <c r="Q1667">
        <f t="shared" si="135"/>
        <v>1</v>
      </c>
      <c r="R1667">
        <f t="shared" si="135"/>
        <v>0</v>
      </c>
      <c r="S1667">
        <f t="shared" si="135"/>
        <v>0</v>
      </c>
      <c r="T1667">
        <v>2</v>
      </c>
      <c r="U1667">
        <v>2</v>
      </c>
    </row>
    <row r="1668" spans="1:21" ht="16">
      <c r="A1668" s="1">
        <v>2006</v>
      </c>
      <c r="B1668" t="s">
        <v>1544</v>
      </c>
      <c r="C1668" t="s">
        <v>1545</v>
      </c>
      <c r="D1668" t="s">
        <v>22</v>
      </c>
      <c r="E1668" t="s">
        <v>22</v>
      </c>
      <c r="F1668" t="s">
        <v>23</v>
      </c>
      <c r="G1668">
        <v>250863268</v>
      </c>
      <c r="H1668">
        <v>574480841</v>
      </c>
      <c r="I1668" t="s">
        <v>1469</v>
      </c>
      <c r="J1668">
        <v>127137598</v>
      </c>
      <c r="K1668">
        <v>289946849</v>
      </c>
      <c r="L1668">
        <v>663982857</v>
      </c>
      <c r="M1668">
        <v>110000000</v>
      </c>
      <c r="N1668">
        <f t="shared" si="136"/>
        <v>1</v>
      </c>
      <c r="O1668">
        <f t="shared" si="137"/>
        <v>0</v>
      </c>
      <c r="P1668">
        <f t="shared" si="135"/>
        <v>0</v>
      </c>
      <c r="Q1668">
        <f t="shared" si="135"/>
        <v>1</v>
      </c>
      <c r="R1668">
        <f t="shared" si="135"/>
        <v>0</v>
      </c>
      <c r="S1668">
        <f t="shared" si="135"/>
        <v>0</v>
      </c>
      <c r="T1668">
        <v>2</v>
      </c>
      <c r="U1668">
        <v>2</v>
      </c>
    </row>
    <row r="1669" spans="1:21" ht="16">
      <c r="A1669" s="1">
        <v>2005</v>
      </c>
      <c r="B1669" t="s">
        <v>1727</v>
      </c>
      <c r="C1669" t="s">
        <v>1728</v>
      </c>
      <c r="D1669" t="s">
        <v>58</v>
      </c>
      <c r="E1669" t="s">
        <v>58</v>
      </c>
      <c r="F1669" t="s">
        <v>17</v>
      </c>
      <c r="G1669">
        <v>193595521</v>
      </c>
      <c r="H1669">
        <v>556559566</v>
      </c>
      <c r="I1669" t="s">
        <v>1645</v>
      </c>
      <c r="J1669">
        <v>89477485</v>
      </c>
      <c r="K1669">
        <v>230965870</v>
      </c>
      <c r="L1669">
        <v>663994001</v>
      </c>
      <c r="M1669">
        <v>75000000</v>
      </c>
      <c r="N1669">
        <f t="shared" si="136"/>
        <v>0</v>
      </c>
      <c r="O1669">
        <f t="shared" si="137"/>
        <v>0</v>
      </c>
      <c r="P1669">
        <f t="shared" si="135"/>
        <v>0</v>
      </c>
      <c r="Q1669">
        <f t="shared" si="135"/>
        <v>1</v>
      </c>
      <c r="R1669">
        <f t="shared" si="135"/>
        <v>0</v>
      </c>
      <c r="S1669">
        <f t="shared" si="135"/>
        <v>0</v>
      </c>
      <c r="T1669">
        <v>2</v>
      </c>
      <c r="U1669">
        <v>2</v>
      </c>
    </row>
    <row r="1670" spans="1:21" ht="16">
      <c r="A1670" s="1">
        <v>2010</v>
      </c>
      <c r="B1670" t="s">
        <v>724</v>
      </c>
      <c r="C1670" t="s">
        <v>725</v>
      </c>
      <c r="D1670" t="s">
        <v>22</v>
      </c>
      <c r="E1670" t="s">
        <v>22</v>
      </c>
      <c r="F1670" t="s">
        <v>23</v>
      </c>
      <c r="G1670">
        <v>312433331</v>
      </c>
      <c r="H1670">
        <v>623561331</v>
      </c>
      <c r="I1670" t="s">
        <v>638</v>
      </c>
      <c r="J1670">
        <v>181599413</v>
      </c>
      <c r="K1670">
        <v>333751233</v>
      </c>
      <c r="L1670">
        <v>666108069</v>
      </c>
      <c r="M1670">
        <v>170000000</v>
      </c>
      <c r="N1670">
        <f t="shared" si="136"/>
        <v>1</v>
      </c>
      <c r="O1670">
        <f t="shared" si="137"/>
        <v>0</v>
      </c>
      <c r="P1670">
        <f t="shared" si="135"/>
        <v>1</v>
      </c>
      <c r="Q1670">
        <f t="shared" si="135"/>
        <v>0</v>
      </c>
      <c r="R1670">
        <f t="shared" si="135"/>
        <v>0</v>
      </c>
      <c r="S1670">
        <f t="shared" si="135"/>
        <v>0</v>
      </c>
      <c r="T1670">
        <v>1</v>
      </c>
      <c r="U1670">
        <v>1</v>
      </c>
    </row>
    <row r="1671" spans="1:21" ht="16">
      <c r="A1671" s="1">
        <v>1991</v>
      </c>
      <c r="B1671" t="s">
        <v>3149</v>
      </c>
      <c r="C1671" t="s">
        <v>3150</v>
      </c>
      <c r="D1671" t="s">
        <v>64</v>
      </c>
      <c r="E1671" t="s">
        <v>64</v>
      </c>
      <c r="F1671" t="s">
        <v>17</v>
      </c>
      <c r="G1671">
        <v>165493908</v>
      </c>
      <c r="H1671">
        <v>390500000</v>
      </c>
      <c r="I1671" t="s">
        <v>3144</v>
      </c>
      <c r="J1671">
        <v>85542018</v>
      </c>
      <c r="K1671">
        <v>283133658</v>
      </c>
      <c r="L1671">
        <v>668083163</v>
      </c>
      <c r="M1671">
        <v>50000000</v>
      </c>
      <c r="N1671">
        <f t="shared" si="136"/>
        <v>0</v>
      </c>
      <c r="O1671">
        <f t="shared" si="137"/>
        <v>0</v>
      </c>
      <c r="P1671">
        <f t="shared" si="135"/>
        <v>0</v>
      </c>
      <c r="Q1671">
        <f t="shared" si="135"/>
        <v>0</v>
      </c>
      <c r="R1671">
        <f t="shared" si="135"/>
        <v>1</v>
      </c>
      <c r="S1671">
        <f t="shared" si="135"/>
        <v>0</v>
      </c>
      <c r="T1671">
        <v>5</v>
      </c>
      <c r="U1671">
        <v>3</v>
      </c>
    </row>
    <row r="1672" spans="1:21" ht="16">
      <c r="A1672" s="1">
        <v>1979</v>
      </c>
      <c r="B1672" t="s">
        <v>3462</v>
      </c>
      <c r="C1672" t="s">
        <v>3463</v>
      </c>
      <c r="D1672" t="s">
        <v>16</v>
      </c>
      <c r="E1672" t="s">
        <v>16</v>
      </c>
      <c r="F1672" t="s">
        <v>17</v>
      </c>
      <c r="G1672">
        <v>70300000</v>
      </c>
      <c r="H1672">
        <v>210300000</v>
      </c>
      <c r="I1672" t="s">
        <v>3461</v>
      </c>
      <c r="J1672">
        <v>99496576</v>
      </c>
      <c r="K1672">
        <v>225632559</v>
      </c>
      <c r="L1672">
        <v>674971936</v>
      </c>
      <c r="M1672">
        <v>31000000</v>
      </c>
      <c r="N1672">
        <f t="shared" si="136"/>
        <v>0</v>
      </c>
      <c r="O1672">
        <f t="shared" si="137"/>
        <v>0</v>
      </c>
      <c r="P1672">
        <f t="shared" si="135"/>
        <v>0</v>
      </c>
      <c r="Q1672">
        <f t="shared" si="135"/>
        <v>0</v>
      </c>
      <c r="R1672">
        <f t="shared" si="135"/>
        <v>0</v>
      </c>
      <c r="S1672">
        <f t="shared" si="135"/>
        <v>0</v>
      </c>
    </row>
    <row r="1673" spans="1:21" ht="16">
      <c r="A1673" s="1">
        <v>2008</v>
      </c>
      <c r="B1673" t="s">
        <v>1182</v>
      </c>
      <c r="C1673" t="s">
        <v>1183</v>
      </c>
      <c r="D1673" t="s">
        <v>58</v>
      </c>
      <c r="E1673" t="s">
        <v>58</v>
      </c>
      <c r="F1673" t="s">
        <v>17</v>
      </c>
      <c r="G1673">
        <v>227946274</v>
      </c>
      <c r="H1673">
        <v>624346274</v>
      </c>
      <c r="I1673" t="s">
        <v>1123</v>
      </c>
      <c r="J1673">
        <v>162338447</v>
      </c>
      <c r="K1673">
        <v>246696294</v>
      </c>
      <c r="L1673">
        <v>675702695</v>
      </c>
      <c r="M1673">
        <v>150000000</v>
      </c>
      <c r="N1673">
        <f t="shared" si="136"/>
        <v>0</v>
      </c>
      <c r="O1673">
        <f t="shared" si="137"/>
        <v>0</v>
      </c>
      <c r="P1673">
        <f t="shared" si="135"/>
        <v>0</v>
      </c>
      <c r="Q1673">
        <f t="shared" si="135"/>
        <v>1</v>
      </c>
      <c r="R1673">
        <f t="shared" si="135"/>
        <v>0</v>
      </c>
      <c r="S1673">
        <f t="shared" si="135"/>
        <v>0</v>
      </c>
      <c r="T1673">
        <v>2</v>
      </c>
      <c r="U1673">
        <v>2</v>
      </c>
    </row>
    <row r="1674" spans="1:21" ht="16">
      <c r="A1674" s="1">
        <v>1996</v>
      </c>
      <c r="B1674" t="s">
        <v>2896</v>
      </c>
      <c r="C1674" t="s">
        <v>2897</v>
      </c>
      <c r="D1674" t="s">
        <v>27</v>
      </c>
      <c r="E1674" t="s">
        <v>16</v>
      </c>
      <c r="F1674" t="s">
        <v>17</v>
      </c>
      <c r="G1674">
        <v>180981886</v>
      </c>
      <c r="H1674">
        <v>457697994</v>
      </c>
      <c r="I1674" t="s">
        <v>2860</v>
      </c>
      <c r="J1674">
        <v>118813194</v>
      </c>
      <c r="K1674">
        <v>268787949</v>
      </c>
      <c r="L1674">
        <v>679757008</v>
      </c>
      <c r="M1674">
        <v>80000000</v>
      </c>
      <c r="N1674">
        <f t="shared" si="136"/>
        <v>0</v>
      </c>
      <c r="O1674">
        <f t="shared" si="137"/>
        <v>1</v>
      </c>
      <c r="P1674">
        <f t="shared" si="135"/>
        <v>0</v>
      </c>
      <c r="Q1674">
        <f t="shared" si="135"/>
        <v>0</v>
      </c>
      <c r="R1674">
        <f t="shared" si="135"/>
        <v>1</v>
      </c>
      <c r="S1674">
        <f t="shared" si="135"/>
        <v>0</v>
      </c>
      <c r="T1674">
        <v>4</v>
      </c>
      <c r="U1674">
        <v>3</v>
      </c>
    </row>
    <row r="1675" spans="1:21" ht="16">
      <c r="A1675" s="1">
        <v>2008</v>
      </c>
      <c r="B1675" t="s">
        <v>1201</v>
      </c>
      <c r="C1675" t="s">
        <v>1202</v>
      </c>
      <c r="D1675" t="s">
        <v>27</v>
      </c>
      <c r="E1675" t="s">
        <v>16</v>
      </c>
      <c r="F1675" t="s">
        <v>17</v>
      </c>
      <c r="G1675">
        <v>215434591</v>
      </c>
      <c r="H1675">
        <v>631910531</v>
      </c>
      <c r="I1675" t="s">
        <v>1123</v>
      </c>
      <c r="J1675">
        <v>140693320</v>
      </c>
      <c r="K1675">
        <v>233155446</v>
      </c>
      <c r="L1675">
        <v>683889160</v>
      </c>
      <c r="M1675">
        <v>130000000</v>
      </c>
      <c r="N1675">
        <f t="shared" si="136"/>
        <v>0</v>
      </c>
      <c r="O1675">
        <f t="shared" si="137"/>
        <v>1</v>
      </c>
      <c r="P1675">
        <f t="shared" si="135"/>
        <v>0</v>
      </c>
      <c r="Q1675">
        <f t="shared" si="135"/>
        <v>1</v>
      </c>
      <c r="R1675">
        <f t="shared" si="135"/>
        <v>0</v>
      </c>
      <c r="S1675">
        <f t="shared" si="135"/>
        <v>0</v>
      </c>
      <c r="T1675">
        <v>2</v>
      </c>
      <c r="U1675">
        <v>2</v>
      </c>
    </row>
    <row r="1676" spans="1:21" ht="16">
      <c r="A1676" s="1">
        <v>2004</v>
      </c>
      <c r="B1676" t="s">
        <v>1963</v>
      </c>
      <c r="C1676" t="s">
        <v>1964</v>
      </c>
      <c r="D1676" t="s">
        <v>22</v>
      </c>
      <c r="E1676" t="s">
        <v>22</v>
      </c>
      <c r="F1676" t="s">
        <v>23</v>
      </c>
      <c r="G1676">
        <v>186740799</v>
      </c>
      <c r="H1676">
        <v>556319450</v>
      </c>
      <c r="I1676" t="s">
        <v>1837</v>
      </c>
      <c r="J1676">
        <v>154149110</v>
      </c>
      <c r="K1676">
        <v>230287423</v>
      </c>
      <c r="L1676">
        <v>686049183</v>
      </c>
      <c r="M1676">
        <v>125000000</v>
      </c>
      <c r="N1676">
        <f t="shared" si="136"/>
        <v>1</v>
      </c>
      <c r="O1676">
        <f t="shared" si="137"/>
        <v>0</v>
      </c>
      <c r="P1676">
        <f t="shared" si="135"/>
        <v>0</v>
      </c>
      <c r="Q1676">
        <f t="shared" si="135"/>
        <v>1</v>
      </c>
      <c r="R1676">
        <f t="shared" si="135"/>
        <v>0</v>
      </c>
      <c r="S1676">
        <f t="shared" si="135"/>
        <v>0</v>
      </c>
      <c r="T1676">
        <v>3</v>
      </c>
      <c r="U1676">
        <v>2</v>
      </c>
    </row>
    <row r="1677" spans="1:21" ht="16">
      <c r="A1677" s="1">
        <v>2013</v>
      </c>
      <c r="B1677" t="s">
        <v>111</v>
      </c>
      <c r="C1677" t="s">
        <v>112</v>
      </c>
      <c r="D1677" t="s">
        <v>21</v>
      </c>
      <c r="E1677" t="s">
        <v>22</v>
      </c>
      <c r="F1677" t="s">
        <v>23</v>
      </c>
      <c r="G1677">
        <v>291045518</v>
      </c>
      <c r="H1677">
        <v>687999518</v>
      </c>
      <c r="I1677" t="s">
        <v>38</v>
      </c>
      <c r="J1677">
        <v>225000000</v>
      </c>
      <c r="K1677">
        <v>291045518</v>
      </c>
      <c r="L1677">
        <v>687999518</v>
      </c>
      <c r="M1677">
        <v>225000000</v>
      </c>
      <c r="N1677">
        <f t="shared" si="136"/>
        <v>1</v>
      </c>
      <c r="O1677">
        <f t="shared" si="137"/>
        <v>1</v>
      </c>
      <c r="P1677">
        <f t="shared" si="135"/>
        <v>1</v>
      </c>
      <c r="Q1677">
        <f t="shared" si="135"/>
        <v>0</v>
      </c>
      <c r="R1677">
        <f t="shared" si="135"/>
        <v>0</v>
      </c>
      <c r="S1677">
        <f t="shared" si="135"/>
        <v>0</v>
      </c>
      <c r="T1677">
        <v>1</v>
      </c>
      <c r="U1677">
        <v>1</v>
      </c>
    </row>
    <row r="1678" spans="1:21" ht="16">
      <c r="A1678" s="1">
        <v>2011</v>
      </c>
      <c r="B1678" t="s">
        <v>493</v>
      </c>
      <c r="C1678" t="s">
        <v>494</v>
      </c>
      <c r="D1678" t="s">
        <v>22</v>
      </c>
      <c r="E1678" t="s">
        <v>22</v>
      </c>
      <c r="F1678" t="s">
        <v>23</v>
      </c>
      <c r="G1678">
        <v>165249063</v>
      </c>
      <c r="H1678">
        <v>664837547</v>
      </c>
      <c r="I1678" t="s">
        <v>398</v>
      </c>
      <c r="J1678">
        <v>155353618</v>
      </c>
      <c r="K1678">
        <v>171146932</v>
      </c>
      <c r="L1678">
        <v>688566122</v>
      </c>
      <c r="M1678">
        <v>150000000</v>
      </c>
      <c r="N1678">
        <f t="shared" si="136"/>
        <v>1</v>
      </c>
      <c r="O1678">
        <f t="shared" si="137"/>
        <v>0</v>
      </c>
      <c r="P1678">
        <f t="shared" si="135"/>
        <v>1</v>
      </c>
      <c r="Q1678">
        <f t="shared" si="135"/>
        <v>0</v>
      </c>
      <c r="R1678">
        <f t="shared" si="135"/>
        <v>0</v>
      </c>
      <c r="S1678">
        <f t="shared" si="135"/>
        <v>0</v>
      </c>
      <c r="T1678">
        <v>1</v>
      </c>
      <c r="U1678">
        <v>1</v>
      </c>
    </row>
    <row r="1679" spans="1:21" ht="16">
      <c r="A1679" s="1">
        <v>2006</v>
      </c>
      <c r="B1679" t="s">
        <v>1486</v>
      </c>
      <c r="C1679" t="s">
        <v>1487</v>
      </c>
      <c r="D1679" t="s">
        <v>16</v>
      </c>
      <c r="E1679" t="s">
        <v>16</v>
      </c>
      <c r="F1679" t="s">
        <v>17</v>
      </c>
      <c r="G1679">
        <v>167365000</v>
      </c>
      <c r="H1679">
        <v>596365000</v>
      </c>
      <c r="I1679" t="s">
        <v>1464</v>
      </c>
      <c r="J1679">
        <v>117891227</v>
      </c>
      <c r="K1679">
        <v>193439856</v>
      </c>
      <c r="L1679">
        <v>689276488</v>
      </c>
      <c r="M1679">
        <v>102000000</v>
      </c>
      <c r="N1679">
        <f t="shared" si="136"/>
        <v>0</v>
      </c>
      <c r="O1679">
        <f t="shared" si="137"/>
        <v>0</v>
      </c>
      <c r="P1679">
        <f t="shared" si="135"/>
        <v>0</v>
      </c>
      <c r="Q1679">
        <f t="shared" si="135"/>
        <v>1</v>
      </c>
      <c r="R1679">
        <f t="shared" si="135"/>
        <v>0</v>
      </c>
      <c r="S1679">
        <f t="shared" si="135"/>
        <v>0</v>
      </c>
      <c r="T1679">
        <v>2</v>
      </c>
      <c r="U1679">
        <v>2</v>
      </c>
    </row>
    <row r="1680" spans="1:21" ht="16">
      <c r="A1680" s="1">
        <v>1988</v>
      </c>
      <c r="B1680" t="s">
        <v>3261</v>
      </c>
      <c r="C1680" t="s">
        <v>3262</v>
      </c>
      <c r="D1680" t="s">
        <v>16</v>
      </c>
      <c r="E1680" t="s">
        <v>16</v>
      </c>
      <c r="F1680" t="s">
        <v>17</v>
      </c>
      <c r="G1680">
        <v>154112492</v>
      </c>
      <c r="H1680">
        <v>351500000</v>
      </c>
      <c r="I1680" t="s">
        <v>3228</v>
      </c>
      <c r="J1680">
        <v>137875291</v>
      </c>
      <c r="K1680">
        <v>303547209</v>
      </c>
      <c r="L1680">
        <v>692330924</v>
      </c>
      <c r="M1680">
        <v>70000000</v>
      </c>
      <c r="N1680">
        <f t="shared" si="136"/>
        <v>0</v>
      </c>
      <c r="O1680">
        <f t="shared" si="137"/>
        <v>0</v>
      </c>
      <c r="P1680">
        <f t="shared" si="135"/>
        <v>0</v>
      </c>
      <c r="Q1680">
        <f t="shared" si="135"/>
        <v>0</v>
      </c>
      <c r="R1680">
        <f t="shared" si="135"/>
        <v>0</v>
      </c>
      <c r="S1680">
        <f t="shared" si="135"/>
        <v>1</v>
      </c>
    </row>
    <row r="1681" spans="1:21" ht="16">
      <c r="A1681" s="1">
        <v>1998</v>
      </c>
      <c r="B1681" t="s">
        <v>2712</v>
      </c>
      <c r="C1681" t="s">
        <v>2713</v>
      </c>
      <c r="D1681" t="s">
        <v>58</v>
      </c>
      <c r="E1681" t="s">
        <v>58</v>
      </c>
      <c r="F1681" t="s">
        <v>17</v>
      </c>
      <c r="G1681">
        <v>216335085</v>
      </c>
      <c r="H1681">
        <v>485035085</v>
      </c>
      <c r="I1681" t="s">
        <v>2642</v>
      </c>
      <c r="J1681">
        <v>92893600</v>
      </c>
      <c r="K1681">
        <v>309171460</v>
      </c>
      <c r="L1681">
        <v>693179313</v>
      </c>
      <c r="M1681">
        <v>65000000</v>
      </c>
      <c r="N1681">
        <f t="shared" si="136"/>
        <v>0</v>
      </c>
      <c r="O1681">
        <f t="shared" si="137"/>
        <v>0</v>
      </c>
      <c r="P1681">
        <f t="shared" si="135"/>
        <v>0</v>
      </c>
      <c r="Q1681">
        <f t="shared" si="135"/>
        <v>0</v>
      </c>
      <c r="R1681">
        <f t="shared" si="135"/>
        <v>1</v>
      </c>
      <c r="S1681">
        <f t="shared" si="135"/>
        <v>0</v>
      </c>
      <c r="T1681">
        <v>4</v>
      </c>
      <c r="U1681">
        <v>3</v>
      </c>
    </row>
    <row r="1682" spans="1:21" ht="16">
      <c r="A1682" s="1">
        <v>2012</v>
      </c>
      <c r="B1682" t="s">
        <v>349</v>
      </c>
      <c r="C1682" t="s">
        <v>350</v>
      </c>
      <c r="D1682" t="s">
        <v>21</v>
      </c>
      <c r="E1682" t="s">
        <v>22</v>
      </c>
      <c r="F1682" t="s">
        <v>23</v>
      </c>
      <c r="G1682">
        <v>408010692</v>
      </c>
      <c r="H1682">
        <v>684510692</v>
      </c>
      <c r="I1682" t="s">
        <v>24</v>
      </c>
      <c r="J1682">
        <v>81171085</v>
      </c>
      <c r="K1682">
        <v>413983383</v>
      </c>
      <c r="L1682">
        <v>694530947</v>
      </c>
      <c r="M1682">
        <v>80000000</v>
      </c>
      <c r="N1682">
        <f t="shared" si="136"/>
        <v>1</v>
      </c>
      <c r="O1682">
        <f t="shared" si="137"/>
        <v>1</v>
      </c>
      <c r="P1682">
        <f t="shared" ref="P1682:S1701" si="138">IF(AND($A1682&gt;=P$1,$A1682&lt;P$1+10),1,0)</f>
        <v>1</v>
      </c>
      <c r="Q1682">
        <f t="shared" si="138"/>
        <v>0</v>
      </c>
      <c r="R1682">
        <f t="shared" si="138"/>
        <v>0</v>
      </c>
      <c r="S1682">
        <f t="shared" si="138"/>
        <v>0</v>
      </c>
      <c r="T1682">
        <v>1</v>
      </c>
      <c r="U1682">
        <v>1</v>
      </c>
    </row>
    <row r="1683" spans="1:21" ht="16">
      <c r="A1683" s="1">
        <v>1986</v>
      </c>
      <c r="B1683" t="s">
        <v>3298</v>
      </c>
      <c r="C1683" t="s">
        <v>3299</v>
      </c>
      <c r="D1683" t="s">
        <v>64</v>
      </c>
      <c r="E1683" t="s">
        <v>64</v>
      </c>
      <c r="F1683" t="s">
        <v>17</v>
      </c>
      <c r="G1683">
        <v>174803506</v>
      </c>
      <c r="H1683">
        <v>328000000</v>
      </c>
      <c r="I1683" t="s">
        <v>3300</v>
      </c>
      <c r="J1683">
        <v>10618824</v>
      </c>
      <c r="K1683">
        <v>371241520</v>
      </c>
      <c r="L1683">
        <v>696594829</v>
      </c>
      <c r="M1683">
        <v>5000000</v>
      </c>
      <c r="N1683">
        <f t="shared" si="136"/>
        <v>0</v>
      </c>
      <c r="O1683">
        <f t="shared" si="137"/>
        <v>0</v>
      </c>
      <c r="P1683">
        <f t="shared" si="138"/>
        <v>0</v>
      </c>
      <c r="Q1683">
        <f t="shared" si="138"/>
        <v>0</v>
      </c>
      <c r="R1683">
        <f t="shared" si="138"/>
        <v>0</v>
      </c>
      <c r="S1683">
        <f t="shared" si="138"/>
        <v>1</v>
      </c>
    </row>
    <row r="1684" spans="1:21" ht="16">
      <c r="A1684" s="1">
        <v>2007</v>
      </c>
      <c r="B1684" t="s">
        <v>1406</v>
      </c>
      <c r="C1684" t="s">
        <v>1407</v>
      </c>
      <c r="D1684" t="s">
        <v>57</v>
      </c>
      <c r="E1684" t="s">
        <v>58</v>
      </c>
      <c r="F1684" t="s">
        <v>17</v>
      </c>
      <c r="G1684">
        <v>206445654</v>
      </c>
      <c r="H1684">
        <v>626549695</v>
      </c>
      <c r="I1684" t="s">
        <v>1327</v>
      </c>
      <c r="J1684">
        <v>168531522</v>
      </c>
      <c r="K1684">
        <v>231950669</v>
      </c>
      <c r="L1684">
        <v>703955827</v>
      </c>
      <c r="M1684">
        <v>150000000</v>
      </c>
      <c r="N1684">
        <f t="shared" si="136"/>
        <v>0</v>
      </c>
      <c r="O1684">
        <f t="shared" si="137"/>
        <v>1</v>
      </c>
      <c r="P1684">
        <f t="shared" si="138"/>
        <v>0</v>
      </c>
      <c r="Q1684">
        <f t="shared" si="138"/>
        <v>1</v>
      </c>
      <c r="R1684">
        <f t="shared" si="138"/>
        <v>0</v>
      </c>
      <c r="S1684">
        <f t="shared" si="138"/>
        <v>0</v>
      </c>
      <c r="T1684">
        <v>2</v>
      </c>
      <c r="U1684">
        <v>2</v>
      </c>
    </row>
    <row r="1685" spans="1:21" ht="16">
      <c r="A1685" s="1">
        <v>2013</v>
      </c>
      <c r="B1685" t="s">
        <v>86</v>
      </c>
      <c r="C1685" t="s">
        <v>87</v>
      </c>
      <c r="D1685" t="s">
        <v>57</v>
      </c>
      <c r="E1685" t="s">
        <v>58</v>
      </c>
      <c r="F1685" t="s">
        <v>17</v>
      </c>
      <c r="G1685">
        <v>271814796</v>
      </c>
      <c r="H1685">
        <v>708714796</v>
      </c>
      <c r="I1685" t="s">
        <v>18</v>
      </c>
      <c r="J1685">
        <v>110000000</v>
      </c>
      <c r="K1685">
        <v>271814796</v>
      </c>
      <c r="L1685">
        <v>708714796</v>
      </c>
      <c r="M1685">
        <v>110000000</v>
      </c>
      <c r="N1685">
        <f t="shared" si="136"/>
        <v>0</v>
      </c>
      <c r="O1685">
        <f t="shared" si="137"/>
        <v>1</v>
      </c>
      <c r="P1685">
        <f t="shared" si="138"/>
        <v>1</v>
      </c>
      <c r="Q1685">
        <f t="shared" si="138"/>
        <v>0</v>
      </c>
      <c r="R1685">
        <f t="shared" si="138"/>
        <v>0</v>
      </c>
      <c r="S1685">
        <f t="shared" si="138"/>
        <v>0</v>
      </c>
      <c r="T1685">
        <v>1</v>
      </c>
      <c r="U1685">
        <v>1</v>
      </c>
    </row>
    <row r="1686" spans="1:21" ht="16">
      <c r="A1686" s="1">
        <v>1984</v>
      </c>
      <c r="B1686" t="s">
        <v>3344</v>
      </c>
      <c r="C1686" t="s">
        <v>3345</v>
      </c>
      <c r="D1686" t="s">
        <v>58</v>
      </c>
      <c r="E1686" t="s">
        <v>58</v>
      </c>
      <c r="F1686" t="s">
        <v>17</v>
      </c>
      <c r="G1686">
        <v>234760478</v>
      </c>
      <c r="H1686">
        <v>316300000</v>
      </c>
      <c r="I1686" t="s">
        <v>3340</v>
      </c>
      <c r="J1686">
        <v>33621660</v>
      </c>
      <c r="K1686">
        <v>526202467</v>
      </c>
      <c r="L1686">
        <v>708968739</v>
      </c>
      <c r="M1686">
        <v>15000000</v>
      </c>
      <c r="N1686">
        <f t="shared" si="136"/>
        <v>0</v>
      </c>
      <c r="O1686">
        <f t="shared" si="137"/>
        <v>0</v>
      </c>
      <c r="P1686">
        <f t="shared" si="138"/>
        <v>0</v>
      </c>
      <c r="Q1686">
        <f t="shared" si="138"/>
        <v>0</v>
      </c>
      <c r="R1686">
        <f t="shared" si="138"/>
        <v>0</v>
      </c>
      <c r="S1686">
        <f t="shared" si="138"/>
        <v>1</v>
      </c>
    </row>
    <row r="1687" spans="1:21" ht="16">
      <c r="A1687" s="1">
        <v>1993</v>
      </c>
      <c r="B1687" t="s">
        <v>3082</v>
      </c>
      <c r="C1687" t="s">
        <v>3083</v>
      </c>
      <c r="D1687" t="s">
        <v>22</v>
      </c>
      <c r="E1687" t="s">
        <v>22</v>
      </c>
      <c r="F1687" t="s">
        <v>23</v>
      </c>
      <c r="G1687">
        <v>219195051</v>
      </c>
      <c r="H1687">
        <v>441286003</v>
      </c>
      <c r="I1687" t="s">
        <v>3073</v>
      </c>
      <c r="J1687">
        <v>40311473</v>
      </c>
      <c r="K1687">
        <v>353443011</v>
      </c>
      <c r="L1687">
        <v>711555544</v>
      </c>
      <c r="M1687">
        <v>25000000</v>
      </c>
      <c r="N1687">
        <f t="shared" si="136"/>
        <v>1</v>
      </c>
      <c r="O1687">
        <f t="shared" si="137"/>
        <v>0</v>
      </c>
      <c r="P1687">
        <f t="shared" si="138"/>
        <v>0</v>
      </c>
      <c r="Q1687">
        <f t="shared" si="138"/>
        <v>0</v>
      </c>
      <c r="R1687">
        <f t="shared" si="138"/>
        <v>1</v>
      </c>
      <c r="S1687">
        <f t="shared" si="138"/>
        <v>0</v>
      </c>
      <c r="T1687">
        <v>5</v>
      </c>
      <c r="U1687">
        <v>3</v>
      </c>
    </row>
    <row r="1688" spans="1:21" ht="16">
      <c r="A1688" s="1">
        <v>1999</v>
      </c>
      <c r="B1688" t="s">
        <v>2633</v>
      </c>
      <c r="C1688" t="s">
        <v>2634</v>
      </c>
      <c r="D1688" t="s">
        <v>27</v>
      </c>
      <c r="E1688" t="s">
        <v>16</v>
      </c>
      <c r="F1688" t="s">
        <v>17</v>
      </c>
      <c r="G1688">
        <v>245852179</v>
      </c>
      <c r="H1688">
        <v>511358276</v>
      </c>
      <c r="I1688" t="s">
        <v>2535</v>
      </c>
      <c r="J1688">
        <v>125861583</v>
      </c>
      <c r="K1688">
        <v>343814937</v>
      </c>
      <c r="L1688">
        <v>715115132</v>
      </c>
      <c r="M1688">
        <v>90000000</v>
      </c>
      <c r="N1688">
        <f t="shared" si="136"/>
        <v>0</v>
      </c>
      <c r="O1688">
        <f t="shared" si="137"/>
        <v>1</v>
      </c>
      <c r="P1688">
        <f t="shared" si="138"/>
        <v>0</v>
      </c>
      <c r="Q1688">
        <f t="shared" si="138"/>
        <v>0</v>
      </c>
      <c r="R1688">
        <f t="shared" si="138"/>
        <v>1</v>
      </c>
      <c r="S1688">
        <f t="shared" si="138"/>
        <v>0</v>
      </c>
      <c r="T1688">
        <v>4</v>
      </c>
      <c r="U1688">
        <v>3</v>
      </c>
    </row>
    <row r="1689" spans="1:21" ht="16">
      <c r="A1689" s="1">
        <v>2011</v>
      </c>
      <c r="B1689" t="s">
        <v>513</v>
      </c>
      <c r="C1689" t="s">
        <v>514</v>
      </c>
      <c r="D1689" t="s">
        <v>27</v>
      </c>
      <c r="E1689" t="s">
        <v>16</v>
      </c>
      <c r="F1689" t="s">
        <v>17</v>
      </c>
      <c r="G1689">
        <v>209397903</v>
      </c>
      <c r="H1689">
        <v>694713230</v>
      </c>
      <c r="I1689" t="s">
        <v>391</v>
      </c>
      <c r="J1689">
        <v>150175164</v>
      </c>
      <c r="K1689">
        <v>216871479</v>
      </c>
      <c r="L1689">
        <v>719508092</v>
      </c>
      <c r="M1689">
        <v>145000000</v>
      </c>
      <c r="N1689">
        <f t="shared" si="136"/>
        <v>0</v>
      </c>
      <c r="O1689">
        <f t="shared" si="137"/>
        <v>1</v>
      </c>
      <c r="P1689">
        <f t="shared" si="138"/>
        <v>1</v>
      </c>
      <c r="Q1689">
        <f t="shared" si="138"/>
        <v>0</v>
      </c>
      <c r="R1689">
        <f t="shared" si="138"/>
        <v>0</v>
      </c>
      <c r="S1689">
        <f t="shared" si="138"/>
        <v>0</v>
      </c>
      <c r="T1689">
        <v>1</v>
      </c>
      <c r="U1689">
        <v>1</v>
      </c>
    </row>
    <row r="1690" spans="1:21" ht="16">
      <c r="A1690" s="1">
        <v>2005</v>
      </c>
      <c r="B1690" t="s">
        <v>1825</v>
      </c>
      <c r="C1690" t="s">
        <v>1826</v>
      </c>
      <c r="D1690" t="s">
        <v>16</v>
      </c>
      <c r="E1690" t="s">
        <v>16</v>
      </c>
      <c r="F1690" t="s">
        <v>17</v>
      </c>
      <c r="G1690">
        <v>234280354</v>
      </c>
      <c r="H1690">
        <v>606836535</v>
      </c>
      <c r="I1690" t="s">
        <v>1645</v>
      </c>
      <c r="J1690">
        <v>157480373</v>
      </c>
      <c r="K1690">
        <v>279504224</v>
      </c>
      <c r="L1690">
        <v>723976090</v>
      </c>
      <c r="M1690">
        <v>132000000</v>
      </c>
      <c r="N1690">
        <f t="shared" si="136"/>
        <v>0</v>
      </c>
      <c r="O1690">
        <f t="shared" si="137"/>
        <v>0</v>
      </c>
      <c r="P1690">
        <f t="shared" si="138"/>
        <v>0</v>
      </c>
      <c r="Q1690">
        <f t="shared" si="138"/>
        <v>1</v>
      </c>
      <c r="R1690">
        <f t="shared" si="138"/>
        <v>0</v>
      </c>
      <c r="S1690">
        <f t="shared" si="138"/>
        <v>0</v>
      </c>
      <c r="T1690">
        <v>2</v>
      </c>
      <c r="U1690">
        <v>2</v>
      </c>
    </row>
    <row r="1691" spans="1:21" ht="16">
      <c r="A1691" s="1">
        <v>1973</v>
      </c>
      <c r="B1691" t="s">
        <v>3539</v>
      </c>
      <c r="C1691" t="s">
        <v>3540</v>
      </c>
      <c r="D1691" t="s">
        <v>31</v>
      </c>
      <c r="E1691" t="s">
        <v>31</v>
      </c>
      <c r="F1691" t="s">
        <v>17</v>
      </c>
      <c r="G1691">
        <v>115000000</v>
      </c>
      <c r="H1691">
        <v>140000000</v>
      </c>
      <c r="I1691" t="s">
        <v>3541</v>
      </c>
      <c r="J1691">
        <v>4074506</v>
      </c>
      <c r="K1691">
        <v>603047833</v>
      </c>
      <c r="L1691">
        <v>734145189</v>
      </c>
      <c r="M1691">
        <v>777000</v>
      </c>
      <c r="N1691">
        <f t="shared" si="136"/>
        <v>0</v>
      </c>
      <c r="O1691">
        <f t="shared" si="137"/>
        <v>0</v>
      </c>
      <c r="P1691">
        <f t="shared" si="138"/>
        <v>0</v>
      </c>
      <c r="Q1691">
        <f t="shared" si="138"/>
        <v>0</v>
      </c>
      <c r="R1691">
        <f t="shared" si="138"/>
        <v>0</v>
      </c>
      <c r="S1691">
        <f t="shared" si="138"/>
        <v>0</v>
      </c>
    </row>
    <row r="1692" spans="1:21" ht="16">
      <c r="A1692" s="1">
        <v>2011</v>
      </c>
      <c r="B1692" t="s">
        <v>607</v>
      </c>
      <c r="C1692" t="s">
        <v>608</v>
      </c>
      <c r="D1692" t="s">
        <v>22</v>
      </c>
      <c r="E1692" t="s">
        <v>22</v>
      </c>
      <c r="F1692" t="s">
        <v>23</v>
      </c>
      <c r="G1692">
        <v>281287133</v>
      </c>
      <c r="H1692">
        <v>709938657</v>
      </c>
      <c r="I1692" t="s">
        <v>398</v>
      </c>
      <c r="J1692">
        <v>132050575</v>
      </c>
      <c r="K1692">
        <v>291326492</v>
      </c>
      <c r="L1692">
        <v>735276926</v>
      </c>
      <c r="M1692">
        <v>127500000</v>
      </c>
      <c r="N1692">
        <f t="shared" si="136"/>
        <v>1</v>
      </c>
      <c r="O1692">
        <f t="shared" si="137"/>
        <v>0</v>
      </c>
      <c r="P1692">
        <f t="shared" si="138"/>
        <v>1</v>
      </c>
      <c r="Q1692">
        <f t="shared" si="138"/>
        <v>0</v>
      </c>
      <c r="R1692">
        <f t="shared" si="138"/>
        <v>0</v>
      </c>
      <c r="S1692">
        <f t="shared" si="138"/>
        <v>0</v>
      </c>
      <c r="T1692">
        <v>1</v>
      </c>
      <c r="U1692">
        <v>1</v>
      </c>
    </row>
    <row r="1693" spans="1:21" ht="16">
      <c r="A1693" s="1">
        <v>1996</v>
      </c>
      <c r="B1693" t="s">
        <v>2937</v>
      </c>
      <c r="C1693" t="s">
        <v>2938</v>
      </c>
      <c r="D1693" t="s">
        <v>22</v>
      </c>
      <c r="E1693" t="s">
        <v>22</v>
      </c>
      <c r="F1693" t="s">
        <v>23</v>
      </c>
      <c r="G1693">
        <v>241888385</v>
      </c>
      <c r="H1693">
        <v>495900000</v>
      </c>
      <c r="I1693" t="s">
        <v>2863</v>
      </c>
      <c r="J1693">
        <v>130694514</v>
      </c>
      <c r="K1693">
        <v>359244145</v>
      </c>
      <c r="L1693">
        <v>736493287</v>
      </c>
      <c r="M1693">
        <v>88000000</v>
      </c>
      <c r="N1693">
        <f t="shared" si="136"/>
        <v>1</v>
      </c>
      <c r="O1693">
        <f t="shared" si="137"/>
        <v>0</v>
      </c>
      <c r="P1693">
        <f t="shared" si="138"/>
        <v>0</v>
      </c>
      <c r="Q1693">
        <f t="shared" si="138"/>
        <v>0</v>
      </c>
      <c r="R1693">
        <f t="shared" si="138"/>
        <v>1</v>
      </c>
      <c r="S1693">
        <f t="shared" si="138"/>
        <v>0</v>
      </c>
      <c r="T1693">
        <v>4</v>
      </c>
      <c r="U1693">
        <v>3</v>
      </c>
    </row>
    <row r="1694" spans="1:21" ht="16">
      <c r="A1694" s="1">
        <v>2001</v>
      </c>
      <c r="B1694" t="s">
        <v>2350</v>
      </c>
      <c r="C1694" t="s">
        <v>2351</v>
      </c>
      <c r="D1694" t="s">
        <v>27</v>
      </c>
      <c r="E1694" t="s">
        <v>16</v>
      </c>
      <c r="F1694" t="s">
        <v>17</v>
      </c>
      <c r="G1694">
        <v>289423425</v>
      </c>
      <c r="H1694">
        <v>559757719</v>
      </c>
      <c r="I1694" t="s">
        <v>2286</v>
      </c>
      <c r="J1694">
        <v>151322285</v>
      </c>
      <c r="K1694">
        <v>380836644</v>
      </c>
      <c r="L1694">
        <v>736554932</v>
      </c>
      <c r="M1694">
        <v>115000000</v>
      </c>
      <c r="N1694">
        <f t="shared" si="136"/>
        <v>0</v>
      </c>
      <c r="O1694">
        <f t="shared" si="137"/>
        <v>1</v>
      </c>
      <c r="P1694">
        <f t="shared" si="138"/>
        <v>0</v>
      </c>
      <c r="Q1694">
        <f t="shared" si="138"/>
        <v>1</v>
      </c>
      <c r="R1694">
        <f t="shared" si="138"/>
        <v>0</v>
      </c>
      <c r="S1694">
        <f t="shared" si="138"/>
        <v>0</v>
      </c>
      <c r="T1694">
        <v>3</v>
      </c>
      <c r="U1694">
        <v>2</v>
      </c>
    </row>
    <row r="1695" spans="1:21" ht="16">
      <c r="A1695" s="1">
        <v>1984</v>
      </c>
      <c r="B1695" t="s">
        <v>3357</v>
      </c>
      <c r="C1695" t="s">
        <v>3358</v>
      </c>
      <c r="D1695" t="s">
        <v>58</v>
      </c>
      <c r="E1695" t="s">
        <v>58</v>
      </c>
      <c r="F1695" t="s">
        <v>17</v>
      </c>
      <c r="G1695">
        <v>179880271</v>
      </c>
      <c r="H1695">
        <v>333080271</v>
      </c>
      <c r="I1695" t="s">
        <v>3340</v>
      </c>
      <c r="J1695">
        <v>62760432</v>
      </c>
      <c r="K1695">
        <v>403191555</v>
      </c>
      <c r="L1695">
        <v>746580777</v>
      </c>
      <c r="M1695">
        <v>28000000</v>
      </c>
      <c r="N1695">
        <f t="shared" si="136"/>
        <v>0</v>
      </c>
      <c r="O1695">
        <f t="shared" si="137"/>
        <v>0</v>
      </c>
      <c r="P1695">
        <f t="shared" si="138"/>
        <v>0</v>
      </c>
      <c r="Q1695">
        <f t="shared" si="138"/>
        <v>0</v>
      </c>
      <c r="R1695">
        <f t="shared" si="138"/>
        <v>0</v>
      </c>
      <c r="S1695">
        <f t="shared" si="138"/>
        <v>1</v>
      </c>
    </row>
    <row r="1696" spans="1:21" ht="16">
      <c r="A1696" s="1">
        <v>2010</v>
      </c>
      <c r="B1696" t="s">
        <v>851</v>
      </c>
      <c r="C1696" t="s">
        <v>852</v>
      </c>
      <c r="D1696" t="s">
        <v>21</v>
      </c>
      <c r="E1696" t="s">
        <v>22</v>
      </c>
      <c r="F1696" t="s">
        <v>23</v>
      </c>
      <c r="G1696">
        <v>300531751</v>
      </c>
      <c r="H1696">
        <v>699590681</v>
      </c>
      <c r="I1696" t="s">
        <v>638</v>
      </c>
      <c r="J1696">
        <v>72639765</v>
      </c>
      <c r="K1696">
        <v>321037586</v>
      </c>
      <c r="L1696">
        <v>747325041</v>
      </c>
      <c r="M1696">
        <v>68000000</v>
      </c>
      <c r="N1696">
        <f t="shared" si="136"/>
        <v>1</v>
      </c>
      <c r="O1696">
        <f t="shared" si="137"/>
        <v>1</v>
      </c>
      <c r="P1696">
        <f t="shared" si="138"/>
        <v>1</v>
      </c>
      <c r="Q1696">
        <f t="shared" si="138"/>
        <v>0</v>
      </c>
      <c r="R1696">
        <f t="shared" si="138"/>
        <v>0</v>
      </c>
      <c r="S1696">
        <f t="shared" si="138"/>
        <v>0</v>
      </c>
      <c r="T1696">
        <v>1</v>
      </c>
      <c r="U1696">
        <v>1</v>
      </c>
    </row>
    <row r="1697" spans="1:21" ht="16">
      <c r="A1697" s="1">
        <v>2006</v>
      </c>
      <c r="B1697" t="s">
        <v>1512</v>
      </c>
      <c r="C1697" t="s">
        <v>1513</v>
      </c>
      <c r="D1697" t="s">
        <v>16</v>
      </c>
      <c r="E1697" t="s">
        <v>16</v>
      </c>
      <c r="F1697" t="s">
        <v>17</v>
      </c>
      <c r="G1697">
        <v>195330621</v>
      </c>
      <c r="H1697">
        <v>651899282</v>
      </c>
      <c r="I1697" t="s">
        <v>1464</v>
      </c>
      <c r="J1697">
        <v>86684726</v>
      </c>
      <c r="K1697">
        <v>225762418</v>
      </c>
      <c r="L1697">
        <v>753462808</v>
      </c>
      <c r="M1697">
        <v>75000000</v>
      </c>
      <c r="N1697">
        <f t="shared" si="136"/>
        <v>0</v>
      </c>
      <c r="O1697">
        <f t="shared" si="137"/>
        <v>0</v>
      </c>
      <c r="P1697">
        <f t="shared" si="138"/>
        <v>0</v>
      </c>
      <c r="Q1697">
        <f t="shared" si="138"/>
        <v>1</v>
      </c>
      <c r="R1697">
        <f t="shared" si="138"/>
        <v>0</v>
      </c>
      <c r="S1697">
        <f t="shared" si="138"/>
        <v>0</v>
      </c>
      <c r="T1697">
        <v>2</v>
      </c>
      <c r="U1697">
        <v>2</v>
      </c>
    </row>
    <row r="1698" spans="1:21" ht="16">
      <c r="A1698" s="1">
        <v>1986</v>
      </c>
      <c r="B1698" t="s">
        <v>3315</v>
      </c>
      <c r="C1698" t="s">
        <v>3316</v>
      </c>
      <c r="D1698" t="s">
        <v>31</v>
      </c>
      <c r="E1698" t="s">
        <v>31</v>
      </c>
      <c r="F1698" t="s">
        <v>17</v>
      </c>
      <c r="G1698">
        <v>179800601</v>
      </c>
      <c r="H1698">
        <v>356800601</v>
      </c>
      <c r="I1698" t="s">
        <v>3300</v>
      </c>
      <c r="J1698">
        <v>31856471</v>
      </c>
      <c r="K1698">
        <v>381854174</v>
      </c>
      <c r="L1698">
        <v>757760530</v>
      </c>
      <c r="M1698">
        <v>15000000</v>
      </c>
      <c r="N1698">
        <f t="shared" si="136"/>
        <v>0</v>
      </c>
      <c r="O1698">
        <f t="shared" si="137"/>
        <v>0</v>
      </c>
      <c r="P1698">
        <f t="shared" si="138"/>
        <v>0</v>
      </c>
      <c r="Q1698">
        <f t="shared" si="138"/>
        <v>0</v>
      </c>
      <c r="R1698">
        <f t="shared" si="138"/>
        <v>0</v>
      </c>
      <c r="S1698">
        <f t="shared" si="138"/>
        <v>1</v>
      </c>
    </row>
    <row r="1699" spans="1:21" ht="16">
      <c r="A1699" s="1">
        <v>2012</v>
      </c>
      <c r="B1699" t="s">
        <v>275</v>
      </c>
      <c r="C1699" t="s">
        <v>3639</v>
      </c>
      <c r="D1699" t="s">
        <v>90</v>
      </c>
      <c r="E1699" t="s">
        <v>31</v>
      </c>
      <c r="F1699" t="s">
        <v>17</v>
      </c>
      <c r="G1699">
        <v>216391482</v>
      </c>
      <c r="H1699">
        <v>746921271</v>
      </c>
      <c r="I1699" t="s">
        <v>224</v>
      </c>
      <c r="J1699">
        <v>147122592</v>
      </c>
      <c r="K1699">
        <v>219559143</v>
      </c>
      <c r="L1699">
        <v>757855127</v>
      </c>
      <c r="M1699">
        <v>145000000</v>
      </c>
      <c r="N1699">
        <f t="shared" si="136"/>
        <v>0</v>
      </c>
      <c r="O1699">
        <f t="shared" si="137"/>
        <v>1</v>
      </c>
      <c r="P1699">
        <f t="shared" si="138"/>
        <v>1</v>
      </c>
      <c r="Q1699">
        <f t="shared" si="138"/>
        <v>0</v>
      </c>
      <c r="R1699">
        <f t="shared" si="138"/>
        <v>0</v>
      </c>
      <c r="S1699">
        <f t="shared" si="138"/>
        <v>0</v>
      </c>
      <c r="T1699">
        <v>1</v>
      </c>
      <c r="U1699">
        <v>1</v>
      </c>
    </row>
    <row r="1700" spans="1:21" ht="16">
      <c r="A1700" s="1">
        <v>2012</v>
      </c>
      <c r="B1700" t="s">
        <v>333</v>
      </c>
      <c r="C1700" t="s">
        <v>334</v>
      </c>
      <c r="D1700" t="s">
        <v>90</v>
      </c>
      <c r="E1700" t="s">
        <v>31</v>
      </c>
      <c r="F1700" t="s">
        <v>17</v>
      </c>
      <c r="G1700">
        <v>262030663</v>
      </c>
      <c r="H1700">
        <v>757890267</v>
      </c>
      <c r="I1700" t="s">
        <v>224</v>
      </c>
      <c r="J1700">
        <v>223220484</v>
      </c>
      <c r="K1700">
        <v>265866416</v>
      </c>
      <c r="L1700">
        <v>768984693</v>
      </c>
      <c r="M1700">
        <v>220000000</v>
      </c>
      <c r="N1700">
        <f t="shared" si="136"/>
        <v>0</v>
      </c>
      <c r="O1700">
        <f t="shared" si="137"/>
        <v>1</v>
      </c>
      <c r="P1700">
        <f t="shared" si="138"/>
        <v>1</v>
      </c>
      <c r="Q1700">
        <f t="shared" si="138"/>
        <v>0</v>
      </c>
      <c r="R1700">
        <f t="shared" si="138"/>
        <v>0</v>
      </c>
      <c r="S1700">
        <f t="shared" si="138"/>
        <v>0</v>
      </c>
      <c r="T1700">
        <v>1</v>
      </c>
      <c r="U1700">
        <v>1</v>
      </c>
    </row>
    <row r="1701" spans="1:21" ht="16">
      <c r="A1701" s="1">
        <v>1990</v>
      </c>
      <c r="B1701" t="s">
        <v>3190</v>
      </c>
      <c r="C1701" t="s">
        <v>3191</v>
      </c>
      <c r="D1701" t="s">
        <v>22</v>
      </c>
      <c r="E1701" t="s">
        <v>22</v>
      </c>
      <c r="F1701" t="s">
        <v>23</v>
      </c>
      <c r="G1701">
        <v>178406268</v>
      </c>
      <c r="H1701">
        <v>432645872</v>
      </c>
      <c r="I1701" t="s">
        <v>3171</v>
      </c>
      <c r="J1701">
        <v>24961656</v>
      </c>
      <c r="K1701">
        <v>318093987</v>
      </c>
      <c r="L1701">
        <v>771396947</v>
      </c>
      <c r="M1701">
        <v>14000000</v>
      </c>
      <c r="N1701">
        <f t="shared" si="136"/>
        <v>1</v>
      </c>
      <c r="O1701">
        <f t="shared" si="137"/>
        <v>0</v>
      </c>
      <c r="P1701">
        <f t="shared" si="138"/>
        <v>0</v>
      </c>
      <c r="Q1701">
        <f t="shared" si="138"/>
        <v>0</v>
      </c>
      <c r="R1701">
        <f t="shared" si="138"/>
        <v>1</v>
      </c>
      <c r="S1701">
        <f t="shared" si="138"/>
        <v>0</v>
      </c>
      <c r="T1701">
        <v>5</v>
      </c>
      <c r="U1701">
        <v>3</v>
      </c>
    </row>
    <row r="1702" spans="1:21" ht="16">
      <c r="A1702" s="1">
        <v>1991</v>
      </c>
      <c r="B1702" t="s">
        <v>3140</v>
      </c>
      <c r="C1702" t="s">
        <v>3141</v>
      </c>
      <c r="D1702" t="s">
        <v>21</v>
      </c>
      <c r="E1702" t="s">
        <v>22</v>
      </c>
      <c r="F1702" t="s">
        <v>23</v>
      </c>
      <c r="G1702">
        <v>218951625</v>
      </c>
      <c r="H1702">
        <v>451421625</v>
      </c>
      <c r="I1702" t="s">
        <v>3142</v>
      </c>
      <c r="J1702">
        <v>34216807</v>
      </c>
      <c r="K1702">
        <v>374591278</v>
      </c>
      <c r="L1702">
        <v>772310338</v>
      </c>
      <c r="M1702">
        <v>20000000</v>
      </c>
      <c r="N1702">
        <f t="shared" si="136"/>
        <v>1</v>
      </c>
      <c r="O1702">
        <f t="shared" si="137"/>
        <v>1</v>
      </c>
      <c r="P1702">
        <f t="shared" ref="P1702:S1721" si="139">IF(AND($A1702&gt;=P$1,$A1702&lt;P$1+10),1,0)</f>
        <v>0</v>
      </c>
      <c r="Q1702">
        <f t="shared" si="139"/>
        <v>0</v>
      </c>
      <c r="R1702">
        <f t="shared" si="139"/>
        <v>1</v>
      </c>
      <c r="S1702">
        <f t="shared" si="139"/>
        <v>0</v>
      </c>
      <c r="T1702">
        <v>5</v>
      </c>
      <c r="U1702">
        <v>3</v>
      </c>
    </row>
    <row r="1703" spans="1:21" ht="16">
      <c r="A1703" s="1">
        <v>1989</v>
      </c>
      <c r="B1703" t="s">
        <v>3200</v>
      </c>
      <c r="C1703" t="s">
        <v>3201</v>
      </c>
      <c r="D1703" t="s">
        <v>16</v>
      </c>
      <c r="E1703" t="s">
        <v>16</v>
      </c>
      <c r="F1703" t="s">
        <v>17</v>
      </c>
      <c r="G1703">
        <v>251188924</v>
      </c>
      <c r="H1703">
        <v>411348924</v>
      </c>
      <c r="I1703" t="s">
        <v>3202</v>
      </c>
      <c r="J1703">
        <v>65785609</v>
      </c>
      <c r="K1703">
        <v>472131898</v>
      </c>
      <c r="L1703">
        <v>773166847</v>
      </c>
      <c r="M1703">
        <v>35000000</v>
      </c>
      <c r="N1703">
        <f t="shared" si="136"/>
        <v>0</v>
      </c>
      <c r="O1703">
        <f t="shared" si="137"/>
        <v>0</v>
      </c>
      <c r="P1703">
        <f t="shared" si="139"/>
        <v>0</v>
      </c>
      <c r="Q1703">
        <f t="shared" si="139"/>
        <v>0</v>
      </c>
      <c r="R1703">
        <f t="shared" si="139"/>
        <v>0</v>
      </c>
      <c r="S1703">
        <f t="shared" si="139"/>
        <v>1</v>
      </c>
    </row>
    <row r="1704" spans="1:21" ht="16">
      <c r="A1704" s="1">
        <v>2004</v>
      </c>
      <c r="B1704" t="s">
        <v>1967</v>
      </c>
      <c r="C1704" t="s">
        <v>1968</v>
      </c>
      <c r="D1704" t="s">
        <v>21</v>
      </c>
      <c r="E1704" t="s">
        <v>22</v>
      </c>
      <c r="F1704" t="s">
        <v>23</v>
      </c>
      <c r="G1704">
        <v>261441092</v>
      </c>
      <c r="H1704">
        <v>632107545</v>
      </c>
      <c r="I1704" t="s">
        <v>1837</v>
      </c>
      <c r="J1704">
        <v>113453745</v>
      </c>
      <c r="K1704">
        <v>322407292</v>
      </c>
      <c r="L1704">
        <v>779510522</v>
      </c>
      <c r="M1704">
        <v>92000000</v>
      </c>
      <c r="N1704">
        <f t="shared" si="136"/>
        <v>1</v>
      </c>
      <c r="O1704">
        <f t="shared" si="137"/>
        <v>1</v>
      </c>
      <c r="P1704">
        <f t="shared" si="139"/>
        <v>0</v>
      </c>
      <c r="Q1704">
        <f t="shared" si="139"/>
        <v>1</v>
      </c>
      <c r="R1704">
        <f t="shared" si="139"/>
        <v>0</v>
      </c>
      <c r="S1704">
        <f t="shared" si="139"/>
        <v>0</v>
      </c>
      <c r="T1704">
        <v>3</v>
      </c>
      <c r="U1704">
        <v>2</v>
      </c>
    </row>
    <row r="1705" spans="1:21" ht="16">
      <c r="A1705" s="1">
        <v>2013</v>
      </c>
      <c r="B1705" t="s">
        <v>76</v>
      </c>
      <c r="C1705" t="s">
        <v>77</v>
      </c>
      <c r="D1705" t="s">
        <v>21</v>
      </c>
      <c r="E1705" t="s">
        <v>22</v>
      </c>
      <c r="F1705" t="s">
        <v>23</v>
      </c>
      <c r="G1705">
        <v>238679850</v>
      </c>
      <c r="H1705">
        <v>788128122</v>
      </c>
      <c r="I1705" t="s">
        <v>38</v>
      </c>
      <c r="J1705">
        <v>160000000</v>
      </c>
      <c r="K1705">
        <v>238679850</v>
      </c>
      <c r="L1705">
        <v>788128122</v>
      </c>
      <c r="M1705">
        <v>160000000</v>
      </c>
      <c r="N1705">
        <f t="shared" si="136"/>
        <v>1</v>
      </c>
      <c r="O1705">
        <f t="shared" si="137"/>
        <v>1</v>
      </c>
      <c r="P1705">
        <f t="shared" si="139"/>
        <v>1</v>
      </c>
      <c r="Q1705">
        <f t="shared" si="139"/>
        <v>0</v>
      </c>
      <c r="R1705">
        <f t="shared" si="139"/>
        <v>0</v>
      </c>
      <c r="S1705">
        <f t="shared" si="139"/>
        <v>0</v>
      </c>
      <c r="T1705">
        <v>1</v>
      </c>
      <c r="U1705">
        <v>1</v>
      </c>
    </row>
    <row r="1706" spans="1:21" ht="16">
      <c r="A1706" s="1">
        <v>1998</v>
      </c>
      <c r="B1706" t="s">
        <v>2647</v>
      </c>
      <c r="C1706" t="s">
        <v>2648</v>
      </c>
      <c r="D1706" t="s">
        <v>16</v>
      </c>
      <c r="E1706" t="s">
        <v>16</v>
      </c>
      <c r="F1706" t="s">
        <v>17</v>
      </c>
      <c r="G1706">
        <v>201578182</v>
      </c>
      <c r="H1706">
        <v>554600000</v>
      </c>
      <c r="I1706" t="s">
        <v>2642</v>
      </c>
      <c r="J1706">
        <v>200078524</v>
      </c>
      <c r="K1706">
        <v>288081893</v>
      </c>
      <c r="L1706">
        <v>792596781</v>
      </c>
      <c r="M1706">
        <v>140000000</v>
      </c>
      <c r="N1706">
        <f t="shared" si="136"/>
        <v>0</v>
      </c>
      <c r="O1706">
        <f t="shared" si="137"/>
        <v>0</v>
      </c>
      <c r="P1706">
        <f t="shared" si="139"/>
        <v>0</v>
      </c>
      <c r="Q1706">
        <f t="shared" si="139"/>
        <v>0</v>
      </c>
      <c r="R1706">
        <f t="shared" si="139"/>
        <v>1</v>
      </c>
      <c r="S1706">
        <f t="shared" si="139"/>
        <v>0</v>
      </c>
      <c r="T1706">
        <v>4</v>
      </c>
      <c r="U1706">
        <v>3</v>
      </c>
    </row>
    <row r="1707" spans="1:21" ht="16">
      <c r="A1707" s="1">
        <v>2009</v>
      </c>
      <c r="B1707" t="s">
        <v>1095</v>
      </c>
      <c r="C1707" t="s">
        <v>1096</v>
      </c>
      <c r="D1707" t="s">
        <v>16</v>
      </c>
      <c r="E1707" t="s">
        <v>16</v>
      </c>
      <c r="F1707" t="s">
        <v>17</v>
      </c>
      <c r="G1707">
        <v>293004164</v>
      </c>
      <c r="H1707">
        <v>731542621</v>
      </c>
      <c r="I1707" t="s">
        <v>885</v>
      </c>
      <c r="J1707">
        <v>190003029</v>
      </c>
      <c r="K1707">
        <v>318123879</v>
      </c>
      <c r="L1707">
        <v>794258938</v>
      </c>
      <c r="M1707">
        <v>175000000</v>
      </c>
      <c r="N1707">
        <f t="shared" si="136"/>
        <v>0</v>
      </c>
      <c r="O1707">
        <f t="shared" si="137"/>
        <v>0</v>
      </c>
      <c r="P1707">
        <f t="shared" si="139"/>
        <v>0</v>
      </c>
      <c r="Q1707">
        <f t="shared" si="139"/>
        <v>1</v>
      </c>
      <c r="R1707">
        <f t="shared" si="139"/>
        <v>0</v>
      </c>
      <c r="S1707">
        <f t="shared" si="139"/>
        <v>0</v>
      </c>
      <c r="T1707">
        <v>2</v>
      </c>
      <c r="U1707">
        <v>2</v>
      </c>
    </row>
    <row r="1708" spans="1:21" ht="16">
      <c r="A1708" s="1">
        <v>2007</v>
      </c>
      <c r="B1708" t="s">
        <v>1453</v>
      </c>
      <c r="C1708" t="s">
        <v>1454</v>
      </c>
      <c r="D1708" t="s">
        <v>27</v>
      </c>
      <c r="E1708" t="s">
        <v>16</v>
      </c>
      <c r="F1708" t="s">
        <v>17</v>
      </c>
      <c r="G1708">
        <v>319246193</v>
      </c>
      <c r="H1708">
        <v>708272592</v>
      </c>
      <c r="I1708" t="s">
        <v>1327</v>
      </c>
      <c r="J1708">
        <v>169655066</v>
      </c>
      <c r="K1708">
        <v>358686980</v>
      </c>
      <c r="L1708">
        <v>795775055</v>
      </c>
      <c r="M1708">
        <v>151000000</v>
      </c>
      <c r="N1708">
        <f t="shared" si="136"/>
        <v>0</v>
      </c>
      <c r="O1708">
        <f t="shared" si="137"/>
        <v>1</v>
      </c>
      <c r="P1708">
        <f t="shared" si="139"/>
        <v>0</v>
      </c>
      <c r="Q1708">
        <f t="shared" si="139"/>
        <v>1</v>
      </c>
      <c r="R1708">
        <f t="shared" si="139"/>
        <v>0</v>
      </c>
      <c r="S1708">
        <f t="shared" si="139"/>
        <v>0</v>
      </c>
      <c r="T1708">
        <v>2</v>
      </c>
      <c r="U1708">
        <v>2</v>
      </c>
    </row>
    <row r="1709" spans="1:21" ht="16">
      <c r="A1709" s="1">
        <v>2003</v>
      </c>
      <c r="B1709" t="s">
        <v>2069</v>
      </c>
      <c r="C1709" t="s">
        <v>2070</v>
      </c>
      <c r="D1709" t="s">
        <v>90</v>
      </c>
      <c r="E1709" t="s">
        <v>31</v>
      </c>
      <c r="F1709" t="s">
        <v>17</v>
      </c>
      <c r="G1709">
        <v>305411224</v>
      </c>
      <c r="H1709">
        <v>634954103</v>
      </c>
      <c r="I1709" t="s">
        <v>1999</v>
      </c>
      <c r="J1709">
        <v>158260870</v>
      </c>
      <c r="K1709">
        <v>386677167</v>
      </c>
      <c r="L1709">
        <v>803907108</v>
      </c>
      <c r="M1709">
        <v>125000000</v>
      </c>
      <c r="N1709">
        <f t="shared" si="136"/>
        <v>0</v>
      </c>
      <c r="O1709">
        <f t="shared" si="137"/>
        <v>1</v>
      </c>
      <c r="P1709">
        <f t="shared" si="139"/>
        <v>0</v>
      </c>
      <c r="Q1709">
        <f t="shared" si="139"/>
        <v>1</v>
      </c>
      <c r="R1709">
        <f t="shared" si="139"/>
        <v>0</v>
      </c>
      <c r="S1709">
        <f t="shared" si="139"/>
        <v>0</v>
      </c>
      <c r="T1709">
        <v>3</v>
      </c>
      <c r="U1709">
        <v>2</v>
      </c>
    </row>
    <row r="1710" spans="1:21" ht="16">
      <c r="A1710" s="1">
        <v>1984</v>
      </c>
      <c r="B1710" t="s">
        <v>3367</v>
      </c>
      <c r="C1710" t="s">
        <v>820</v>
      </c>
      <c r="D1710" t="s">
        <v>22</v>
      </c>
      <c r="E1710" t="s">
        <v>22</v>
      </c>
      <c r="F1710" t="s">
        <v>23</v>
      </c>
      <c r="G1710">
        <v>176591618</v>
      </c>
      <c r="H1710">
        <v>359091618</v>
      </c>
      <c r="I1710" t="s">
        <v>3343</v>
      </c>
      <c r="J1710">
        <v>89657760</v>
      </c>
      <c r="K1710">
        <v>395820224</v>
      </c>
      <c r="L1710">
        <v>804883755</v>
      </c>
      <c r="M1710">
        <v>40000000</v>
      </c>
      <c r="N1710">
        <f t="shared" si="136"/>
        <v>1</v>
      </c>
      <c r="O1710">
        <f t="shared" si="137"/>
        <v>0</v>
      </c>
      <c r="P1710">
        <f t="shared" si="139"/>
        <v>0</v>
      </c>
      <c r="Q1710">
        <f t="shared" si="139"/>
        <v>0</v>
      </c>
      <c r="R1710">
        <f t="shared" si="139"/>
        <v>0</v>
      </c>
      <c r="S1710">
        <f t="shared" si="139"/>
        <v>1</v>
      </c>
    </row>
    <row r="1711" spans="1:21" ht="16">
      <c r="A1711" s="1">
        <v>2010</v>
      </c>
      <c r="B1711" t="s">
        <v>783</v>
      </c>
      <c r="C1711" t="s">
        <v>784</v>
      </c>
      <c r="D1711" t="s">
        <v>16</v>
      </c>
      <c r="E1711" t="s">
        <v>16</v>
      </c>
      <c r="F1711" t="s">
        <v>17</v>
      </c>
      <c r="G1711">
        <v>238736787</v>
      </c>
      <c r="H1711">
        <v>756244673</v>
      </c>
      <c r="I1711" t="s">
        <v>635</v>
      </c>
      <c r="J1711">
        <v>176258254</v>
      </c>
      <c r="K1711">
        <v>255026238</v>
      </c>
      <c r="L1711">
        <v>807844640</v>
      </c>
      <c r="M1711">
        <v>165000000</v>
      </c>
      <c r="N1711">
        <f t="shared" si="136"/>
        <v>0</v>
      </c>
      <c r="O1711">
        <f t="shared" si="137"/>
        <v>0</v>
      </c>
      <c r="P1711">
        <f t="shared" si="139"/>
        <v>1</v>
      </c>
      <c r="Q1711">
        <f t="shared" si="139"/>
        <v>0</v>
      </c>
      <c r="R1711">
        <f t="shared" si="139"/>
        <v>0</v>
      </c>
      <c r="S1711">
        <f t="shared" si="139"/>
        <v>0</v>
      </c>
      <c r="T1711">
        <v>1</v>
      </c>
      <c r="U1711">
        <v>1</v>
      </c>
    </row>
    <row r="1712" spans="1:21" ht="16">
      <c r="A1712" s="1">
        <v>1988</v>
      </c>
      <c r="B1712" t="s">
        <v>3249</v>
      </c>
      <c r="C1712" t="s">
        <v>3250</v>
      </c>
      <c r="D1712" t="s">
        <v>16</v>
      </c>
      <c r="E1712" t="s">
        <v>16</v>
      </c>
      <c r="F1712" t="s">
        <v>17</v>
      </c>
      <c r="G1712">
        <v>172825435</v>
      </c>
      <c r="H1712">
        <v>412800000</v>
      </c>
      <c r="I1712" t="s">
        <v>3228</v>
      </c>
      <c r="J1712">
        <v>49241175</v>
      </c>
      <c r="K1712">
        <v>340405101</v>
      </c>
      <c r="L1712">
        <v>813070285</v>
      </c>
      <c r="M1712">
        <v>25000000</v>
      </c>
      <c r="N1712">
        <f t="shared" si="136"/>
        <v>0</v>
      </c>
      <c r="O1712">
        <f t="shared" si="137"/>
        <v>0</v>
      </c>
      <c r="P1712">
        <f t="shared" si="139"/>
        <v>0</v>
      </c>
      <c r="Q1712">
        <f t="shared" si="139"/>
        <v>0</v>
      </c>
      <c r="R1712">
        <f t="shared" si="139"/>
        <v>0</v>
      </c>
      <c r="S1712">
        <f t="shared" si="139"/>
        <v>1</v>
      </c>
    </row>
    <row r="1713" spans="1:21" ht="16">
      <c r="A1713" s="1">
        <v>1985</v>
      </c>
      <c r="B1713" t="s">
        <v>3317</v>
      </c>
      <c r="C1713" t="s">
        <v>3318</v>
      </c>
      <c r="D1713" t="s">
        <v>27</v>
      </c>
      <c r="E1713" t="s">
        <v>16</v>
      </c>
      <c r="F1713" t="s">
        <v>17</v>
      </c>
      <c r="G1713">
        <v>210609762</v>
      </c>
      <c r="H1713">
        <v>383874862</v>
      </c>
      <c r="I1713" t="s">
        <v>3319</v>
      </c>
      <c r="J1713">
        <v>41136059</v>
      </c>
      <c r="K1713">
        <v>455981879</v>
      </c>
      <c r="L1713">
        <v>831110482</v>
      </c>
      <c r="M1713">
        <v>19000000</v>
      </c>
      <c r="N1713">
        <f t="shared" si="136"/>
        <v>0</v>
      </c>
      <c r="O1713">
        <f t="shared" si="137"/>
        <v>1</v>
      </c>
      <c r="P1713">
        <f t="shared" si="139"/>
        <v>0</v>
      </c>
      <c r="Q1713">
        <f t="shared" si="139"/>
        <v>0</v>
      </c>
      <c r="R1713">
        <f t="shared" si="139"/>
        <v>0</v>
      </c>
      <c r="S1713">
        <f t="shared" si="139"/>
        <v>1</v>
      </c>
    </row>
    <row r="1714" spans="1:21" ht="16">
      <c r="A1714" s="1">
        <v>1992</v>
      </c>
      <c r="B1714" t="s">
        <v>3105</v>
      </c>
      <c r="C1714" t="s">
        <v>3106</v>
      </c>
      <c r="D1714" t="s">
        <v>58</v>
      </c>
      <c r="E1714" t="s">
        <v>58</v>
      </c>
      <c r="F1714" t="s">
        <v>17</v>
      </c>
      <c r="G1714">
        <v>217350219</v>
      </c>
      <c r="H1714">
        <v>504050219</v>
      </c>
      <c r="I1714" t="s">
        <v>3101</v>
      </c>
      <c r="J1714">
        <v>46489723</v>
      </c>
      <c r="K1714">
        <v>360876835</v>
      </c>
      <c r="L1714">
        <v>836898388</v>
      </c>
      <c r="M1714">
        <v>28000000</v>
      </c>
      <c r="N1714">
        <f t="shared" si="136"/>
        <v>0</v>
      </c>
      <c r="O1714">
        <f t="shared" si="137"/>
        <v>0</v>
      </c>
      <c r="P1714">
        <f t="shared" si="139"/>
        <v>0</v>
      </c>
      <c r="Q1714">
        <f t="shared" si="139"/>
        <v>0</v>
      </c>
      <c r="R1714">
        <f t="shared" si="139"/>
        <v>1</v>
      </c>
      <c r="S1714">
        <f t="shared" si="139"/>
        <v>0</v>
      </c>
      <c r="T1714">
        <v>5</v>
      </c>
      <c r="U1714">
        <v>3</v>
      </c>
    </row>
    <row r="1715" spans="1:21" ht="16">
      <c r="A1715" s="1">
        <v>1973</v>
      </c>
      <c r="B1715" t="s">
        <v>3549</v>
      </c>
      <c r="C1715" t="s">
        <v>3550</v>
      </c>
      <c r="D1715" t="s">
        <v>16</v>
      </c>
      <c r="E1715" t="s">
        <v>16</v>
      </c>
      <c r="F1715" t="s">
        <v>17</v>
      </c>
      <c r="G1715">
        <v>159616327</v>
      </c>
      <c r="H1715">
        <v>159616327</v>
      </c>
      <c r="I1715" t="s">
        <v>3541</v>
      </c>
      <c r="J1715">
        <v>28841418</v>
      </c>
      <c r="K1715">
        <v>837011132</v>
      </c>
      <c r="L1715">
        <v>837011132</v>
      </c>
      <c r="M1715">
        <v>5500000</v>
      </c>
      <c r="N1715">
        <f t="shared" si="136"/>
        <v>0</v>
      </c>
      <c r="O1715">
        <f t="shared" si="137"/>
        <v>0</v>
      </c>
      <c r="P1715">
        <f t="shared" si="139"/>
        <v>0</v>
      </c>
      <c r="Q1715">
        <f t="shared" si="139"/>
        <v>0</v>
      </c>
      <c r="R1715">
        <f t="shared" si="139"/>
        <v>0</v>
      </c>
      <c r="S1715">
        <f t="shared" si="139"/>
        <v>0</v>
      </c>
    </row>
    <row r="1716" spans="1:21" ht="16">
      <c r="A1716" s="1">
        <v>2012</v>
      </c>
      <c r="B1716" t="s">
        <v>361</v>
      </c>
      <c r="C1716" t="s">
        <v>362</v>
      </c>
      <c r="D1716" t="s">
        <v>63</v>
      </c>
      <c r="E1716" t="s">
        <v>64</v>
      </c>
      <c r="F1716" t="s">
        <v>17</v>
      </c>
      <c r="G1716">
        <v>292324737</v>
      </c>
      <c r="H1716">
        <v>832660037</v>
      </c>
      <c r="I1716" t="s">
        <v>224</v>
      </c>
      <c r="J1716">
        <v>138193773</v>
      </c>
      <c r="K1716">
        <v>296603952</v>
      </c>
      <c r="L1716">
        <v>844848985</v>
      </c>
      <c r="M1716">
        <v>136200000</v>
      </c>
      <c r="N1716">
        <f t="shared" si="136"/>
        <v>0</v>
      </c>
      <c r="O1716">
        <f t="shared" si="137"/>
        <v>1</v>
      </c>
      <c r="P1716">
        <f t="shared" si="139"/>
        <v>1</v>
      </c>
      <c r="Q1716">
        <f t="shared" si="139"/>
        <v>0</v>
      </c>
      <c r="R1716">
        <f t="shared" si="139"/>
        <v>0</v>
      </c>
      <c r="S1716">
        <f t="shared" si="139"/>
        <v>0</v>
      </c>
      <c r="T1716">
        <v>1</v>
      </c>
      <c r="U1716">
        <v>1</v>
      </c>
    </row>
    <row r="1717" spans="1:21" ht="16">
      <c r="A1717" s="1">
        <v>1990</v>
      </c>
      <c r="B1717" t="s">
        <v>3184</v>
      </c>
      <c r="C1717" t="s">
        <v>3185</v>
      </c>
      <c r="D1717" t="s">
        <v>90</v>
      </c>
      <c r="E1717" t="s">
        <v>31</v>
      </c>
      <c r="F1717" t="s">
        <v>17</v>
      </c>
      <c r="G1717">
        <v>285761243</v>
      </c>
      <c r="H1717">
        <v>476684675</v>
      </c>
      <c r="I1717" t="s">
        <v>3169</v>
      </c>
      <c r="J1717">
        <v>26744631</v>
      </c>
      <c r="K1717">
        <v>509505267</v>
      </c>
      <c r="L1717">
        <v>849917050</v>
      </c>
      <c r="M1717">
        <v>15000000</v>
      </c>
      <c r="N1717">
        <f t="shared" si="136"/>
        <v>0</v>
      </c>
      <c r="O1717">
        <f t="shared" si="137"/>
        <v>1</v>
      </c>
      <c r="P1717">
        <f t="shared" si="139"/>
        <v>0</v>
      </c>
      <c r="Q1717">
        <f t="shared" si="139"/>
        <v>0</v>
      </c>
      <c r="R1717">
        <f t="shared" si="139"/>
        <v>1</v>
      </c>
      <c r="S1717">
        <f t="shared" si="139"/>
        <v>0</v>
      </c>
      <c r="T1717">
        <v>5</v>
      </c>
      <c r="U1717">
        <v>3</v>
      </c>
    </row>
    <row r="1718" spans="1:21" ht="16">
      <c r="A1718" s="1">
        <v>2002</v>
      </c>
      <c r="B1718" t="s">
        <v>2236</v>
      </c>
      <c r="C1718" t="s">
        <v>2237</v>
      </c>
      <c r="D1718" t="s">
        <v>63</v>
      </c>
      <c r="E1718" t="s">
        <v>64</v>
      </c>
      <c r="F1718" t="s">
        <v>17</v>
      </c>
      <c r="G1718">
        <v>310676740</v>
      </c>
      <c r="H1718">
        <v>656695615</v>
      </c>
      <c r="I1718" t="s">
        <v>2125</v>
      </c>
      <c r="J1718">
        <v>148945610</v>
      </c>
      <c r="K1718">
        <v>402382056</v>
      </c>
      <c r="L1718">
        <v>850538512</v>
      </c>
      <c r="M1718">
        <v>115000000</v>
      </c>
      <c r="N1718">
        <f t="shared" si="136"/>
        <v>0</v>
      </c>
      <c r="O1718">
        <f t="shared" si="137"/>
        <v>1</v>
      </c>
      <c r="P1718">
        <f t="shared" si="139"/>
        <v>0</v>
      </c>
      <c r="Q1718">
        <f t="shared" si="139"/>
        <v>1</v>
      </c>
      <c r="R1718">
        <f t="shared" si="139"/>
        <v>0</v>
      </c>
      <c r="S1718">
        <f t="shared" si="139"/>
        <v>0</v>
      </c>
      <c r="T1718">
        <v>3</v>
      </c>
      <c r="U1718">
        <v>2</v>
      </c>
    </row>
    <row r="1719" spans="1:21" ht="16">
      <c r="A1719" s="1">
        <v>2008</v>
      </c>
      <c r="B1719" t="s">
        <v>1191</v>
      </c>
      <c r="C1719" t="s">
        <v>1192</v>
      </c>
      <c r="D1719" t="s">
        <v>16</v>
      </c>
      <c r="E1719" t="s">
        <v>16</v>
      </c>
      <c r="F1719" t="s">
        <v>17</v>
      </c>
      <c r="G1719">
        <v>317023851</v>
      </c>
      <c r="H1719">
        <v>786558145</v>
      </c>
      <c r="I1719" t="s">
        <v>1123</v>
      </c>
      <c r="J1719">
        <v>200217418</v>
      </c>
      <c r="K1719">
        <v>343101064</v>
      </c>
      <c r="L1719">
        <v>851257517</v>
      </c>
      <c r="M1719">
        <v>185000000</v>
      </c>
      <c r="N1719">
        <f t="shared" si="136"/>
        <v>0</v>
      </c>
      <c r="O1719">
        <f t="shared" si="137"/>
        <v>0</v>
      </c>
      <c r="P1719">
        <f t="shared" si="139"/>
        <v>0</v>
      </c>
      <c r="Q1719">
        <f t="shared" si="139"/>
        <v>1</v>
      </c>
      <c r="R1719">
        <f t="shared" si="139"/>
        <v>0</v>
      </c>
      <c r="S1719">
        <f t="shared" si="139"/>
        <v>0</v>
      </c>
      <c r="T1719">
        <v>2</v>
      </c>
      <c r="U1719">
        <v>2</v>
      </c>
    </row>
    <row r="1720" spans="1:21" ht="16">
      <c r="A1720" s="1">
        <v>1997</v>
      </c>
      <c r="B1720" t="s">
        <v>2823</v>
      </c>
      <c r="C1720" t="s">
        <v>2824</v>
      </c>
      <c r="D1720" t="s">
        <v>16</v>
      </c>
      <c r="E1720" t="s">
        <v>16</v>
      </c>
      <c r="F1720" t="s">
        <v>17</v>
      </c>
      <c r="G1720">
        <v>250690539</v>
      </c>
      <c r="H1720">
        <v>587790539</v>
      </c>
      <c r="I1720" t="s">
        <v>2765</v>
      </c>
      <c r="J1720">
        <v>130611431</v>
      </c>
      <c r="K1720">
        <v>363811668</v>
      </c>
      <c r="L1720">
        <v>853024040</v>
      </c>
      <c r="M1720">
        <v>90000000</v>
      </c>
      <c r="N1720">
        <f t="shared" si="136"/>
        <v>0</v>
      </c>
      <c r="O1720">
        <f t="shared" si="137"/>
        <v>0</v>
      </c>
      <c r="P1720">
        <f t="shared" si="139"/>
        <v>0</v>
      </c>
      <c r="Q1720">
        <f t="shared" si="139"/>
        <v>0</v>
      </c>
      <c r="R1720">
        <f t="shared" si="139"/>
        <v>1</v>
      </c>
      <c r="S1720">
        <f t="shared" si="139"/>
        <v>0</v>
      </c>
      <c r="T1720">
        <v>4</v>
      </c>
      <c r="U1720">
        <v>3</v>
      </c>
    </row>
    <row r="1721" spans="1:21" ht="16">
      <c r="A1721" s="1">
        <v>2009</v>
      </c>
      <c r="B1721" t="s">
        <v>889</v>
      </c>
      <c r="C1721">
        <v>2012</v>
      </c>
      <c r="D1721" t="s">
        <v>27</v>
      </c>
      <c r="E1721" t="s">
        <v>16</v>
      </c>
      <c r="F1721" t="s">
        <v>17</v>
      </c>
      <c r="G1721">
        <v>166112167</v>
      </c>
      <c r="H1721">
        <v>788408539</v>
      </c>
      <c r="I1721" t="s">
        <v>885</v>
      </c>
      <c r="J1721">
        <v>217146319</v>
      </c>
      <c r="K1721">
        <v>180353228</v>
      </c>
      <c r="L1721">
        <v>856000062</v>
      </c>
      <c r="M1721">
        <v>200000000</v>
      </c>
      <c r="N1721">
        <f t="shared" si="136"/>
        <v>0</v>
      </c>
      <c r="O1721">
        <f t="shared" si="137"/>
        <v>1</v>
      </c>
      <c r="P1721">
        <f t="shared" si="139"/>
        <v>0</v>
      </c>
      <c r="Q1721">
        <f t="shared" si="139"/>
        <v>1</v>
      </c>
      <c r="R1721">
        <f t="shared" si="139"/>
        <v>0</v>
      </c>
      <c r="S1721">
        <f t="shared" si="139"/>
        <v>0</v>
      </c>
      <c r="T1721">
        <v>2</v>
      </c>
      <c r="U1721">
        <v>2</v>
      </c>
    </row>
    <row r="1722" spans="1:21" ht="16">
      <c r="A1722" s="1">
        <v>2013</v>
      </c>
      <c r="B1722" t="s">
        <v>182</v>
      </c>
      <c r="C1722" t="s">
        <v>183</v>
      </c>
      <c r="D1722" t="s">
        <v>22</v>
      </c>
      <c r="E1722" t="s">
        <v>22</v>
      </c>
      <c r="F1722" t="s">
        <v>23</v>
      </c>
      <c r="G1722">
        <v>424088260</v>
      </c>
      <c r="H1722">
        <v>857088260</v>
      </c>
      <c r="I1722" t="s">
        <v>38</v>
      </c>
      <c r="J1722">
        <v>130000000</v>
      </c>
      <c r="K1722">
        <v>424088260</v>
      </c>
      <c r="L1722">
        <v>857088260</v>
      </c>
      <c r="M1722">
        <v>130000000</v>
      </c>
      <c r="N1722">
        <f t="shared" si="136"/>
        <v>1</v>
      </c>
      <c r="O1722">
        <f t="shared" si="137"/>
        <v>0</v>
      </c>
      <c r="P1722">
        <f t="shared" ref="P1722:S1741" si="140">IF(AND($A1722&gt;=P$1,$A1722&lt;P$1+10),1,0)</f>
        <v>1</v>
      </c>
      <c r="Q1722">
        <f t="shared" si="140"/>
        <v>0</v>
      </c>
      <c r="R1722">
        <f t="shared" si="140"/>
        <v>0</v>
      </c>
      <c r="S1722">
        <f t="shared" si="140"/>
        <v>0</v>
      </c>
      <c r="T1722">
        <v>1</v>
      </c>
      <c r="U1722">
        <v>1</v>
      </c>
    </row>
    <row r="1723" spans="1:21" ht="16">
      <c r="A1723" s="1">
        <v>1991</v>
      </c>
      <c r="B1723" t="s">
        <v>3157</v>
      </c>
      <c r="C1723" t="s">
        <v>3158</v>
      </c>
      <c r="D1723" t="s">
        <v>64</v>
      </c>
      <c r="E1723" t="s">
        <v>64</v>
      </c>
      <c r="F1723" t="s">
        <v>17</v>
      </c>
      <c r="G1723">
        <v>204859496</v>
      </c>
      <c r="H1723">
        <v>516816151</v>
      </c>
      <c r="I1723" t="s">
        <v>3144</v>
      </c>
      <c r="J1723">
        <v>171084037</v>
      </c>
      <c r="K1723">
        <v>350481895</v>
      </c>
      <c r="L1723">
        <v>884189932</v>
      </c>
      <c r="M1723">
        <v>100000000</v>
      </c>
      <c r="N1723">
        <f t="shared" si="136"/>
        <v>0</v>
      </c>
      <c r="O1723">
        <f t="shared" si="137"/>
        <v>0</v>
      </c>
      <c r="P1723">
        <f t="shared" si="140"/>
        <v>0</v>
      </c>
      <c r="Q1723">
        <f t="shared" si="140"/>
        <v>0</v>
      </c>
      <c r="R1723">
        <f t="shared" si="140"/>
        <v>1</v>
      </c>
      <c r="S1723">
        <f t="shared" si="140"/>
        <v>0</v>
      </c>
      <c r="T1723">
        <v>5</v>
      </c>
      <c r="U1723">
        <v>3</v>
      </c>
    </row>
    <row r="1724" spans="1:21" ht="16">
      <c r="A1724" s="1">
        <v>2006</v>
      </c>
      <c r="B1724" t="s">
        <v>1590</v>
      </c>
      <c r="C1724" t="s">
        <v>1591</v>
      </c>
      <c r="D1724" t="s">
        <v>16</v>
      </c>
      <c r="E1724" t="s">
        <v>16</v>
      </c>
      <c r="F1724" t="s">
        <v>17</v>
      </c>
      <c r="G1724">
        <v>217536138</v>
      </c>
      <c r="H1724">
        <v>767820459</v>
      </c>
      <c r="I1724" t="s">
        <v>1464</v>
      </c>
      <c r="J1724">
        <v>144474543</v>
      </c>
      <c r="K1724">
        <v>251427474</v>
      </c>
      <c r="L1724">
        <v>887444081</v>
      </c>
      <c r="M1724">
        <v>125000000</v>
      </c>
      <c r="N1724">
        <f t="shared" si="136"/>
        <v>0</v>
      </c>
      <c r="O1724">
        <f t="shared" si="137"/>
        <v>0</v>
      </c>
      <c r="P1724">
        <f t="shared" si="140"/>
        <v>0</v>
      </c>
      <c r="Q1724">
        <f t="shared" si="140"/>
        <v>1</v>
      </c>
      <c r="R1724">
        <f t="shared" si="140"/>
        <v>0</v>
      </c>
      <c r="S1724">
        <f t="shared" si="140"/>
        <v>0</v>
      </c>
      <c r="T1724">
        <v>2</v>
      </c>
      <c r="U1724">
        <v>2</v>
      </c>
    </row>
    <row r="1725" spans="1:21" ht="16">
      <c r="A1725" s="1">
        <v>2010</v>
      </c>
      <c r="B1725" t="s">
        <v>720</v>
      </c>
      <c r="C1725" t="s">
        <v>721</v>
      </c>
      <c r="D1725" t="s">
        <v>63</v>
      </c>
      <c r="E1725" t="s">
        <v>64</v>
      </c>
      <c r="F1725" t="s">
        <v>17</v>
      </c>
      <c r="G1725">
        <v>292576195</v>
      </c>
      <c r="H1725">
        <v>832584416</v>
      </c>
      <c r="I1725" t="s">
        <v>635</v>
      </c>
      <c r="J1725">
        <v>170917095</v>
      </c>
      <c r="K1725">
        <v>312539208</v>
      </c>
      <c r="L1725">
        <v>889393184</v>
      </c>
      <c r="M1725">
        <v>160000000</v>
      </c>
      <c r="N1725">
        <f t="shared" si="136"/>
        <v>0</v>
      </c>
      <c r="O1725">
        <f t="shared" si="137"/>
        <v>1</v>
      </c>
      <c r="P1725">
        <f t="shared" si="140"/>
        <v>1</v>
      </c>
      <c r="Q1725">
        <f t="shared" si="140"/>
        <v>0</v>
      </c>
      <c r="R1725">
        <f t="shared" si="140"/>
        <v>0</v>
      </c>
      <c r="S1725">
        <f t="shared" si="140"/>
        <v>0</v>
      </c>
      <c r="T1725">
        <v>1</v>
      </c>
      <c r="U1725">
        <v>1</v>
      </c>
    </row>
    <row r="1726" spans="1:21" ht="16">
      <c r="A1726" s="1">
        <v>1989</v>
      </c>
      <c r="B1726" t="s">
        <v>3208</v>
      </c>
      <c r="C1726" t="s">
        <v>3209</v>
      </c>
      <c r="D1726" t="s">
        <v>57</v>
      </c>
      <c r="E1726" t="s">
        <v>58</v>
      </c>
      <c r="F1726" t="s">
        <v>17</v>
      </c>
      <c r="G1726">
        <v>197171806</v>
      </c>
      <c r="H1726">
        <v>474171806</v>
      </c>
      <c r="I1726" t="s">
        <v>3202</v>
      </c>
      <c r="J1726">
        <v>90220264</v>
      </c>
      <c r="K1726">
        <v>370601926</v>
      </c>
      <c r="L1726">
        <v>891248035</v>
      </c>
      <c r="M1726">
        <v>48000000</v>
      </c>
      <c r="N1726">
        <f t="shared" si="136"/>
        <v>0</v>
      </c>
      <c r="O1726">
        <f t="shared" si="137"/>
        <v>1</v>
      </c>
      <c r="P1726">
        <f t="shared" si="140"/>
        <v>0</v>
      </c>
      <c r="Q1726">
        <f t="shared" si="140"/>
        <v>0</v>
      </c>
      <c r="R1726">
        <f t="shared" si="140"/>
        <v>0</v>
      </c>
      <c r="S1726">
        <f t="shared" si="140"/>
        <v>1</v>
      </c>
    </row>
    <row r="1727" spans="1:21" ht="16">
      <c r="A1727" s="1">
        <v>2005</v>
      </c>
      <c r="B1727" t="s">
        <v>1787</v>
      </c>
      <c r="C1727" t="s">
        <v>1788</v>
      </c>
      <c r="D1727" t="s">
        <v>22</v>
      </c>
      <c r="E1727" t="s">
        <v>22</v>
      </c>
      <c r="F1727" t="s">
        <v>23</v>
      </c>
      <c r="G1727">
        <v>291710957</v>
      </c>
      <c r="H1727">
        <v>748806957</v>
      </c>
      <c r="I1727" t="s">
        <v>1640</v>
      </c>
      <c r="J1727">
        <v>214745963</v>
      </c>
      <c r="K1727">
        <v>348020836</v>
      </c>
      <c r="L1727">
        <v>893351507</v>
      </c>
      <c r="M1727">
        <v>180000000</v>
      </c>
      <c r="N1727">
        <f t="shared" si="136"/>
        <v>1</v>
      </c>
      <c r="O1727">
        <f t="shared" si="137"/>
        <v>0</v>
      </c>
      <c r="P1727">
        <f t="shared" si="140"/>
        <v>0</v>
      </c>
      <c r="Q1727">
        <f t="shared" si="140"/>
        <v>1</v>
      </c>
      <c r="R1727">
        <f t="shared" si="140"/>
        <v>0</v>
      </c>
      <c r="S1727">
        <f t="shared" si="140"/>
        <v>0</v>
      </c>
      <c r="T1727">
        <v>2</v>
      </c>
      <c r="U1727">
        <v>2</v>
      </c>
    </row>
    <row r="1728" spans="1:21" ht="16">
      <c r="A1728" s="1">
        <v>2007</v>
      </c>
      <c r="B1728" t="s">
        <v>1414</v>
      </c>
      <c r="C1728" t="s">
        <v>1415</v>
      </c>
      <c r="D1728" t="s">
        <v>21</v>
      </c>
      <c r="E1728" t="s">
        <v>22</v>
      </c>
      <c r="F1728" t="s">
        <v>23</v>
      </c>
      <c r="G1728">
        <v>322719944</v>
      </c>
      <c r="H1728">
        <v>807330936</v>
      </c>
      <c r="I1728" t="s">
        <v>1321</v>
      </c>
      <c r="J1728">
        <v>179766957</v>
      </c>
      <c r="K1728">
        <v>362589890</v>
      </c>
      <c r="L1728">
        <v>907071412</v>
      </c>
      <c r="M1728">
        <v>160000000</v>
      </c>
      <c r="N1728">
        <f t="shared" si="136"/>
        <v>1</v>
      </c>
      <c r="O1728">
        <f t="shared" si="137"/>
        <v>1</v>
      </c>
      <c r="P1728">
        <f t="shared" si="140"/>
        <v>0</v>
      </c>
      <c r="Q1728">
        <f t="shared" si="140"/>
        <v>1</v>
      </c>
      <c r="R1728">
        <f t="shared" si="140"/>
        <v>0</v>
      </c>
      <c r="S1728">
        <f t="shared" si="140"/>
        <v>0</v>
      </c>
      <c r="T1728">
        <v>2</v>
      </c>
      <c r="U1728">
        <v>2</v>
      </c>
    </row>
    <row r="1729" spans="1:21" ht="16">
      <c r="A1729" s="1">
        <v>2009</v>
      </c>
      <c r="B1729" t="s">
        <v>1093</v>
      </c>
      <c r="C1729" t="s">
        <v>1094</v>
      </c>
      <c r="D1729" t="s">
        <v>21</v>
      </c>
      <c r="E1729" t="s">
        <v>22</v>
      </c>
      <c r="F1729" t="s">
        <v>23</v>
      </c>
      <c r="G1729">
        <v>402111870</v>
      </c>
      <c r="H1729">
        <v>836519699</v>
      </c>
      <c r="I1729" t="s">
        <v>888</v>
      </c>
      <c r="J1729">
        <v>228003635</v>
      </c>
      <c r="K1729">
        <v>436585563</v>
      </c>
      <c r="L1729">
        <v>908235868</v>
      </c>
      <c r="M1729">
        <v>210000000</v>
      </c>
      <c r="N1729">
        <f t="shared" si="136"/>
        <v>1</v>
      </c>
      <c r="O1729">
        <f t="shared" si="137"/>
        <v>1</v>
      </c>
      <c r="P1729">
        <f t="shared" si="140"/>
        <v>0</v>
      </c>
      <c r="Q1729">
        <f t="shared" si="140"/>
        <v>1</v>
      </c>
      <c r="R1729">
        <f t="shared" si="140"/>
        <v>0</v>
      </c>
      <c r="S1729">
        <f t="shared" si="140"/>
        <v>0</v>
      </c>
      <c r="T1729">
        <v>2</v>
      </c>
      <c r="U1729">
        <v>2</v>
      </c>
    </row>
    <row r="1730" spans="1:21" ht="16">
      <c r="A1730" s="1">
        <v>1976</v>
      </c>
      <c r="B1730" t="s">
        <v>3507</v>
      </c>
      <c r="C1730" t="s">
        <v>3508</v>
      </c>
      <c r="D1730" t="s">
        <v>16</v>
      </c>
      <c r="E1730" t="s">
        <v>16</v>
      </c>
      <c r="F1730" t="s">
        <v>17</v>
      </c>
      <c r="G1730">
        <v>117235147</v>
      </c>
      <c r="H1730">
        <v>225000000</v>
      </c>
      <c r="I1730" t="s">
        <v>3500</v>
      </c>
      <c r="J1730">
        <v>4091827</v>
      </c>
      <c r="K1730">
        <v>479705967</v>
      </c>
      <c r="L1730">
        <v>920661128</v>
      </c>
      <c r="M1730">
        <v>1000000</v>
      </c>
      <c r="N1730">
        <f t="shared" ref="N1730:N1795" si="141">IF(F1730="PASS",1,0)</f>
        <v>0</v>
      </c>
      <c r="O1730">
        <f t="shared" ref="O1730:O1795" si="142">IF(E1730=D1730,0,1)</f>
        <v>0</v>
      </c>
      <c r="P1730">
        <f t="shared" si="140"/>
        <v>0</v>
      </c>
      <c r="Q1730">
        <f t="shared" si="140"/>
        <v>0</v>
      </c>
      <c r="R1730">
        <f t="shared" si="140"/>
        <v>0</v>
      </c>
      <c r="S1730">
        <f t="shared" si="140"/>
        <v>0</v>
      </c>
    </row>
    <row r="1731" spans="1:21" ht="16">
      <c r="A1731" s="1">
        <v>1990</v>
      </c>
      <c r="B1731" t="s">
        <v>3180</v>
      </c>
      <c r="C1731" t="s">
        <v>3181</v>
      </c>
      <c r="D1731" t="s">
        <v>90</v>
      </c>
      <c r="E1731" t="s">
        <v>31</v>
      </c>
      <c r="F1731" t="s">
        <v>17</v>
      </c>
      <c r="G1731">
        <v>217631306</v>
      </c>
      <c r="H1731">
        <v>517600000</v>
      </c>
      <c r="I1731" t="s">
        <v>3169</v>
      </c>
      <c r="J1731">
        <v>39225459</v>
      </c>
      <c r="K1731">
        <v>388031265</v>
      </c>
      <c r="L1731">
        <v>922868068</v>
      </c>
      <c r="M1731">
        <v>22000000</v>
      </c>
      <c r="N1731">
        <f t="shared" si="141"/>
        <v>0</v>
      </c>
      <c r="O1731">
        <f t="shared" si="142"/>
        <v>1</v>
      </c>
      <c r="P1731">
        <f t="shared" si="140"/>
        <v>0</v>
      </c>
      <c r="Q1731">
        <f t="shared" si="140"/>
        <v>0</v>
      </c>
      <c r="R1731">
        <f t="shared" si="140"/>
        <v>1</v>
      </c>
      <c r="S1731">
        <f t="shared" si="140"/>
        <v>0</v>
      </c>
      <c r="T1731">
        <v>5</v>
      </c>
      <c r="U1731">
        <v>3</v>
      </c>
    </row>
    <row r="1732" spans="1:21" ht="16">
      <c r="A1732" s="1">
        <v>2003</v>
      </c>
      <c r="B1732" t="s">
        <v>2103</v>
      </c>
      <c r="C1732" t="s">
        <v>2104</v>
      </c>
      <c r="D1732" t="s">
        <v>21</v>
      </c>
      <c r="E1732" t="s">
        <v>22</v>
      </c>
      <c r="F1732" t="s">
        <v>23</v>
      </c>
      <c r="G1732">
        <v>281553689</v>
      </c>
      <c r="H1732">
        <v>738576929</v>
      </c>
      <c r="I1732" t="s">
        <v>2006</v>
      </c>
      <c r="J1732">
        <v>160793043</v>
      </c>
      <c r="K1732">
        <v>356471453</v>
      </c>
      <c r="L1732">
        <v>935102616</v>
      </c>
      <c r="M1732">
        <v>127000000</v>
      </c>
      <c r="N1732">
        <f t="shared" si="141"/>
        <v>1</v>
      </c>
      <c r="O1732">
        <f t="shared" si="142"/>
        <v>1</v>
      </c>
      <c r="P1732">
        <f t="shared" si="140"/>
        <v>0</v>
      </c>
      <c r="Q1732">
        <f t="shared" si="140"/>
        <v>1</v>
      </c>
      <c r="R1732">
        <f t="shared" si="140"/>
        <v>0</v>
      </c>
      <c r="S1732">
        <f t="shared" si="140"/>
        <v>0</v>
      </c>
      <c r="T1732">
        <v>3</v>
      </c>
      <c r="U1732">
        <v>2</v>
      </c>
    </row>
    <row r="1733" spans="1:21" ht="16">
      <c r="A1733" s="1">
        <v>2013</v>
      </c>
      <c r="B1733" t="s">
        <v>178</v>
      </c>
      <c r="C1733" t="s">
        <v>179</v>
      </c>
      <c r="D1733" t="s">
        <v>27</v>
      </c>
      <c r="E1733" t="s">
        <v>16</v>
      </c>
      <c r="F1733" t="s">
        <v>17</v>
      </c>
      <c r="G1733">
        <v>257397516</v>
      </c>
      <c r="H1733">
        <v>937397516</v>
      </c>
      <c r="I1733" t="s">
        <v>18</v>
      </c>
      <c r="J1733">
        <v>250000000</v>
      </c>
      <c r="K1733">
        <v>257397516</v>
      </c>
      <c r="L1733">
        <v>937397516</v>
      </c>
      <c r="M1733">
        <v>250000000</v>
      </c>
      <c r="N1733">
        <f t="shared" si="141"/>
        <v>0</v>
      </c>
      <c r="O1733">
        <f t="shared" si="142"/>
        <v>1</v>
      </c>
      <c r="P1733">
        <f t="shared" si="140"/>
        <v>1</v>
      </c>
      <c r="Q1733">
        <f t="shared" si="140"/>
        <v>0</v>
      </c>
      <c r="R1733">
        <f t="shared" si="140"/>
        <v>0</v>
      </c>
      <c r="S1733">
        <f t="shared" si="140"/>
        <v>0</v>
      </c>
      <c r="T1733">
        <v>1</v>
      </c>
      <c r="U1733">
        <v>1</v>
      </c>
    </row>
    <row r="1734" spans="1:21" ht="16">
      <c r="A1734" s="1">
        <v>1999</v>
      </c>
      <c r="B1734" t="s">
        <v>2625</v>
      </c>
      <c r="C1734" t="s">
        <v>2626</v>
      </c>
      <c r="D1734" t="s">
        <v>63</v>
      </c>
      <c r="E1734" t="s">
        <v>64</v>
      </c>
      <c r="F1734" t="s">
        <v>17</v>
      </c>
      <c r="G1734">
        <v>293506292</v>
      </c>
      <c r="H1734">
        <v>672806292</v>
      </c>
      <c r="I1734" t="s">
        <v>2535</v>
      </c>
      <c r="J1734">
        <v>55938481</v>
      </c>
      <c r="K1734">
        <v>410457404</v>
      </c>
      <c r="L1734">
        <v>940894052</v>
      </c>
      <c r="M1734">
        <v>40000000</v>
      </c>
      <c r="N1734">
        <f t="shared" si="141"/>
        <v>0</v>
      </c>
      <c r="O1734">
        <f t="shared" si="142"/>
        <v>1</v>
      </c>
      <c r="P1734">
        <f t="shared" si="140"/>
        <v>0</v>
      </c>
      <c r="Q1734">
        <f t="shared" si="140"/>
        <v>0</v>
      </c>
      <c r="R1734">
        <f t="shared" si="140"/>
        <v>1</v>
      </c>
      <c r="S1734">
        <f t="shared" si="140"/>
        <v>0</v>
      </c>
      <c r="T1734">
        <v>4</v>
      </c>
      <c r="U1734">
        <v>3</v>
      </c>
    </row>
    <row r="1735" spans="1:21" ht="16">
      <c r="A1735" s="1">
        <v>2009</v>
      </c>
      <c r="B1735" t="s">
        <v>980</v>
      </c>
      <c r="C1735" t="s">
        <v>981</v>
      </c>
      <c r="D1735" t="s">
        <v>16</v>
      </c>
      <c r="E1735" t="s">
        <v>16</v>
      </c>
      <c r="F1735" t="s">
        <v>17</v>
      </c>
      <c r="G1735">
        <v>196573705</v>
      </c>
      <c r="H1735">
        <v>886968695</v>
      </c>
      <c r="I1735" t="s">
        <v>885</v>
      </c>
      <c r="J1735">
        <v>97715844</v>
      </c>
      <c r="K1735">
        <v>213426283</v>
      </c>
      <c r="L1735">
        <v>963009937</v>
      </c>
      <c r="M1735">
        <v>90000000</v>
      </c>
      <c r="N1735">
        <f t="shared" si="141"/>
        <v>0</v>
      </c>
      <c r="O1735">
        <f t="shared" si="142"/>
        <v>0</v>
      </c>
      <c r="P1735">
        <f t="shared" si="140"/>
        <v>0</v>
      </c>
      <c r="Q1735">
        <f t="shared" si="140"/>
        <v>1</v>
      </c>
      <c r="R1735">
        <f t="shared" si="140"/>
        <v>0</v>
      </c>
      <c r="S1735">
        <f t="shared" si="140"/>
        <v>0</v>
      </c>
      <c r="T1735">
        <v>2</v>
      </c>
      <c r="U1735">
        <v>2</v>
      </c>
    </row>
    <row r="1736" spans="1:21" ht="16">
      <c r="A1736" s="1">
        <v>2004</v>
      </c>
      <c r="B1736" t="s">
        <v>1951</v>
      </c>
      <c r="C1736" t="s">
        <v>1952</v>
      </c>
      <c r="D1736" t="s">
        <v>27</v>
      </c>
      <c r="E1736" t="s">
        <v>16</v>
      </c>
      <c r="F1736" t="s">
        <v>17</v>
      </c>
      <c r="G1736">
        <v>373524485</v>
      </c>
      <c r="H1736">
        <v>783705001</v>
      </c>
      <c r="I1736" t="s">
        <v>1841</v>
      </c>
      <c r="J1736">
        <v>246638575</v>
      </c>
      <c r="K1736">
        <v>460627734</v>
      </c>
      <c r="L1736">
        <v>966459425</v>
      </c>
      <c r="M1736">
        <v>200000000</v>
      </c>
      <c r="N1736">
        <f t="shared" si="141"/>
        <v>0</v>
      </c>
      <c r="O1736">
        <f t="shared" si="142"/>
        <v>1</v>
      </c>
      <c r="P1736">
        <f t="shared" si="140"/>
        <v>0</v>
      </c>
      <c r="Q1736">
        <f t="shared" si="140"/>
        <v>1</v>
      </c>
      <c r="R1736">
        <f t="shared" si="140"/>
        <v>0</v>
      </c>
      <c r="S1736">
        <f t="shared" si="140"/>
        <v>0</v>
      </c>
      <c r="T1736">
        <v>3</v>
      </c>
      <c r="U1736">
        <v>2</v>
      </c>
    </row>
    <row r="1737" spans="1:21" ht="16">
      <c r="A1737" s="1">
        <v>2013</v>
      </c>
      <c r="B1737" t="s">
        <v>59</v>
      </c>
      <c r="C1737" t="s">
        <v>60</v>
      </c>
      <c r="D1737" t="s">
        <v>22</v>
      </c>
      <c r="E1737" t="s">
        <v>22</v>
      </c>
      <c r="F1737" t="s">
        <v>23</v>
      </c>
      <c r="G1737">
        <v>368065385</v>
      </c>
      <c r="H1737">
        <v>970766005</v>
      </c>
      <c r="I1737" t="s">
        <v>38</v>
      </c>
      <c r="J1737">
        <v>76000000</v>
      </c>
      <c r="K1737">
        <v>368065385</v>
      </c>
      <c r="L1737">
        <v>970766005</v>
      </c>
      <c r="M1737">
        <v>76000000</v>
      </c>
      <c r="N1737">
        <f t="shared" si="141"/>
        <v>1</v>
      </c>
      <c r="O1737">
        <f t="shared" si="142"/>
        <v>0</v>
      </c>
      <c r="P1737">
        <f t="shared" si="140"/>
        <v>1</v>
      </c>
      <c r="Q1737">
        <f t="shared" si="140"/>
        <v>0</v>
      </c>
      <c r="R1737">
        <f t="shared" si="140"/>
        <v>0</v>
      </c>
      <c r="S1737">
        <f t="shared" si="140"/>
        <v>0</v>
      </c>
      <c r="T1737">
        <v>1</v>
      </c>
      <c r="U1737">
        <v>1</v>
      </c>
    </row>
    <row r="1738" spans="1:21" ht="16">
      <c r="A1738" s="1">
        <v>2004</v>
      </c>
      <c r="B1738" t="s">
        <v>1892</v>
      </c>
      <c r="C1738" t="s">
        <v>1893</v>
      </c>
      <c r="D1738" t="s">
        <v>22</v>
      </c>
      <c r="E1738" t="s">
        <v>22</v>
      </c>
      <c r="F1738" t="s">
        <v>23</v>
      </c>
      <c r="G1738">
        <v>249538952</v>
      </c>
      <c r="H1738">
        <v>796688549</v>
      </c>
      <c r="I1738" t="s">
        <v>1837</v>
      </c>
      <c r="J1738">
        <v>160315074</v>
      </c>
      <c r="K1738">
        <v>307729658</v>
      </c>
      <c r="L1738">
        <v>982470644</v>
      </c>
      <c r="M1738">
        <v>130000000</v>
      </c>
      <c r="N1738">
        <f t="shared" si="141"/>
        <v>1</v>
      </c>
      <c r="O1738">
        <f t="shared" si="142"/>
        <v>0</v>
      </c>
      <c r="P1738">
        <f t="shared" si="140"/>
        <v>0</v>
      </c>
      <c r="Q1738">
        <f t="shared" si="140"/>
        <v>1</v>
      </c>
      <c r="R1738">
        <f t="shared" si="140"/>
        <v>0</v>
      </c>
      <c r="S1738">
        <f t="shared" si="140"/>
        <v>0</v>
      </c>
      <c r="T1738">
        <v>3</v>
      </c>
      <c r="U1738">
        <v>2</v>
      </c>
    </row>
    <row r="1739" spans="1:21" ht="16">
      <c r="A1739" s="1">
        <v>1981</v>
      </c>
      <c r="B1739" t="s">
        <v>3424</v>
      </c>
      <c r="C1739" t="s">
        <v>3425</v>
      </c>
      <c r="D1739" t="s">
        <v>57</v>
      </c>
      <c r="E1739" t="s">
        <v>58</v>
      </c>
      <c r="F1739" t="s">
        <v>17</v>
      </c>
      <c r="G1739">
        <v>248159971</v>
      </c>
      <c r="H1739">
        <v>389925971</v>
      </c>
      <c r="I1739" t="s">
        <v>3412</v>
      </c>
      <c r="J1739">
        <v>51237724</v>
      </c>
      <c r="K1739">
        <v>635757611</v>
      </c>
      <c r="L1739">
        <v>998945973</v>
      </c>
      <c r="M1739">
        <v>20000000</v>
      </c>
      <c r="N1739">
        <f t="shared" si="141"/>
        <v>0</v>
      </c>
      <c r="O1739">
        <f t="shared" si="142"/>
        <v>1</v>
      </c>
      <c r="P1739">
        <f t="shared" si="140"/>
        <v>0</v>
      </c>
      <c r="Q1739">
        <f t="shared" si="140"/>
        <v>0</v>
      </c>
      <c r="R1739">
        <f t="shared" si="140"/>
        <v>0</v>
      </c>
      <c r="S1739">
        <f t="shared" si="140"/>
        <v>1</v>
      </c>
    </row>
    <row r="1740" spans="1:21" ht="16">
      <c r="A1740" s="1">
        <v>2013</v>
      </c>
      <c r="B1740" t="s">
        <v>78</v>
      </c>
      <c r="C1740" t="s">
        <v>79</v>
      </c>
      <c r="D1740" t="s">
        <v>22</v>
      </c>
      <c r="E1740" t="s">
        <v>22</v>
      </c>
      <c r="F1740" t="s">
        <v>23</v>
      </c>
      <c r="G1740">
        <v>393050114</v>
      </c>
      <c r="H1740">
        <v>1004550114</v>
      </c>
      <c r="I1740" t="s">
        <v>38</v>
      </c>
      <c r="J1740">
        <v>150000000</v>
      </c>
      <c r="K1740">
        <v>393050114</v>
      </c>
      <c r="L1740">
        <v>1004550114</v>
      </c>
      <c r="M1740">
        <v>150000000</v>
      </c>
      <c r="N1740">
        <f t="shared" si="141"/>
        <v>1</v>
      </c>
      <c r="O1740">
        <f t="shared" si="142"/>
        <v>0</v>
      </c>
      <c r="P1740">
        <f t="shared" si="140"/>
        <v>1</v>
      </c>
      <c r="Q1740">
        <f t="shared" si="140"/>
        <v>0</v>
      </c>
      <c r="R1740">
        <f t="shared" si="140"/>
        <v>0</v>
      </c>
      <c r="S1740">
        <f t="shared" si="140"/>
        <v>0</v>
      </c>
      <c r="T1740">
        <v>1</v>
      </c>
      <c r="U1740">
        <v>1</v>
      </c>
    </row>
    <row r="1741" spans="1:21" ht="16">
      <c r="A1741" s="1">
        <v>2005</v>
      </c>
      <c r="B1741" t="s">
        <v>1771</v>
      </c>
      <c r="C1741" t="s">
        <v>1772</v>
      </c>
      <c r="D1741" t="s">
        <v>27</v>
      </c>
      <c r="E1741" t="s">
        <v>16</v>
      </c>
      <c r="F1741" t="s">
        <v>17</v>
      </c>
      <c r="G1741">
        <v>380270577</v>
      </c>
      <c r="H1741">
        <v>848998877</v>
      </c>
      <c r="I1741" t="s">
        <v>1645</v>
      </c>
      <c r="J1741">
        <v>137198810</v>
      </c>
      <c r="K1741">
        <v>453675396</v>
      </c>
      <c r="L1741">
        <v>1012883787</v>
      </c>
      <c r="M1741">
        <v>115000000</v>
      </c>
      <c r="N1741">
        <f t="shared" si="141"/>
        <v>0</v>
      </c>
      <c r="O1741">
        <f t="shared" si="142"/>
        <v>1</v>
      </c>
      <c r="P1741">
        <f t="shared" si="140"/>
        <v>0</v>
      </c>
      <c r="Q1741">
        <f t="shared" si="140"/>
        <v>1</v>
      </c>
      <c r="R1741">
        <f t="shared" si="140"/>
        <v>0</v>
      </c>
      <c r="S1741">
        <f t="shared" si="140"/>
        <v>0</v>
      </c>
      <c r="T1741">
        <v>2</v>
      </c>
      <c r="U1741">
        <v>2</v>
      </c>
    </row>
    <row r="1742" spans="1:21" ht="16">
      <c r="A1742" s="1">
        <v>2009</v>
      </c>
      <c r="B1742" t="s">
        <v>971</v>
      </c>
      <c r="C1742" t="s">
        <v>972</v>
      </c>
      <c r="D1742" t="s">
        <v>21</v>
      </c>
      <c r="E1742" t="s">
        <v>22</v>
      </c>
      <c r="F1742" t="s">
        <v>23</v>
      </c>
      <c r="G1742">
        <v>301959197</v>
      </c>
      <c r="H1742">
        <v>934416487</v>
      </c>
      <c r="I1742" t="s">
        <v>888</v>
      </c>
      <c r="J1742">
        <v>271432899</v>
      </c>
      <c r="K1742">
        <v>327846641</v>
      </c>
      <c r="L1742">
        <v>1014525504</v>
      </c>
      <c r="M1742">
        <v>250000000</v>
      </c>
      <c r="N1742">
        <f t="shared" si="141"/>
        <v>1</v>
      </c>
      <c r="O1742">
        <f t="shared" si="142"/>
        <v>1</v>
      </c>
      <c r="P1742">
        <f t="shared" ref="P1742:S1761" si="143">IF(AND($A1742&gt;=P$1,$A1742&lt;P$1+10),1,0)</f>
        <v>0</v>
      </c>
      <c r="Q1742">
        <f t="shared" si="143"/>
        <v>1</v>
      </c>
      <c r="R1742">
        <f t="shared" si="143"/>
        <v>0</v>
      </c>
      <c r="S1742">
        <f t="shared" si="143"/>
        <v>0</v>
      </c>
      <c r="T1742">
        <v>2</v>
      </c>
      <c r="U1742">
        <v>2</v>
      </c>
    </row>
    <row r="1743" spans="1:21" ht="16">
      <c r="A1743" s="1">
        <v>2010</v>
      </c>
      <c r="B1743" t="s">
        <v>712</v>
      </c>
      <c r="C1743" t="s">
        <v>713</v>
      </c>
      <c r="D1743" t="s">
        <v>21</v>
      </c>
      <c r="E1743" t="s">
        <v>22</v>
      </c>
      <c r="F1743" t="s">
        <v>23</v>
      </c>
      <c r="G1743">
        <v>295983305</v>
      </c>
      <c r="H1743">
        <v>956399711</v>
      </c>
      <c r="I1743" t="s">
        <v>638</v>
      </c>
      <c r="J1743">
        <v>133528980</v>
      </c>
      <c r="K1743">
        <v>316178791</v>
      </c>
      <c r="L1743">
        <v>1021656625</v>
      </c>
      <c r="M1743">
        <v>125000000</v>
      </c>
      <c r="N1743">
        <f t="shared" si="141"/>
        <v>1</v>
      </c>
      <c r="O1743">
        <f t="shared" si="142"/>
        <v>1</v>
      </c>
      <c r="P1743">
        <f t="shared" si="143"/>
        <v>1</v>
      </c>
      <c r="Q1743">
        <f t="shared" si="143"/>
        <v>0</v>
      </c>
      <c r="R1743">
        <f t="shared" si="143"/>
        <v>0</v>
      </c>
      <c r="S1743">
        <f t="shared" si="143"/>
        <v>0</v>
      </c>
      <c r="T1743">
        <v>1</v>
      </c>
      <c r="U1743">
        <v>1</v>
      </c>
    </row>
    <row r="1744" spans="1:21" ht="16">
      <c r="A1744" s="1">
        <v>2012</v>
      </c>
      <c r="B1744" t="s">
        <v>347</v>
      </c>
      <c r="C1744" t="s">
        <v>348</v>
      </c>
      <c r="D1744" t="s">
        <v>57</v>
      </c>
      <c r="E1744" t="s">
        <v>58</v>
      </c>
      <c r="F1744" t="s">
        <v>17</v>
      </c>
      <c r="G1744">
        <v>303003568</v>
      </c>
      <c r="H1744">
        <v>1014703568</v>
      </c>
      <c r="I1744" t="s">
        <v>224</v>
      </c>
      <c r="J1744">
        <v>253659641</v>
      </c>
      <c r="K1744">
        <v>307439106</v>
      </c>
      <c r="L1744">
        <v>1029557373</v>
      </c>
      <c r="M1744">
        <v>250000000</v>
      </c>
      <c r="N1744">
        <f t="shared" si="141"/>
        <v>0</v>
      </c>
      <c r="O1744">
        <f t="shared" si="142"/>
        <v>1</v>
      </c>
      <c r="P1744">
        <f t="shared" si="143"/>
        <v>1</v>
      </c>
      <c r="Q1744">
        <f t="shared" si="143"/>
        <v>0</v>
      </c>
      <c r="R1744">
        <f t="shared" si="143"/>
        <v>0</v>
      </c>
      <c r="S1744">
        <f t="shared" si="143"/>
        <v>0</v>
      </c>
      <c r="T1744">
        <v>1</v>
      </c>
      <c r="U1744">
        <v>1</v>
      </c>
    </row>
    <row r="1745" spans="1:21" ht="16">
      <c r="A1745" s="1">
        <v>2007</v>
      </c>
      <c r="B1745" t="s">
        <v>1369</v>
      </c>
      <c r="C1745" t="s">
        <v>1370</v>
      </c>
      <c r="D1745" t="s">
        <v>21</v>
      </c>
      <c r="E1745" t="s">
        <v>22</v>
      </c>
      <c r="F1745" t="s">
        <v>23</v>
      </c>
      <c r="G1745">
        <v>292004738</v>
      </c>
      <c r="H1745">
        <v>942943935</v>
      </c>
      <c r="I1745" t="s">
        <v>1321</v>
      </c>
      <c r="J1745">
        <v>168531522</v>
      </c>
      <c r="K1745">
        <v>328080020</v>
      </c>
      <c r="L1745">
        <v>1059438513</v>
      </c>
      <c r="M1745">
        <v>150000000</v>
      </c>
      <c r="N1745">
        <f t="shared" si="141"/>
        <v>1</v>
      </c>
      <c r="O1745">
        <f t="shared" si="142"/>
        <v>1</v>
      </c>
      <c r="P1745">
        <f t="shared" si="143"/>
        <v>0</v>
      </c>
      <c r="Q1745">
        <f t="shared" si="143"/>
        <v>1</v>
      </c>
      <c r="R1745">
        <f t="shared" si="143"/>
        <v>0</v>
      </c>
      <c r="S1745">
        <f t="shared" si="143"/>
        <v>0</v>
      </c>
      <c r="T1745">
        <v>2</v>
      </c>
      <c r="U1745">
        <v>2</v>
      </c>
    </row>
    <row r="1746" spans="1:21" ht="16">
      <c r="A1746" s="1">
        <v>2002</v>
      </c>
      <c r="B1746" t="s">
        <v>2226</v>
      </c>
      <c r="C1746" t="s">
        <v>2227</v>
      </c>
      <c r="D1746" t="s">
        <v>16</v>
      </c>
      <c r="E1746" t="s">
        <v>16</v>
      </c>
      <c r="F1746" t="s">
        <v>17</v>
      </c>
      <c r="G1746">
        <v>403706375</v>
      </c>
      <c r="H1746">
        <v>821565375</v>
      </c>
      <c r="I1746" t="s">
        <v>2125</v>
      </c>
      <c r="J1746">
        <v>180029911</v>
      </c>
      <c r="K1746">
        <v>522872106</v>
      </c>
      <c r="L1746">
        <v>1064074398</v>
      </c>
      <c r="M1746">
        <v>139000000</v>
      </c>
      <c r="N1746">
        <f t="shared" si="141"/>
        <v>0</v>
      </c>
      <c r="O1746">
        <f t="shared" si="142"/>
        <v>0</v>
      </c>
      <c r="P1746">
        <f t="shared" si="143"/>
        <v>0</v>
      </c>
      <c r="Q1746">
        <f t="shared" si="143"/>
        <v>1</v>
      </c>
      <c r="R1746">
        <f t="shared" si="143"/>
        <v>0</v>
      </c>
      <c r="S1746">
        <f t="shared" si="143"/>
        <v>0</v>
      </c>
      <c r="T1746">
        <v>3</v>
      </c>
      <c r="U1746">
        <v>2</v>
      </c>
    </row>
    <row r="1747" spans="1:21" ht="16">
      <c r="A1747" s="1">
        <v>1994</v>
      </c>
      <c r="B1747" t="s">
        <v>3027</v>
      </c>
      <c r="C1747" t="s">
        <v>3028</v>
      </c>
      <c r="D1747" t="s">
        <v>27</v>
      </c>
      <c r="E1747" t="s">
        <v>16</v>
      </c>
      <c r="F1747" t="s">
        <v>17</v>
      </c>
      <c r="G1747">
        <v>329694499</v>
      </c>
      <c r="H1747">
        <v>679400525</v>
      </c>
      <c r="I1747" t="s">
        <v>3016</v>
      </c>
      <c r="J1747">
        <v>86441558</v>
      </c>
      <c r="K1747">
        <v>518169206</v>
      </c>
      <c r="L1747">
        <v>1067789822</v>
      </c>
      <c r="M1747">
        <v>55000000</v>
      </c>
      <c r="N1747">
        <f t="shared" si="141"/>
        <v>0</v>
      </c>
      <c r="O1747">
        <f t="shared" si="142"/>
        <v>1</v>
      </c>
      <c r="P1747">
        <f t="shared" si="143"/>
        <v>0</v>
      </c>
      <c r="Q1747">
        <f t="shared" si="143"/>
        <v>0</v>
      </c>
      <c r="R1747">
        <f t="shared" si="143"/>
        <v>1</v>
      </c>
      <c r="S1747">
        <f t="shared" si="143"/>
        <v>0</v>
      </c>
      <c r="T1747">
        <v>5</v>
      </c>
      <c r="U1747">
        <v>3</v>
      </c>
    </row>
    <row r="1748" spans="1:21" ht="16">
      <c r="A1748" s="1">
        <v>2005</v>
      </c>
      <c r="B1748" t="s">
        <v>1698</v>
      </c>
      <c r="C1748" t="s">
        <v>1699</v>
      </c>
      <c r="D1748" t="s">
        <v>27</v>
      </c>
      <c r="E1748" t="s">
        <v>16</v>
      </c>
      <c r="F1748" t="s">
        <v>17</v>
      </c>
      <c r="G1748">
        <v>290013036</v>
      </c>
      <c r="H1748">
        <v>896911078</v>
      </c>
      <c r="I1748" t="s">
        <v>1645</v>
      </c>
      <c r="J1748">
        <v>178954969</v>
      </c>
      <c r="K1748">
        <v>345995160</v>
      </c>
      <c r="L1748">
        <v>1070044630</v>
      </c>
      <c r="M1748">
        <v>150000000</v>
      </c>
      <c r="N1748">
        <f t="shared" si="141"/>
        <v>0</v>
      </c>
      <c r="O1748">
        <f t="shared" si="142"/>
        <v>1</v>
      </c>
      <c r="P1748">
        <f t="shared" si="143"/>
        <v>0</v>
      </c>
      <c r="Q1748">
        <f t="shared" si="143"/>
        <v>1</v>
      </c>
      <c r="R1748">
        <f t="shared" si="143"/>
        <v>0</v>
      </c>
      <c r="S1748">
        <f t="shared" si="143"/>
        <v>0</v>
      </c>
      <c r="T1748">
        <v>2</v>
      </c>
      <c r="U1748">
        <v>2</v>
      </c>
    </row>
    <row r="1749" spans="1:21" ht="16">
      <c r="A1749" s="1">
        <v>1978</v>
      </c>
      <c r="B1749" t="s">
        <v>3479</v>
      </c>
      <c r="C1749" t="s">
        <v>3480</v>
      </c>
      <c r="D1749" t="s">
        <v>16</v>
      </c>
      <c r="E1749" t="s">
        <v>16</v>
      </c>
      <c r="F1749" t="s">
        <v>17</v>
      </c>
      <c r="G1749">
        <v>134218018</v>
      </c>
      <c r="H1749">
        <v>300200000</v>
      </c>
      <c r="I1749" t="s">
        <v>3469</v>
      </c>
      <c r="J1749">
        <v>196388829</v>
      </c>
      <c r="K1749">
        <v>479253080</v>
      </c>
      <c r="L1749">
        <v>1071925937</v>
      </c>
      <c r="M1749">
        <v>55000000</v>
      </c>
      <c r="N1749">
        <f t="shared" si="141"/>
        <v>0</v>
      </c>
      <c r="O1749">
        <f t="shared" si="142"/>
        <v>0</v>
      </c>
      <c r="P1749">
        <f t="shared" si="143"/>
        <v>0</v>
      </c>
      <c r="Q1749">
        <f t="shared" si="143"/>
        <v>0</v>
      </c>
      <c r="R1749">
        <f t="shared" si="143"/>
        <v>0</v>
      </c>
      <c r="S1749">
        <f t="shared" si="143"/>
        <v>0</v>
      </c>
    </row>
    <row r="1750" spans="1:21" ht="16">
      <c r="A1750" s="1">
        <v>2010</v>
      </c>
      <c r="B1750" t="s">
        <v>701</v>
      </c>
      <c r="C1750" t="s">
        <v>79</v>
      </c>
      <c r="D1750" t="s">
        <v>16</v>
      </c>
      <c r="E1750" t="s">
        <v>16</v>
      </c>
      <c r="F1750" t="s">
        <v>17</v>
      </c>
      <c r="G1750">
        <v>393050114</v>
      </c>
      <c r="H1750">
        <v>1004550114</v>
      </c>
      <c r="I1750" t="s">
        <v>635</v>
      </c>
      <c r="J1750">
        <v>160234776</v>
      </c>
      <c r="K1750">
        <v>419868647</v>
      </c>
      <c r="L1750">
        <v>1073092418</v>
      </c>
      <c r="M1750">
        <v>150000000</v>
      </c>
      <c r="N1750">
        <f t="shared" si="141"/>
        <v>0</v>
      </c>
      <c r="O1750">
        <f t="shared" si="142"/>
        <v>0</v>
      </c>
      <c r="P1750">
        <f t="shared" si="143"/>
        <v>1</v>
      </c>
      <c r="Q1750">
        <f t="shared" si="143"/>
        <v>0</v>
      </c>
      <c r="R1750">
        <f t="shared" si="143"/>
        <v>0</v>
      </c>
      <c r="S1750">
        <f t="shared" si="143"/>
        <v>0</v>
      </c>
      <c r="T1750">
        <v>1</v>
      </c>
      <c r="U1750">
        <v>1</v>
      </c>
    </row>
    <row r="1751" spans="1:21" ht="16">
      <c r="A1751" s="1">
        <v>2007</v>
      </c>
      <c r="B1751" t="s">
        <v>1403</v>
      </c>
      <c r="C1751" t="s">
        <v>3640</v>
      </c>
      <c r="D1751" t="s">
        <v>22</v>
      </c>
      <c r="E1751" t="s">
        <v>22</v>
      </c>
      <c r="F1751" t="s">
        <v>23</v>
      </c>
      <c r="G1751">
        <v>309420425</v>
      </c>
      <c r="H1751">
        <v>960996492</v>
      </c>
      <c r="I1751" t="s">
        <v>1321</v>
      </c>
      <c r="J1751">
        <v>337063045</v>
      </c>
      <c r="K1751">
        <v>347647302</v>
      </c>
      <c r="L1751">
        <v>1079721346</v>
      </c>
      <c r="M1751">
        <v>300000000</v>
      </c>
      <c r="N1751">
        <f t="shared" si="141"/>
        <v>1</v>
      </c>
      <c r="O1751">
        <f t="shared" si="142"/>
        <v>0</v>
      </c>
      <c r="P1751">
        <f t="shared" si="143"/>
        <v>0</v>
      </c>
      <c r="Q1751">
        <f t="shared" si="143"/>
        <v>1</v>
      </c>
      <c r="R1751">
        <f t="shared" si="143"/>
        <v>0</v>
      </c>
      <c r="S1751">
        <f t="shared" si="143"/>
        <v>0</v>
      </c>
      <c r="T1751">
        <v>2</v>
      </c>
      <c r="U1751">
        <v>2</v>
      </c>
    </row>
    <row r="1752" spans="1:21" ht="16">
      <c r="A1752" s="1">
        <v>2011</v>
      </c>
      <c r="B1752" t="s">
        <v>529</v>
      </c>
      <c r="C1752" t="s">
        <v>530</v>
      </c>
      <c r="D1752" t="s">
        <v>16</v>
      </c>
      <c r="E1752" t="s">
        <v>16</v>
      </c>
      <c r="F1752" t="s">
        <v>17</v>
      </c>
      <c r="G1752">
        <v>241063875</v>
      </c>
      <c r="H1752">
        <v>1043663875</v>
      </c>
      <c r="I1752" t="s">
        <v>391</v>
      </c>
      <c r="J1752">
        <v>258922697</v>
      </c>
      <c r="K1752">
        <v>249667634</v>
      </c>
      <c r="L1752">
        <v>1080913060</v>
      </c>
      <c r="M1752">
        <v>250000000</v>
      </c>
      <c r="N1752">
        <f t="shared" si="141"/>
        <v>0</v>
      </c>
      <c r="O1752">
        <f t="shared" si="142"/>
        <v>0</v>
      </c>
      <c r="P1752">
        <f t="shared" si="143"/>
        <v>1</v>
      </c>
      <c r="Q1752">
        <f t="shared" si="143"/>
        <v>0</v>
      </c>
      <c r="R1752">
        <f t="shared" si="143"/>
        <v>0</v>
      </c>
      <c r="S1752">
        <f t="shared" si="143"/>
        <v>0</v>
      </c>
      <c r="T1752">
        <v>1</v>
      </c>
      <c r="U1752">
        <v>1</v>
      </c>
    </row>
    <row r="1753" spans="1:21" ht="16">
      <c r="A1753" s="1">
        <v>2008</v>
      </c>
      <c r="B1753" t="s">
        <v>1261</v>
      </c>
      <c r="C1753" t="s">
        <v>1262</v>
      </c>
      <c r="D1753" t="s">
        <v>63</v>
      </c>
      <c r="E1753" t="s">
        <v>64</v>
      </c>
      <c r="F1753" t="s">
        <v>17</v>
      </c>
      <c r="G1753">
        <v>533345358</v>
      </c>
      <c r="H1753">
        <v>1002891358</v>
      </c>
      <c r="I1753" t="s">
        <v>1123</v>
      </c>
      <c r="J1753">
        <v>200217418</v>
      </c>
      <c r="K1753">
        <v>577216380</v>
      </c>
      <c r="L1753">
        <v>1085385502</v>
      </c>
      <c r="M1753">
        <v>185000000</v>
      </c>
      <c r="N1753">
        <f t="shared" si="141"/>
        <v>0</v>
      </c>
      <c r="O1753">
        <f t="shared" si="142"/>
        <v>1</v>
      </c>
      <c r="P1753">
        <f t="shared" si="143"/>
        <v>0</v>
      </c>
      <c r="Q1753">
        <f t="shared" si="143"/>
        <v>1</v>
      </c>
      <c r="R1753">
        <f t="shared" si="143"/>
        <v>0</v>
      </c>
      <c r="S1753">
        <f t="shared" si="143"/>
        <v>0</v>
      </c>
      <c r="T1753">
        <v>2</v>
      </c>
      <c r="U1753">
        <v>2</v>
      </c>
    </row>
    <row r="1754" spans="1:21" ht="16">
      <c r="A1754" s="1">
        <v>2010</v>
      </c>
      <c r="B1754" t="s">
        <v>636</v>
      </c>
      <c r="C1754" t="s">
        <v>637</v>
      </c>
      <c r="D1754" t="s">
        <v>22</v>
      </c>
      <c r="E1754" t="s">
        <v>22</v>
      </c>
      <c r="F1754" t="s">
        <v>23</v>
      </c>
      <c r="G1754">
        <v>334191110</v>
      </c>
      <c r="H1754">
        <v>1024391110</v>
      </c>
      <c r="I1754" t="s">
        <v>638</v>
      </c>
      <c r="J1754">
        <v>213646368</v>
      </c>
      <c r="K1754">
        <v>356993585</v>
      </c>
      <c r="L1754">
        <v>1094287202</v>
      </c>
      <c r="M1754">
        <v>200000000</v>
      </c>
      <c r="N1754">
        <f t="shared" si="141"/>
        <v>1</v>
      </c>
      <c r="O1754">
        <f t="shared" si="142"/>
        <v>0</v>
      </c>
      <c r="P1754">
        <f t="shared" si="143"/>
        <v>1</v>
      </c>
      <c r="Q1754">
        <f t="shared" si="143"/>
        <v>0</v>
      </c>
      <c r="R1754">
        <f t="shared" si="143"/>
        <v>0</v>
      </c>
      <c r="S1754">
        <f t="shared" si="143"/>
        <v>0</v>
      </c>
      <c r="T1754">
        <v>1</v>
      </c>
      <c r="U1754">
        <v>1</v>
      </c>
    </row>
    <row r="1755" spans="1:21" ht="16">
      <c r="A1755" s="1">
        <v>2012</v>
      </c>
      <c r="B1755" t="s">
        <v>337</v>
      </c>
      <c r="C1755" t="s">
        <v>338</v>
      </c>
      <c r="D1755" t="s">
        <v>27</v>
      </c>
      <c r="E1755" t="s">
        <v>16</v>
      </c>
      <c r="F1755" t="s">
        <v>17</v>
      </c>
      <c r="G1755">
        <v>448139099</v>
      </c>
      <c r="H1755">
        <v>1079343943</v>
      </c>
      <c r="I1755" t="s">
        <v>224</v>
      </c>
      <c r="J1755">
        <v>279025606</v>
      </c>
      <c r="K1755">
        <v>454699213</v>
      </c>
      <c r="L1755">
        <v>1095143990</v>
      </c>
      <c r="M1755">
        <v>275000000</v>
      </c>
      <c r="N1755">
        <f t="shared" si="141"/>
        <v>0</v>
      </c>
      <c r="O1755">
        <f t="shared" si="142"/>
        <v>1</v>
      </c>
      <c r="P1755">
        <f t="shared" si="143"/>
        <v>1</v>
      </c>
      <c r="Q1755">
        <f t="shared" si="143"/>
        <v>0</v>
      </c>
      <c r="R1755">
        <f t="shared" si="143"/>
        <v>0</v>
      </c>
      <c r="S1755">
        <f t="shared" si="143"/>
        <v>0</v>
      </c>
      <c r="T1755">
        <v>1</v>
      </c>
      <c r="U1755">
        <v>1</v>
      </c>
    </row>
    <row r="1756" spans="1:21" ht="16">
      <c r="A1756" s="1">
        <v>2012</v>
      </c>
      <c r="B1756" t="s">
        <v>318</v>
      </c>
      <c r="C1756" t="s">
        <v>319</v>
      </c>
      <c r="D1756" t="s">
        <v>63</v>
      </c>
      <c r="E1756" t="s">
        <v>64</v>
      </c>
      <c r="F1756" t="s">
        <v>17</v>
      </c>
      <c r="G1756">
        <v>304360277</v>
      </c>
      <c r="H1756">
        <v>1108694081</v>
      </c>
      <c r="I1756" t="s">
        <v>224</v>
      </c>
      <c r="J1756">
        <v>202927713</v>
      </c>
      <c r="K1756">
        <v>308815675</v>
      </c>
      <c r="L1756">
        <v>1124923772</v>
      </c>
      <c r="M1756">
        <v>200000000</v>
      </c>
      <c r="N1756">
        <f t="shared" si="141"/>
        <v>0</v>
      </c>
      <c r="O1756">
        <f t="shared" si="142"/>
        <v>1</v>
      </c>
      <c r="P1756">
        <f t="shared" si="143"/>
        <v>1</v>
      </c>
      <c r="Q1756">
        <f t="shared" si="143"/>
        <v>0</v>
      </c>
      <c r="R1756">
        <f t="shared" si="143"/>
        <v>0</v>
      </c>
      <c r="S1756">
        <f t="shared" si="143"/>
        <v>0</v>
      </c>
      <c r="T1756">
        <v>1</v>
      </c>
      <c r="U1756">
        <v>1</v>
      </c>
    </row>
    <row r="1757" spans="1:21" ht="16">
      <c r="A1757" s="1">
        <v>2010</v>
      </c>
      <c r="B1757" t="s">
        <v>857</v>
      </c>
      <c r="C1757" t="s">
        <v>858</v>
      </c>
      <c r="D1757" t="s">
        <v>63</v>
      </c>
      <c r="E1757" t="s">
        <v>64</v>
      </c>
      <c r="F1757" t="s">
        <v>17</v>
      </c>
      <c r="G1757">
        <v>415004880</v>
      </c>
      <c r="H1757">
        <v>1063759456</v>
      </c>
      <c r="I1757" t="s">
        <v>635</v>
      </c>
      <c r="J1757">
        <v>213646368</v>
      </c>
      <c r="K1757">
        <v>443321427</v>
      </c>
      <c r="L1757">
        <v>1136341723</v>
      </c>
      <c r="M1757">
        <v>200000000</v>
      </c>
      <c r="N1757">
        <f t="shared" si="141"/>
        <v>0</v>
      </c>
      <c r="O1757">
        <f t="shared" si="142"/>
        <v>1</v>
      </c>
      <c r="P1757">
        <f t="shared" si="143"/>
        <v>1</v>
      </c>
      <c r="Q1757">
        <f t="shared" si="143"/>
        <v>0</v>
      </c>
      <c r="R1757">
        <f t="shared" si="143"/>
        <v>0</v>
      </c>
      <c r="S1757">
        <f t="shared" si="143"/>
        <v>0</v>
      </c>
      <c r="T1757">
        <v>1</v>
      </c>
      <c r="U1757">
        <v>1</v>
      </c>
    </row>
    <row r="1758" spans="1:21" ht="16">
      <c r="A1758" s="1">
        <v>2002</v>
      </c>
      <c r="B1758" t="s">
        <v>2176</v>
      </c>
      <c r="C1758" t="s">
        <v>2177</v>
      </c>
      <c r="D1758" t="s">
        <v>21</v>
      </c>
      <c r="E1758" t="s">
        <v>22</v>
      </c>
      <c r="F1758" t="s">
        <v>23</v>
      </c>
      <c r="G1758">
        <v>261987880</v>
      </c>
      <c r="H1758">
        <v>878979634</v>
      </c>
      <c r="I1758" t="s">
        <v>2128</v>
      </c>
      <c r="J1758">
        <v>129517922</v>
      </c>
      <c r="K1758">
        <v>339321257</v>
      </c>
      <c r="L1758">
        <v>1138436153</v>
      </c>
      <c r="M1758">
        <v>100000000</v>
      </c>
      <c r="N1758">
        <f t="shared" si="141"/>
        <v>1</v>
      </c>
      <c r="O1758">
        <f t="shared" si="142"/>
        <v>1</v>
      </c>
      <c r="P1758">
        <f t="shared" si="143"/>
        <v>0</v>
      </c>
      <c r="Q1758">
        <f t="shared" si="143"/>
        <v>1</v>
      </c>
      <c r="R1758">
        <f t="shared" si="143"/>
        <v>0</v>
      </c>
      <c r="S1758">
        <f t="shared" si="143"/>
        <v>0</v>
      </c>
      <c r="T1758">
        <v>3</v>
      </c>
      <c r="U1758">
        <v>2</v>
      </c>
    </row>
    <row r="1759" spans="1:21" ht="16">
      <c r="A1759" s="1">
        <v>1997</v>
      </c>
      <c r="B1759" t="s">
        <v>2848</v>
      </c>
      <c r="C1759" t="s">
        <v>2849</v>
      </c>
      <c r="D1759" t="s">
        <v>64</v>
      </c>
      <c r="E1759" t="s">
        <v>64</v>
      </c>
      <c r="F1759" t="s">
        <v>17</v>
      </c>
      <c r="G1759">
        <v>229086679</v>
      </c>
      <c r="H1759">
        <v>786686679</v>
      </c>
      <c r="I1759" t="s">
        <v>2765</v>
      </c>
      <c r="J1759">
        <v>108842859</v>
      </c>
      <c r="K1759">
        <v>332459322</v>
      </c>
      <c r="L1759">
        <v>1141669701</v>
      </c>
      <c r="M1759">
        <v>75000000</v>
      </c>
      <c r="N1759">
        <f t="shared" si="141"/>
        <v>0</v>
      </c>
      <c r="O1759">
        <f t="shared" si="142"/>
        <v>0</v>
      </c>
      <c r="P1759">
        <f t="shared" si="143"/>
        <v>0</v>
      </c>
      <c r="Q1759">
        <f t="shared" si="143"/>
        <v>0</v>
      </c>
      <c r="R1759">
        <f t="shared" si="143"/>
        <v>1</v>
      </c>
      <c r="S1759">
        <f t="shared" si="143"/>
        <v>0</v>
      </c>
      <c r="T1759">
        <v>4</v>
      </c>
      <c r="U1759">
        <v>3</v>
      </c>
    </row>
    <row r="1760" spans="1:21" ht="16">
      <c r="A1760" s="1">
        <v>2003</v>
      </c>
      <c r="B1760" t="s">
        <v>2024</v>
      </c>
      <c r="C1760" t="s">
        <v>2025</v>
      </c>
      <c r="D1760" t="s">
        <v>27</v>
      </c>
      <c r="E1760" t="s">
        <v>16</v>
      </c>
      <c r="F1760" t="s">
        <v>17</v>
      </c>
      <c r="G1760">
        <v>380529370</v>
      </c>
      <c r="H1760">
        <v>906465556</v>
      </c>
      <c r="I1760" t="s">
        <v>1999</v>
      </c>
      <c r="J1760">
        <v>119012174</v>
      </c>
      <c r="K1760">
        <v>481783272</v>
      </c>
      <c r="L1760">
        <v>1147664217</v>
      </c>
      <c r="M1760">
        <v>94000000</v>
      </c>
      <c r="N1760">
        <f t="shared" si="141"/>
        <v>0</v>
      </c>
      <c r="O1760">
        <f t="shared" si="142"/>
        <v>1</v>
      </c>
      <c r="P1760">
        <f t="shared" si="143"/>
        <v>0</v>
      </c>
      <c r="Q1760">
        <f t="shared" si="143"/>
        <v>1</v>
      </c>
      <c r="R1760">
        <f t="shared" si="143"/>
        <v>0</v>
      </c>
      <c r="S1760">
        <f t="shared" si="143"/>
        <v>0</v>
      </c>
      <c r="T1760">
        <v>3</v>
      </c>
      <c r="U1760">
        <v>2</v>
      </c>
    </row>
    <row r="1761" spans="1:21" ht="16">
      <c r="A1761" s="1">
        <v>2004</v>
      </c>
      <c r="B1761" t="s">
        <v>1943</v>
      </c>
      <c r="C1761" t="s">
        <v>1944</v>
      </c>
      <c r="D1761" t="s">
        <v>21</v>
      </c>
      <c r="E1761" t="s">
        <v>22</v>
      </c>
      <c r="F1761" t="s">
        <v>23</v>
      </c>
      <c r="G1761">
        <v>441226247</v>
      </c>
      <c r="H1761">
        <v>937008132</v>
      </c>
      <c r="I1761" t="s">
        <v>1837</v>
      </c>
      <c r="J1761">
        <v>86323501</v>
      </c>
      <c r="K1761">
        <v>544117065</v>
      </c>
      <c r="L1761">
        <v>1155511754</v>
      </c>
      <c r="M1761">
        <v>70000000</v>
      </c>
      <c r="N1761">
        <f t="shared" si="141"/>
        <v>1</v>
      </c>
      <c r="O1761">
        <f t="shared" si="142"/>
        <v>1</v>
      </c>
      <c r="P1761">
        <f t="shared" si="143"/>
        <v>0</v>
      </c>
      <c r="Q1761">
        <f t="shared" si="143"/>
        <v>1</v>
      </c>
      <c r="R1761">
        <f t="shared" si="143"/>
        <v>0</v>
      </c>
      <c r="S1761">
        <f t="shared" si="143"/>
        <v>0</v>
      </c>
      <c r="T1761">
        <v>3</v>
      </c>
      <c r="U1761">
        <v>2</v>
      </c>
    </row>
    <row r="1762" spans="1:21" ht="16">
      <c r="A1762" s="1">
        <v>2011</v>
      </c>
      <c r="B1762" t="s">
        <v>615</v>
      </c>
      <c r="C1762" t="s">
        <v>616</v>
      </c>
      <c r="D1762" t="s">
        <v>21</v>
      </c>
      <c r="E1762" t="s">
        <v>22</v>
      </c>
      <c r="F1762" t="s">
        <v>23</v>
      </c>
      <c r="G1762">
        <v>352390543</v>
      </c>
      <c r="H1762">
        <v>1123794076</v>
      </c>
      <c r="I1762" t="s">
        <v>398</v>
      </c>
      <c r="J1762">
        <v>201959703</v>
      </c>
      <c r="K1762">
        <v>364967639</v>
      </c>
      <c r="L1762">
        <v>1163903170</v>
      </c>
      <c r="M1762">
        <v>195000000</v>
      </c>
      <c r="N1762">
        <f t="shared" si="141"/>
        <v>1</v>
      </c>
      <c r="O1762">
        <f t="shared" si="142"/>
        <v>1</v>
      </c>
      <c r="P1762">
        <f t="shared" ref="P1762:S1781" si="144">IF(AND($A1762&gt;=P$1,$A1762&lt;P$1+10),1,0)</f>
        <v>1</v>
      </c>
      <c r="Q1762">
        <f t="shared" si="144"/>
        <v>0</v>
      </c>
      <c r="R1762">
        <f t="shared" si="144"/>
        <v>0</v>
      </c>
      <c r="S1762">
        <f t="shared" si="144"/>
        <v>0</v>
      </c>
      <c r="T1762">
        <v>1</v>
      </c>
      <c r="U1762">
        <v>1</v>
      </c>
    </row>
    <row r="1763" spans="1:21" ht="16">
      <c r="A1763" s="1">
        <v>2001</v>
      </c>
      <c r="B1763" t="s">
        <v>2383</v>
      </c>
      <c r="C1763" t="s">
        <v>2384</v>
      </c>
      <c r="D1763" t="s">
        <v>27</v>
      </c>
      <c r="E1763" t="s">
        <v>16</v>
      </c>
      <c r="F1763" t="s">
        <v>17</v>
      </c>
      <c r="G1763">
        <v>315544750</v>
      </c>
      <c r="H1763">
        <v>887217688</v>
      </c>
      <c r="I1763" t="s">
        <v>2286</v>
      </c>
      <c r="J1763">
        <v>143427209</v>
      </c>
      <c r="K1763">
        <v>415208284</v>
      </c>
      <c r="L1763">
        <v>1167441808</v>
      </c>
      <c r="M1763">
        <v>109000000</v>
      </c>
      <c r="N1763">
        <f t="shared" si="141"/>
        <v>0</v>
      </c>
      <c r="O1763">
        <f t="shared" si="142"/>
        <v>1</v>
      </c>
      <c r="P1763">
        <f t="shared" si="144"/>
        <v>0</v>
      </c>
      <c r="Q1763">
        <f t="shared" si="144"/>
        <v>1</v>
      </c>
      <c r="R1763">
        <f t="shared" si="144"/>
        <v>0</v>
      </c>
      <c r="S1763">
        <f t="shared" si="144"/>
        <v>0</v>
      </c>
      <c r="T1763">
        <v>3</v>
      </c>
      <c r="U1763">
        <v>2</v>
      </c>
    </row>
    <row r="1764" spans="1:21" ht="16">
      <c r="A1764" s="1">
        <v>2002</v>
      </c>
      <c r="B1764" t="s">
        <v>2252</v>
      </c>
      <c r="C1764" t="s">
        <v>2253</v>
      </c>
      <c r="D1764" t="s">
        <v>27</v>
      </c>
      <c r="E1764" t="s">
        <v>16</v>
      </c>
      <c r="F1764" t="s">
        <v>17</v>
      </c>
      <c r="G1764">
        <v>342548984</v>
      </c>
      <c r="H1764">
        <v>927048984</v>
      </c>
      <c r="I1764" t="s">
        <v>2125</v>
      </c>
      <c r="J1764">
        <v>121746846</v>
      </c>
      <c r="K1764">
        <v>443662324</v>
      </c>
      <c r="L1764">
        <v>1200694576</v>
      </c>
      <c r="M1764">
        <v>94000000</v>
      </c>
      <c r="N1764">
        <f t="shared" si="141"/>
        <v>0</v>
      </c>
      <c r="O1764">
        <f t="shared" si="142"/>
        <v>1</v>
      </c>
      <c r="P1764">
        <f t="shared" si="144"/>
        <v>0</v>
      </c>
      <c r="Q1764">
        <f t="shared" si="144"/>
        <v>1</v>
      </c>
      <c r="R1764">
        <f t="shared" si="144"/>
        <v>0</v>
      </c>
      <c r="S1764">
        <f t="shared" si="144"/>
        <v>0</v>
      </c>
      <c r="T1764">
        <v>3</v>
      </c>
      <c r="U1764">
        <v>2</v>
      </c>
    </row>
    <row r="1765" spans="1:21" ht="16">
      <c r="A1765" s="1">
        <v>2013</v>
      </c>
      <c r="B1765" t="s">
        <v>98</v>
      </c>
      <c r="C1765" t="s">
        <v>99</v>
      </c>
      <c r="D1765" t="s">
        <v>63</v>
      </c>
      <c r="E1765" t="s">
        <v>64</v>
      </c>
      <c r="F1765" t="s">
        <v>17</v>
      </c>
      <c r="G1765">
        <v>408992272</v>
      </c>
      <c r="H1765">
        <v>1212692272</v>
      </c>
      <c r="I1765" t="s">
        <v>18</v>
      </c>
      <c r="J1765">
        <v>200000000</v>
      </c>
      <c r="K1765">
        <v>408992272</v>
      </c>
      <c r="L1765">
        <v>1212692272</v>
      </c>
      <c r="M1765">
        <v>200000000</v>
      </c>
      <c r="N1765">
        <f t="shared" si="141"/>
        <v>0</v>
      </c>
      <c r="O1765">
        <f t="shared" si="142"/>
        <v>1</v>
      </c>
      <c r="P1765">
        <f t="shared" si="144"/>
        <v>1</v>
      </c>
      <c r="Q1765">
        <f t="shared" si="144"/>
        <v>0</v>
      </c>
      <c r="R1765">
        <f t="shared" si="144"/>
        <v>0</v>
      </c>
      <c r="S1765">
        <f t="shared" si="144"/>
        <v>0</v>
      </c>
      <c r="T1765">
        <v>1</v>
      </c>
      <c r="U1765">
        <v>1</v>
      </c>
    </row>
    <row r="1766" spans="1:21" ht="16">
      <c r="A1766" s="1">
        <v>1996</v>
      </c>
      <c r="B1766" t="s">
        <v>2886</v>
      </c>
      <c r="C1766" t="s">
        <v>2887</v>
      </c>
      <c r="D1766" t="s">
        <v>22</v>
      </c>
      <c r="E1766" t="s">
        <v>22</v>
      </c>
      <c r="F1766" t="s">
        <v>23</v>
      </c>
      <c r="G1766">
        <v>306169255</v>
      </c>
      <c r="H1766">
        <v>817400878</v>
      </c>
      <c r="I1766" t="s">
        <v>2863</v>
      </c>
      <c r="J1766">
        <v>111387369</v>
      </c>
      <c r="K1766">
        <v>454711839</v>
      </c>
      <c r="L1766">
        <v>1213975115</v>
      </c>
      <c r="M1766">
        <v>75000000</v>
      </c>
      <c r="N1766">
        <f t="shared" si="141"/>
        <v>1</v>
      </c>
      <c r="O1766">
        <f t="shared" si="142"/>
        <v>0</v>
      </c>
      <c r="P1766">
        <f t="shared" si="144"/>
        <v>0</v>
      </c>
      <c r="Q1766">
        <f t="shared" si="144"/>
        <v>0</v>
      </c>
      <c r="R1766">
        <f t="shared" si="144"/>
        <v>1</v>
      </c>
      <c r="S1766">
        <f t="shared" si="144"/>
        <v>0</v>
      </c>
      <c r="T1766">
        <v>4</v>
      </c>
      <c r="U1766">
        <v>3</v>
      </c>
    </row>
    <row r="1767" spans="1:21" ht="16">
      <c r="A1767" s="1">
        <v>2006</v>
      </c>
      <c r="B1767" t="s">
        <v>1555</v>
      </c>
      <c r="C1767" t="s">
        <v>3641</v>
      </c>
      <c r="D1767" t="s">
        <v>90</v>
      </c>
      <c r="E1767" t="s">
        <v>31</v>
      </c>
      <c r="F1767" t="s">
        <v>17</v>
      </c>
      <c r="G1767">
        <v>423315812</v>
      </c>
      <c r="H1767">
        <v>1060615812</v>
      </c>
      <c r="I1767" t="s">
        <v>1464</v>
      </c>
      <c r="J1767">
        <v>260054178</v>
      </c>
      <c r="K1767">
        <v>489266869</v>
      </c>
      <c r="L1767">
        <v>1225855881</v>
      </c>
      <c r="M1767">
        <v>225000000</v>
      </c>
      <c r="N1767">
        <f t="shared" si="141"/>
        <v>0</v>
      </c>
      <c r="O1767">
        <f t="shared" si="142"/>
        <v>1</v>
      </c>
      <c r="P1767">
        <f t="shared" si="144"/>
        <v>0</v>
      </c>
      <c r="Q1767">
        <f t="shared" si="144"/>
        <v>1</v>
      </c>
      <c r="R1767">
        <f t="shared" si="144"/>
        <v>0</v>
      </c>
      <c r="S1767">
        <f t="shared" si="144"/>
        <v>0</v>
      </c>
      <c r="T1767">
        <v>2</v>
      </c>
      <c r="U1767">
        <v>2</v>
      </c>
    </row>
    <row r="1768" spans="1:21" ht="16">
      <c r="A1768" s="1">
        <v>2001</v>
      </c>
      <c r="B1768" t="s">
        <v>2318</v>
      </c>
      <c r="C1768" t="s">
        <v>3642</v>
      </c>
      <c r="D1768" t="s">
        <v>22</v>
      </c>
      <c r="E1768" t="s">
        <v>22</v>
      </c>
      <c r="F1768" t="s">
        <v>23</v>
      </c>
      <c r="G1768">
        <v>317575550</v>
      </c>
      <c r="H1768">
        <v>974755371</v>
      </c>
      <c r="I1768" t="s">
        <v>2290</v>
      </c>
      <c r="J1768">
        <v>164480745</v>
      </c>
      <c r="K1768">
        <v>417880504</v>
      </c>
      <c r="L1768">
        <v>1282627914</v>
      </c>
      <c r="M1768">
        <v>125000000</v>
      </c>
      <c r="N1768">
        <f t="shared" si="141"/>
        <v>1</v>
      </c>
      <c r="O1768">
        <f t="shared" si="142"/>
        <v>0</v>
      </c>
      <c r="P1768">
        <f t="shared" si="144"/>
        <v>0</v>
      </c>
      <c r="Q1768">
        <f t="shared" si="144"/>
        <v>1</v>
      </c>
      <c r="R1768">
        <f t="shared" si="144"/>
        <v>0</v>
      </c>
      <c r="S1768">
        <f t="shared" si="144"/>
        <v>0</v>
      </c>
      <c r="T1768">
        <v>3</v>
      </c>
      <c r="U1768">
        <v>2</v>
      </c>
    </row>
    <row r="1769" spans="1:21" ht="16">
      <c r="A1769" s="1">
        <v>1977</v>
      </c>
      <c r="B1769" t="s">
        <v>3489</v>
      </c>
      <c r="C1769" t="s">
        <v>3490</v>
      </c>
      <c r="D1769" t="s">
        <v>16</v>
      </c>
      <c r="E1769" t="s">
        <v>16</v>
      </c>
      <c r="F1769" t="s">
        <v>17</v>
      </c>
      <c r="G1769">
        <v>166000000</v>
      </c>
      <c r="H1769">
        <v>337700000</v>
      </c>
      <c r="I1769" t="s">
        <v>3485</v>
      </c>
      <c r="J1769">
        <v>76862926</v>
      </c>
      <c r="K1769">
        <v>637962288</v>
      </c>
      <c r="L1769">
        <v>1297830510</v>
      </c>
      <c r="M1769">
        <v>20000000</v>
      </c>
      <c r="N1769">
        <f t="shared" si="141"/>
        <v>0</v>
      </c>
      <c r="O1769">
        <f t="shared" si="142"/>
        <v>0</v>
      </c>
      <c r="P1769">
        <f t="shared" si="144"/>
        <v>0</v>
      </c>
      <c r="Q1769">
        <f t="shared" si="144"/>
        <v>0</v>
      </c>
      <c r="R1769">
        <f t="shared" si="144"/>
        <v>0</v>
      </c>
      <c r="S1769">
        <f t="shared" si="144"/>
        <v>0</v>
      </c>
    </row>
    <row r="1770" spans="1:21" ht="16">
      <c r="A1770" s="1">
        <v>1983</v>
      </c>
      <c r="B1770" t="s">
        <v>3373</v>
      </c>
      <c r="C1770" t="s">
        <v>3374</v>
      </c>
      <c r="D1770" t="s">
        <v>57</v>
      </c>
      <c r="E1770" t="s">
        <v>58</v>
      </c>
      <c r="F1770" t="s">
        <v>17</v>
      </c>
      <c r="G1770">
        <v>309205079</v>
      </c>
      <c r="H1770">
        <v>572700000</v>
      </c>
      <c r="I1770" t="s">
        <v>3375</v>
      </c>
      <c r="J1770">
        <v>76029041</v>
      </c>
      <c r="K1770">
        <v>723340482</v>
      </c>
      <c r="L1770">
        <v>1339748672</v>
      </c>
      <c r="M1770">
        <v>32500000</v>
      </c>
      <c r="N1770">
        <f t="shared" si="141"/>
        <v>0</v>
      </c>
      <c r="O1770">
        <f t="shared" si="142"/>
        <v>1</v>
      </c>
      <c r="P1770">
        <f t="shared" si="144"/>
        <v>0</v>
      </c>
      <c r="Q1770">
        <f t="shared" si="144"/>
        <v>0</v>
      </c>
      <c r="R1770">
        <f t="shared" si="144"/>
        <v>0</v>
      </c>
      <c r="S1770">
        <f t="shared" si="144"/>
        <v>1</v>
      </c>
    </row>
    <row r="1771" spans="1:21" ht="16">
      <c r="A1771" s="1">
        <v>2011</v>
      </c>
      <c r="B1771" t="s">
        <v>457</v>
      </c>
      <c r="C1771" t="s">
        <v>458</v>
      </c>
      <c r="D1771" t="s">
        <v>27</v>
      </c>
      <c r="E1771" t="s">
        <v>16</v>
      </c>
      <c r="F1771" t="s">
        <v>17</v>
      </c>
      <c r="G1771">
        <v>381011219</v>
      </c>
      <c r="H1771">
        <v>1328111219</v>
      </c>
      <c r="I1771" t="s">
        <v>391</v>
      </c>
      <c r="J1771">
        <v>129461348</v>
      </c>
      <c r="K1771">
        <v>394609809</v>
      </c>
      <c r="L1771">
        <v>1375512553</v>
      </c>
      <c r="M1771">
        <v>125000000</v>
      </c>
      <c r="N1771">
        <f t="shared" si="141"/>
        <v>0</v>
      </c>
      <c r="O1771">
        <f t="shared" si="142"/>
        <v>1</v>
      </c>
      <c r="P1771">
        <f t="shared" si="144"/>
        <v>1</v>
      </c>
      <c r="Q1771">
        <f t="shared" si="144"/>
        <v>0</v>
      </c>
      <c r="R1771">
        <f t="shared" si="144"/>
        <v>0</v>
      </c>
      <c r="S1771">
        <f t="shared" si="144"/>
        <v>0</v>
      </c>
      <c r="T1771">
        <v>1</v>
      </c>
      <c r="U1771">
        <v>1</v>
      </c>
    </row>
    <row r="1772" spans="1:21" ht="16">
      <c r="A1772" s="1">
        <v>1978</v>
      </c>
      <c r="B1772" t="s">
        <v>3474</v>
      </c>
      <c r="C1772" t="s">
        <v>3475</v>
      </c>
      <c r="D1772" t="s">
        <v>22</v>
      </c>
      <c r="E1772" t="s">
        <v>22</v>
      </c>
      <c r="F1772" t="s">
        <v>23</v>
      </c>
      <c r="G1772">
        <v>181813770</v>
      </c>
      <c r="H1772">
        <v>387513770</v>
      </c>
      <c r="I1772" t="s">
        <v>3473</v>
      </c>
      <c r="J1772">
        <v>21424236</v>
      </c>
      <c r="K1772">
        <v>649203517</v>
      </c>
      <c r="L1772">
        <v>1383697739</v>
      </c>
      <c r="M1772">
        <v>6000000</v>
      </c>
      <c r="N1772">
        <f t="shared" si="141"/>
        <v>1</v>
      </c>
      <c r="O1772">
        <f t="shared" si="142"/>
        <v>0</v>
      </c>
      <c r="P1772">
        <f t="shared" si="144"/>
        <v>0</v>
      </c>
      <c r="Q1772">
        <f t="shared" si="144"/>
        <v>0</v>
      </c>
      <c r="R1772">
        <f t="shared" si="144"/>
        <v>0</v>
      </c>
      <c r="S1772">
        <f t="shared" si="144"/>
        <v>0</v>
      </c>
    </row>
    <row r="1773" spans="1:21" ht="16">
      <c r="A1773" s="1">
        <v>1999</v>
      </c>
      <c r="B1773" t="s">
        <v>2603</v>
      </c>
      <c r="C1773" t="s">
        <v>2604</v>
      </c>
      <c r="D1773" t="s">
        <v>22</v>
      </c>
      <c r="E1773" t="s">
        <v>22</v>
      </c>
      <c r="F1773" t="s">
        <v>23</v>
      </c>
      <c r="G1773">
        <v>474544677</v>
      </c>
      <c r="H1773">
        <v>1007044677</v>
      </c>
      <c r="I1773" t="s">
        <v>2532</v>
      </c>
      <c r="J1773">
        <v>160823133</v>
      </c>
      <c r="K1773">
        <v>663632711</v>
      </c>
      <c r="L1773">
        <v>1408313741</v>
      </c>
      <c r="M1773">
        <v>115000000</v>
      </c>
      <c r="N1773">
        <f t="shared" si="141"/>
        <v>1</v>
      </c>
      <c r="O1773">
        <f t="shared" si="142"/>
        <v>0</v>
      </c>
      <c r="P1773">
        <f t="shared" si="144"/>
        <v>0</v>
      </c>
      <c r="Q1773">
        <f t="shared" si="144"/>
        <v>0</v>
      </c>
      <c r="R1773">
        <f t="shared" si="144"/>
        <v>1</v>
      </c>
      <c r="S1773">
        <f t="shared" si="144"/>
        <v>0</v>
      </c>
      <c r="T1773">
        <v>4</v>
      </c>
      <c r="U1773">
        <v>3</v>
      </c>
    </row>
    <row r="1774" spans="1:21" ht="16">
      <c r="A1774" s="1">
        <v>2003</v>
      </c>
      <c r="B1774" t="s">
        <v>2101</v>
      </c>
      <c r="C1774" t="s">
        <v>2102</v>
      </c>
      <c r="D1774" t="s">
        <v>16</v>
      </c>
      <c r="E1774" t="s">
        <v>16</v>
      </c>
      <c r="F1774" t="s">
        <v>17</v>
      </c>
      <c r="G1774">
        <v>377845905</v>
      </c>
      <c r="H1774">
        <v>1141408667</v>
      </c>
      <c r="I1774" t="s">
        <v>1999</v>
      </c>
      <c r="J1774">
        <v>119012174</v>
      </c>
      <c r="K1774">
        <v>478385772</v>
      </c>
      <c r="L1774">
        <v>1445122625</v>
      </c>
      <c r="M1774">
        <v>94000000</v>
      </c>
      <c r="N1774">
        <f t="shared" si="141"/>
        <v>0</v>
      </c>
      <c r="O1774">
        <f t="shared" si="142"/>
        <v>0</v>
      </c>
      <c r="P1774">
        <f t="shared" si="144"/>
        <v>0</v>
      </c>
      <c r="Q1774">
        <f t="shared" si="144"/>
        <v>1</v>
      </c>
      <c r="R1774">
        <f t="shared" si="144"/>
        <v>0</v>
      </c>
      <c r="S1774">
        <f t="shared" si="144"/>
        <v>0</v>
      </c>
      <c r="T1774">
        <v>3</v>
      </c>
      <c r="U1774">
        <v>2</v>
      </c>
    </row>
    <row r="1775" spans="1:21" ht="16">
      <c r="A1775" s="1">
        <v>1972</v>
      </c>
      <c r="B1775" t="s">
        <v>3556</v>
      </c>
      <c r="C1775" t="s">
        <v>3557</v>
      </c>
      <c r="D1775" t="s">
        <v>27</v>
      </c>
      <c r="E1775" t="s">
        <v>16</v>
      </c>
      <c r="F1775" t="s">
        <v>17</v>
      </c>
      <c r="G1775">
        <v>134966411</v>
      </c>
      <c r="H1775">
        <v>268500000</v>
      </c>
      <c r="I1775" t="s">
        <v>3552</v>
      </c>
      <c r="J1775">
        <v>39004975</v>
      </c>
      <c r="K1775">
        <v>752051643</v>
      </c>
      <c r="L1775">
        <v>1496119403</v>
      </c>
      <c r="M1775">
        <v>7000000</v>
      </c>
      <c r="N1775">
        <f t="shared" si="141"/>
        <v>0</v>
      </c>
      <c r="O1775">
        <f t="shared" si="142"/>
        <v>1</v>
      </c>
      <c r="P1775">
        <f t="shared" si="144"/>
        <v>0</v>
      </c>
      <c r="Q1775">
        <f t="shared" si="144"/>
        <v>0</v>
      </c>
      <c r="R1775">
        <f t="shared" si="144"/>
        <v>0</v>
      </c>
      <c r="S1775">
        <f t="shared" si="144"/>
        <v>0</v>
      </c>
    </row>
    <row r="1776" spans="1:21" ht="16">
      <c r="A1776" s="1">
        <v>1994</v>
      </c>
      <c r="B1776" t="s">
        <v>3050</v>
      </c>
      <c r="C1776" t="s">
        <v>3051</v>
      </c>
      <c r="D1776" t="s">
        <v>27</v>
      </c>
      <c r="E1776" t="s">
        <v>16</v>
      </c>
      <c r="F1776" t="s">
        <v>17</v>
      </c>
      <c r="G1776">
        <v>422780140</v>
      </c>
      <c r="H1776">
        <v>952880140</v>
      </c>
      <c r="I1776" t="s">
        <v>3016</v>
      </c>
      <c r="J1776">
        <v>124633011</v>
      </c>
      <c r="K1776">
        <v>664468621</v>
      </c>
      <c r="L1776">
        <v>1497608078</v>
      </c>
      <c r="M1776">
        <v>79300000</v>
      </c>
      <c r="N1776">
        <f t="shared" si="141"/>
        <v>0</v>
      </c>
      <c r="O1776">
        <f t="shared" si="142"/>
        <v>1</v>
      </c>
      <c r="P1776">
        <f t="shared" si="144"/>
        <v>0</v>
      </c>
      <c r="Q1776">
        <f t="shared" si="144"/>
        <v>0</v>
      </c>
      <c r="R1776">
        <f t="shared" si="144"/>
        <v>1</v>
      </c>
      <c r="S1776">
        <f t="shared" si="144"/>
        <v>0</v>
      </c>
      <c r="T1776">
        <v>5</v>
      </c>
      <c r="U1776">
        <v>3</v>
      </c>
    </row>
    <row r="1777" spans="1:21" ht="16">
      <c r="A1777" s="1">
        <v>1980</v>
      </c>
      <c r="B1777" t="s">
        <v>3447</v>
      </c>
      <c r="C1777" t="s">
        <v>3448</v>
      </c>
      <c r="D1777" t="s">
        <v>57</v>
      </c>
      <c r="E1777" t="s">
        <v>58</v>
      </c>
      <c r="F1777" t="s">
        <v>17</v>
      </c>
      <c r="G1777">
        <v>290271960</v>
      </c>
      <c r="H1777">
        <v>534171960</v>
      </c>
      <c r="I1777" t="s">
        <v>3432</v>
      </c>
      <c r="J1777">
        <v>65038661</v>
      </c>
      <c r="K1777">
        <v>820821721</v>
      </c>
      <c r="L1777">
        <v>1510514303</v>
      </c>
      <c r="M1777">
        <v>23000000</v>
      </c>
      <c r="N1777">
        <f t="shared" si="141"/>
        <v>0</v>
      </c>
      <c r="O1777">
        <f t="shared" si="142"/>
        <v>1</v>
      </c>
      <c r="P1777">
        <f t="shared" si="144"/>
        <v>0</v>
      </c>
      <c r="Q1777">
        <f t="shared" si="144"/>
        <v>0</v>
      </c>
      <c r="R1777">
        <f t="shared" si="144"/>
        <v>0</v>
      </c>
      <c r="S1777">
        <f t="shared" si="144"/>
        <v>1</v>
      </c>
    </row>
    <row r="1778" spans="1:21" ht="16">
      <c r="A1778" s="1">
        <v>1993</v>
      </c>
      <c r="B1778" t="s">
        <v>3080</v>
      </c>
      <c r="C1778" t="s">
        <v>3081</v>
      </c>
      <c r="D1778" t="s">
        <v>21</v>
      </c>
      <c r="E1778" t="s">
        <v>22</v>
      </c>
      <c r="F1778" t="s">
        <v>23</v>
      </c>
      <c r="G1778">
        <v>395708305</v>
      </c>
      <c r="H1778">
        <v>1035626872</v>
      </c>
      <c r="I1778" t="s">
        <v>3073</v>
      </c>
      <c r="J1778">
        <v>101584911</v>
      </c>
      <c r="K1778">
        <v>638063379</v>
      </c>
      <c r="L1778">
        <v>1669905770</v>
      </c>
      <c r="M1778">
        <v>63000000</v>
      </c>
      <c r="N1778">
        <f t="shared" si="141"/>
        <v>1</v>
      </c>
      <c r="O1778">
        <f t="shared" si="142"/>
        <v>1</v>
      </c>
      <c r="P1778">
        <f t="shared" si="144"/>
        <v>0</v>
      </c>
      <c r="Q1778">
        <f t="shared" si="144"/>
        <v>0</v>
      </c>
      <c r="R1778">
        <f t="shared" si="144"/>
        <v>1</v>
      </c>
      <c r="S1778">
        <f t="shared" si="144"/>
        <v>0</v>
      </c>
      <c r="T1778">
        <v>5</v>
      </c>
      <c r="U1778">
        <v>3</v>
      </c>
    </row>
    <row r="1779" spans="1:21" ht="16">
      <c r="A1779" s="1">
        <v>1982</v>
      </c>
      <c r="B1779" t="s">
        <v>3391</v>
      </c>
      <c r="C1779" t="s">
        <v>3392</v>
      </c>
      <c r="D1779" t="s">
        <v>64</v>
      </c>
      <c r="E1779" t="s">
        <v>64</v>
      </c>
      <c r="F1779" t="s">
        <v>17</v>
      </c>
      <c r="G1779">
        <v>435110554</v>
      </c>
      <c r="H1779">
        <v>792965326</v>
      </c>
      <c r="I1779" t="s">
        <v>3384</v>
      </c>
      <c r="J1779">
        <v>25339314</v>
      </c>
      <c r="K1779">
        <v>1050038377</v>
      </c>
      <c r="L1779">
        <v>1913637848</v>
      </c>
      <c r="M1779">
        <v>10500000</v>
      </c>
      <c r="N1779">
        <f t="shared" si="141"/>
        <v>0</v>
      </c>
      <c r="O1779">
        <f t="shared" si="142"/>
        <v>0</v>
      </c>
      <c r="P1779">
        <f t="shared" si="144"/>
        <v>0</v>
      </c>
      <c r="Q1779">
        <f t="shared" si="144"/>
        <v>0</v>
      </c>
      <c r="R1779">
        <f t="shared" si="144"/>
        <v>0</v>
      </c>
      <c r="S1779">
        <f t="shared" si="144"/>
        <v>1</v>
      </c>
    </row>
    <row r="1780" spans="1:21" ht="16">
      <c r="A1780" s="1">
        <v>1975</v>
      </c>
      <c r="B1780" t="s">
        <v>3517</v>
      </c>
      <c r="C1780" t="s">
        <v>3518</v>
      </c>
      <c r="D1780" t="s">
        <v>16</v>
      </c>
      <c r="E1780" t="s">
        <v>16</v>
      </c>
      <c r="F1780" t="s">
        <v>17</v>
      </c>
      <c r="G1780">
        <v>260000000</v>
      </c>
      <c r="H1780">
        <v>470700000</v>
      </c>
      <c r="I1780" t="s">
        <v>3516</v>
      </c>
      <c r="J1780">
        <v>51937204</v>
      </c>
      <c r="K1780">
        <v>1125306085</v>
      </c>
      <c r="L1780">
        <v>2037236823</v>
      </c>
      <c r="M1780">
        <v>12000000</v>
      </c>
      <c r="N1780">
        <f t="shared" si="141"/>
        <v>0</v>
      </c>
      <c r="O1780">
        <f t="shared" si="142"/>
        <v>0</v>
      </c>
      <c r="P1780">
        <f t="shared" si="144"/>
        <v>0</v>
      </c>
      <c r="Q1780">
        <f t="shared" si="144"/>
        <v>0</v>
      </c>
      <c r="R1780">
        <f t="shared" si="144"/>
        <v>0</v>
      </c>
      <c r="S1780">
        <f t="shared" si="144"/>
        <v>0</v>
      </c>
    </row>
    <row r="1781" spans="1:21" ht="16">
      <c r="A1781" s="1">
        <v>1973</v>
      </c>
      <c r="B1781" t="s">
        <v>3546</v>
      </c>
      <c r="C1781" t="s">
        <v>3547</v>
      </c>
      <c r="D1781" t="s">
        <v>22</v>
      </c>
      <c r="E1781" t="s">
        <v>22</v>
      </c>
      <c r="F1781" t="s">
        <v>23</v>
      </c>
      <c r="G1781">
        <v>204868002</v>
      </c>
      <c r="H1781">
        <v>402735134</v>
      </c>
      <c r="I1781" t="s">
        <v>3548</v>
      </c>
      <c r="J1781">
        <v>62926730</v>
      </c>
      <c r="K1781">
        <v>1074306128</v>
      </c>
      <c r="L1781">
        <v>2111900435</v>
      </c>
      <c r="M1781">
        <v>12000000</v>
      </c>
      <c r="N1781">
        <f t="shared" si="141"/>
        <v>1</v>
      </c>
      <c r="O1781">
        <f t="shared" si="142"/>
        <v>0</v>
      </c>
      <c r="P1781">
        <f t="shared" si="144"/>
        <v>0</v>
      </c>
      <c r="Q1781">
        <f t="shared" si="144"/>
        <v>0</v>
      </c>
      <c r="R1781">
        <f t="shared" si="144"/>
        <v>0</v>
      </c>
      <c r="S1781">
        <f t="shared" si="144"/>
        <v>0</v>
      </c>
    </row>
    <row r="1782" spans="1:21" ht="16">
      <c r="A1782" s="1">
        <v>2009</v>
      </c>
      <c r="B1782" t="s">
        <v>914</v>
      </c>
      <c r="C1782" t="s">
        <v>915</v>
      </c>
      <c r="D1782" t="s">
        <v>90</v>
      </c>
      <c r="E1782" t="s">
        <v>31</v>
      </c>
      <c r="F1782" t="s">
        <v>17</v>
      </c>
      <c r="G1782">
        <v>760507625</v>
      </c>
      <c r="H1782">
        <v>2783918982</v>
      </c>
      <c r="I1782" t="s">
        <v>885</v>
      </c>
      <c r="J1782">
        <v>461435929</v>
      </c>
      <c r="K1782">
        <v>825707158</v>
      </c>
      <c r="L1782">
        <v>3022588801</v>
      </c>
      <c r="M1782">
        <v>425000000</v>
      </c>
      <c r="N1782">
        <f t="shared" si="141"/>
        <v>0</v>
      </c>
      <c r="O1782">
        <f t="shared" si="142"/>
        <v>1</v>
      </c>
      <c r="P1782">
        <f t="shared" ref="P1782:S1795" si="145">IF(AND($A1782&gt;=P$1,$A1782&lt;P$1+10),1,0)</f>
        <v>0</v>
      </c>
      <c r="Q1782">
        <f t="shared" si="145"/>
        <v>1</v>
      </c>
      <c r="R1782">
        <f t="shared" si="145"/>
        <v>0</v>
      </c>
      <c r="S1782">
        <f t="shared" si="145"/>
        <v>0</v>
      </c>
      <c r="T1782">
        <v>2</v>
      </c>
      <c r="U1782">
        <v>2</v>
      </c>
    </row>
    <row r="1783" spans="1:21" ht="16">
      <c r="A1783" s="1">
        <v>1977</v>
      </c>
      <c r="B1783" t="s">
        <v>3497</v>
      </c>
      <c r="C1783" t="s">
        <v>3498</v>
      </c>
      <c r="D1783" t="s">
        <v>16</v>
      </c>
      <c r="E1783" t="s">
        <v>16</v>
      </c>
      <c r="F1783" t="s">
        <v>17</v>
      </c>
      <c r="G1783">
        <v>460998007</v>
      </c>
      <c r="H1783">
        <v>797900000</v>
      </c>
      <c r="I1783" t="s">
        <v>3485</v>
      </c>
      <c r="J1783">
        <v>42274609</v>
      </c>
      <c r="K1783">
        <v>1771682790</v>
      </c>
      <c r="L1783">
        <v>3066446442</v>
      </c>
      <c r="M1783">
        <v>11000000</v>
      </c>
      <c r="N1783">
        <f t="shared" si="141"/>
        <v>0</v>
      </c>
      <c r="O1783">
        <f t="shared" si="142"/>
        <v>0</v>
      </c>
      <c r="P1783">
        <f t="shared" si="145"/>
        <v>0</v>
      </c>
      <c r="Q1783">
        <f t="shared" si="145"/>
        <v>0</v>
      </c>
      <c r="R1783">
        <f t="shared" si="145"/>
        <v>0</v>
      </c>
      <c r="S1783">
        <f t="shared" si="145"/>
        <v>0</v>
      </c>
    </row>
    <row r="1784" spans="1:21" ht="16">
      <c r="A1784" s="1">
        <v>1997</v>
      </c>
      <c r="B1784" t="s">
        <v>2854</v>
      </c>
      <c r="C1784" t="s">
        <v>2855</v>
      </c>
      <c r="D1784" t="s">
        <v>22</v>
      </c>
      <c r="E1784" t="s">
        <v>22</v>
      </c>
      <c r="F1784" t="s">
        <v>23</v>
      </c>
      <c r="G1784">
        <v>658672302</v>
      </c>
      <c r="H1784">
        <v>2185672302</v>
      </c>
      <c r="I1784" t="s">
        <v>2762</v>
      </c>
      <c r="J1784">
        <v>290247625</v>
      </c>
      <c r="K1784">
        <v>955890356</v>
      </c>
      <c r="L1784">
        <v>3171930973</v>
      </c>
      <c r="M1784">
        <v>200000000</v>
      </c>
      <c r="N1784">
        <f t="shared" si="141"/>
        <v>1</v>
      </c>
      <c r="O1784">
        <f t="shared" si="142"/>
        <v>0</v>
      </c>
      <c r="P1784">
        <f t="shared" si="145"/>
        <v>0</v>
      </c>
      <c r="Q1784">
        <f t="shared" si="145"/>
        <v>0</v>
      </c>
      <c r="R1784">
        <f t="shared" si="145"/>
        <v>1</v>
      </c>
      <c r="S1784">
        <f t="shared" si="145"/>
        <v>0</v>
      </c>
      <c r="T1784">
        <v>4</v>
      </c>
      <c r="U1784">
        <v>3</v>
      </c>
    </row>
    <row r="1785" spans="1:21" ht="16">
      <c r="A1785" s="1">
        <v>2013</v>
      </c>
      <c r="B1785" t="s">
        <v>170</v>
      </c>
      <c r="C1785" t="s">
        <v>171</v>
      </c>
      <c r="D1785" t="s">
        <v>57</v>
      </c>
      <c r="E1785" t="s">
        <v>58</v>
      </c>
      <c r="F1785" t="s">
        <v>17</v>
      </c>
      <c r="G1785" t="e">
        <v>#N/A</v>
      </c>
      <c r="H1785" t="e">
        <v>#N/A</v>
      </c>
      <c r="I1785" t="s">
        <v>18</v>
      </c>
      <c r="J1785">
        <v>19200000</v>
      </c>
      <c r="K1785" t="e">
        <v>#N/A</v>
      </c>
      <c r="L1785" t="e">
        <v>#N/A</v>
      </c>
      <c r="M1785">
        <v>19200000</v>
      </c>
      <c r="N1785">
        <f t="shared" si="141"/>
        <v>0</v>
      </c>
      <c r="O1785">
        <f t="shared" si="142"/>
        <v>1</v>
      </c>
      <c r="P1785">
        <f t="shared" si="145"/>
        <v>1</v>
      </c>
      <c r="Q1785">
        <f t="shared" si="145"/>
        <v>0</v>
      </c>
      <c r="R1785">
        <f t="shared" si="145"/>
        <v>0</v>
      </c>
      <c r="S1785">
        <f t="shared" si="145"/>
        <v>0</v>
      </c>
      <c r="T1785">
        <v>1</v>
      </c>
      <c r="U1785">
        <v>1</v>
      </c>
    </row>
    <row r="1786" spans="1:21" ht="16">
      <c r="A1786" s="1">
        <v>2011</v>
      </c>
      <c r="B1786" t="s">
        <v>433</v>
      </c>
      <c r="C1786" t="s">
        <v>434</v>
      </c>
      <c r="D1786" t="s">
        <v>22</v>
      </c>
      <c r="E1786" t="s">
        <v>22</v>
      </c>
      <c r="F1786" t="s">
        <v>23</v>
      </c>
      <c r="G1786" t="e">
        <v>#N/A</v>
      </c>
      <c r="H1786" t="e">
        <v>#N/A</v>
      </c>
      <c r="I1786" t="s">
        <v>398</v>
      </c>
      <c r="J1786">
        <v>10356908</v>
      </c>
      <c r="K1786" t="e">
        <v>#N/A</v>
      </c>
      <c r="L1786" t="e">
        <v>#N/A</v>
      </c>
      <c r="M1786">
        <v>10000000</v>
      </c>
      <c r="N1786">
        <f t="shared" si="141"/>
        <v>1</v>
      </c>
      <c r="O1786">
        <f t="shared" si="142"/>
        <v>0</v>
      </c>
      <c r="P1786">
        <f t="shared" si="145"/>
        <v>1</v>
      </c>
      <c r="Q1786">
        <f t="shared" si="145"/>
        <v>0</v>
      </c>
      <c r="R1786">
        <f t="shared" si="145"/>
        <v>0</v>
      </c>
      <c r="S1786">
        <f t="shared" si="145"/>
        <v>0</v>
      </c>
      <c r="T1786">
        <v>1</v>
      </c>
      <c r="U1786">
        <v>1</v>
      </c>
    </row>
    <row r="1787" spans="1:21" ht="16">
      <c r="A1787" s="1">
        <v>2010</v>
      </c>
      <c r="B1787" t="s">
        <v>875</v>
      </c>
      <c r="C1787" t="s">
        <v>876</v>
      </c>
      <c r="D1787" t="s">
        <v>22</v>
      </c>
      <c r="E1787" t="s">
        <v>22</v>
      </c>
      <c r="F1787" t="s">
        <v>23</v>
      </c>
      <c r="G1787" t="e">
        <v>#N/A</v>
      </c>
      <c r="H1787" t="e">
        <v>#N/A</v>
      </c>
      <c r="I1787" t="s">
        <v>638</v>
      </c>
      <c r="J1787">
        <v>13887014</v>
      </c>
      <c r="K1787" t="e">
        <v>#N/A</v>
      </c>
      <c r="L1787" t="e">
        <v>#N/A</v>
      </c>
      <c r="M1787">
        <v>13000000</v>
      </c>
      <c r="N1787">
        <f t="shared" si="141"/>
        <v>1</v>
      </c>
      <c r="O1787">
        <f t="shared" si="142"/>
        <v>0</v>
      </c>
      <c r="P1787">
        <f t="shared" si="145"/>
        <v>1</v>
      </c>
      <c r="Q1787">
        <f t="shared" si="145"/>
        <v>0</v>
      </c>
      <c r="R1787">
        <f t="shared" si="145"/>
        <v>0</v>
      </c>
      <c r="S1787">
        <f t="shared" si="145"/>
        <v>0</v>
      </c>
      <c r="T1787">
        <v>1</v>
      </c>
      <c r="U1787">
        <v>1</v>
      </c>
    </row>
    <row r="1788" spans="1:21" ht="16">
      <c r="A1788" s="1">
        <v>2009</v>
      </c>
      <c r="B1788" t="s">
        <v>1099</v>
      </c>
      <c r="C1788" t="s">
        <v>1100</v>
      </c>
      <c r="D1788" t="s">
        <v>22</v>
      </c>
      <c r="E1788" t="s">
        <v>22</v>
      </c>
      <c r="F1788" t="s">
        <v>23</v>
      </c>
      <c r="G1788" t="e">
        <v>#N/A</v>
      </c>
      <c r="H1788" t="e">
        <v>#N/A</v>
      </c>
      <c r="I1788" t="s">
        <v>888</v>
      </c>
      <c r="J1788">
        <v>9771584</v>
      </c>
      <c r="K1788" t="e">
        <v>#N/A</v>
      </c>
      <c r="L1788" t="e">
        <v>#N/A</v>
      </c>
      <c r="M1788">
        <v>9000000</v>
      </c>
      <c r="N1788">
        <f t="shared" si="141"/>
        <v>1</v>
      </c>
      <c r="O1788">
        <f t="shared" si="142"/>
        <v>0</v>
      </c>
      <c r="P1788">
        <f t="shared" si="145"/>
        <v>0</v>
      </c>
      <c r="Q1788">
        <f t="shared" si="145"/>
        <v>1</v>
      </c>
      <c r="R1788">
        <f t="shared" si="145"/>
        <v>0</v>
      </c>
      <c r="S1788">
        <f t="shared" si="145"/>
        <v>0</v>
      </c>
      <c r="T1788">
        <v>2</v>
      </c>
      <c r="U1788">
        <v>2</v>
      </c>
    </row>
    <row r="1789" spans="1:21" ht="16">
      <c r="A1789" s="1">
        <v>2009</v>
      </c>
      <c r="B1789" t="s">
        <v>1113</v>
      </c>
      <c r="C1789" t="s">
        <v>1114</v>
      </c>
      <c r="D1789" t="s">
        <v>22</v>
      </c>
      <c r="E1789" t="s">
        <v>22</v>
      </c>
      <c r="F1789" t="s">
        <v>23</v>
      </c>
      <c r="G1789" t="e">
        <v>#N/A</v>
      </c>
      <c r="H1789" t="e">
        <v>#N/A</v>
      </c>
      <c r="I1789" t="s">
        <v>888</v>
      </c>
      <c r="J1789">
        <v>217146</v>
      </c>
      <c r="K1789" t="e">
        <v>#N/A</v>
      </c>
      <c r="L1789" t="e">
        <v>#N/A</v>
      </c>
      <c r="M1789">
        <v>200000</v>
      </c>
      <c r="N1789">
        <f t="shared" si="141"/>
        <v>1</v>
      </c>
      <c r="O1789">
        <f t="shared" si="142"/>
        <v>0</v>
      </c>
      <c r="P1789">
        <f t="shared" si="145"/>
        <v>0</v>
      </c>
      <c r="Q1789">
        <f t="shared" si="145"/>
        <v>1</v>
      </c>
      <c r="R1789">
        <f t="shared" si="145"/>
        <v>0</v>
      </c>
      <c r="S1789">
        <f t="shared" si="145"/>
        <v>0</v>
      </c>
      <c r="T1789">
        <v>2</v>
      </c>
      <c r="U1789">
        <v>2</v>
      </c>
    </row>
    <row r="1790" spans="1:21" ht="16">
      <c r="A1790" s="1">
        <v>2008</v>
      </c>
      <c r="B1790" t="s">
        <v>1146</v>
      </c>
      <c r="C1790" t="s">
        <v>1147</v>
      </c>
      <c r="D1790" t="s">
        <v>22</v>
      </c>
      <c r="E1790" t="s">
        <v>22</v>
      </c>
      <c r="F1790" t="s">
        <v>23</v>
      </c>
      <c r="G1790" t="e">
        <v>#N/A</v>
      </c>
      <c r="H1790" t="e">
        <v>#N/A</v>
      </c>
      <c r="I1790" t="s">
        <v>1120</v>
      </c>
      <c r="J1790">
        <v>19480614</v>
      </c>
      <c r="K1790" t="e">
        <v>#N/A</v>
      </c>
      <c r="L1790" t="e">
        <v>#N/A</v>
      </c>
      <c r="M1790">
        <v>18000000</v>
      </c>
      <c r="N1790">
        <f t="shared" si="141"/>
        <v>1</v>
      </c>
      <c r="O1790">
        <f t="shared" si="142"/>
        <v>0</v>
      </c>
      <c r="P1790">
        <f t="shared" si="145"/>
        <v>0</v>
      </c>
      <c r="Q1790">
        <f t="shared" si="145"/>
        <v>1</v>
      </c>
      <c r="R1790">
        <f t="shared" si="145"/>
        <v>0</v>
      </c>
      <c r="S1790">
        <f t="shared" si="145"/>
        <v>0</v>
      </c>
      <c r="T1790">
        <v>2</v>
      </c>
      <c r="U1790">
        <v>2</v>
      </c>
    </row>
    <row r="1791" spans="1:21" ht="16">
      <c r="A1791" s="1">
        <v>2008</v>
      </c>
      <c r="B1791" t="s">
        <v>1243</v>
      </c>
      <c r="C1791" t="s">
        <v>1244</v>
      </c>
      <c r="D1791" t="s">
        <v>63</v>
      </c>
      <c r="E1791" t="s">
        <v>64</v>
      </c>
      <c r="F1791" t="s">
        <v>17</v>
      </c>
      <c r="G1791" t="e">
        <v>#N/A</v>
      </c>
      <c r="H1791" t="e">
        <v>#N/A</v>
      </c>
      <c r="I1791" t="s">
        <v>1123</v>
      </c>
      <c r="J1791">
        <v>7575794</v>
      </c>
      <c r="K1791" t="e">
        <v>#N/A</v>
      </c>
      <c r="L1791" t="e">
        <v>#N/A</v>
      </c>
      <c r="M1791">
        <v>7000000</v>
      </c>
      <c r="N1791">
        <f t="shared" si="141"/>
        <v>0</v>
      </c>
      <c r="O1791">
        <f t="shared" si="142"/>
        <v>1</v>
      </c>
      <c r="P1791">
        <f t="shared" si="145"/>
        <v>0</v>
      </c>
      <c r="Q1791">
        <f t="shared" si="145"/>
        <v>1</v>
      </c>
      <c r="R1791">
        <f t="shared" si="145"/>
        <v>0</v>
      </c>
      <c r="S1791">
        <f t="shared" si="145"/>
        <v>0</v>
      </c>
      <c r="T1791">
        <v>2</v>
      </c>
      <c r="U1791">
        <v>2</v>
      </c>
    </row>
    <row r="1792" spans="1:21" ht="16">
      <c r="A1792" s="1">
        <v>2007</v>
      </c>
      <c r="B1792" t="s">
        <v>1433</v>
      </c>
      <c r="C1792" t="s">
        <v>1434</v>
      </c>
      <c r="D1792" t="s">
        <v>16</v>
      </c>
      <c r="E1792" t="s">
        <v>16</v>
      </c>
      <c r="F1792" t="s">
        <v>17</v>
      </c>
      <c r="G1792" t="e">
        <v>#N/A</v>
      </c>
      <c r="H1792" t="e">
        <v>#N/A</v>
      </c>
      <c r="I1792" t="s">
        <v>1327</v>
      </c>
      <c r="J1792">
        <v>224709</v>
      </c>
      <c r="K1792" t="e">
        <v>#N/A</v>
      </c>
      <c r="L1792" t="e">
        <v>#N/A</v>
      </c>
      <c r="M1792">
        <v>200000</v>
      </c>
      <c r="N1792">
        <f t="shared" si="141"/>
        <v>0</v>
      </c>
      <c r="O1792">
        <f t="shared" si="142"/>
        <v>0</v>
      </c>
      <c r="P1792">
        <f t="shared" si="145"/>
        <v>0</v>
      </c>
      <c r="Q1792">
        <f t="shared" si="145"/>
        <v>1</v>
      </c>
      <c r="R1792">
        <f t="shared" si="145"/>
        <v>0</v>
      </c>
      <c r="S1792">
        <f t="shared" si="145"/>
        <v>0</v>
      </c>
      <c r="T1792">
        <v>2</v>
      </c>
      <c r="U1792">
        <v>2</v>
      </c>
    </row>
    <row r="1793" spans="1:19" ht="16">
      <c r="A1793" s="1">
        <v>1985</v>
      </c>
      <c r="B1793" t="s">
        <v>3325</v>
      </c>
      <c r="C1793" t="s">
        <v>1147</v>
      </c>
      <c r="D1793" t="s">
        <v>58</v>
      </c>
      <c r="E1793" t="s">
        <v>58</v>
      </c>
      <c r="F1793" t="s">
        <v>17</v>
      </c>
      <c r="G1793" t="e">
        <v>#N/A</v>
      </c>
      <c r="H1793" t="e">
        <v>#N/A</v>
      </c>
      <c r="I1793" t="s">
        <v>3319</v>
      </c>
      <c r="J1793">
        <v>38971004</v>
      </c>
      <c r="K1793" t="e">
        <v>#N/A</v>
      </c>
      <c r="L1793" t="e">
        <v>#N/A</v>
      </c>
      <c r="M1793">
        <v>18000000</v>
      </c>
      <c r="N1793">
        <f t="shared" si="141"/>
        <v>0</v>
      </c>
      <c r="O1793">
        <f t="shared" si="142"/>
        <v>0</v>
      </c>
      <c r="P1793">
        <f t="shared" si="145"/>
        <v>0</v>
      </c>
      <c r="Q1793">
        <f t="shared" si="145"/>
        <v>0</v>
      </c>
      <c r="R1793">
        <f t="shared" si="145"/>
        <v>0</v>
      </c>
      <c r="S1793">
        <f t="shared" si="145"/>
        <v>1</v>
      </c>
    </row>
    <row r="1794" spans="1:19" ht="16">
      <c r="A1794" s="1">
        <v>1985</v>
      </c>
      <c r="B1794" t="s">
        <v>3330</v>
      </c>
      <c r="C1794" t="s">
        <v>3331</v>
      </c>
      <c r="D1794" t="s">
        <v>31</v>
      </c>
      <c r="E1794" t="s">
        <v>31</v>
      </c>
      <c r="F1794" t="s">
        <v>17</v>
      </c>
      <c r="G1794" t="e">
        <v>#N/A</v>
      </c>
      <c r="H1794" t="e">
        <v>#N/A</v>
      </c>
      <c r="I1794" t="s">
        <v>3319</v>
      </c>
      <c r="J1794">
        <v>866022</v>
      </c>
      <c r="K1794" t="e">
        <v>#N/A</v>
      </c>
      <c r="L1794" t="e">
        <v>#N/A</v>
      </c>
      <c r="M1794">
        <v>400000</v>
      </c>
      <c r="N1794">
        <f t="shared" si="141"/>
        <v>0</v>
      </c>
      <c r="O1794">
        <f t="shared" si="142"/>
        <v>0</v>
      </c>
      <c r="P1794">
        <f t="shared" si="145"/>
        <v>0</v>
      </c>
      <c r="Q1794">
        <f t="shared" si="145"/>
        <v>0</v>
      </c>
      <c r="R1794">
        <f t="shared" si="145"/>
        <v>0</v>
      </c>
      <c r="S1794">
        <f t="shared" si="145"/>
        <v>1</v>
      </c>
    </row>
    <row r="1795" spans="1:19" ht="16">
      <c r="A1795" s="1">
        <v>1972</v>
      </c>
      <c r="B1795" t="s">
        <v>3551</v>
      </c>
      <c r="C1795">
        <v>1776</v>
      </c>
      <c r="D1795" t="s">
        <v>16</v>
      </c>
      <c r="E1795" t="s">
        <v>16</v>
      </c>
      <c r="F1795" t="s">
        <v>17</v>
      </c>
      <c r="G1795" t="e">
        <v>#N/A</v>
      </c>
      <c r="H1795" t="e">
        <v>#N/A</v>
      </c>
      <c r="I1795" t="s">
        <v>3552</v>
      </c>
      <c r="J1795">
        <v>22288557</v>
      </c>
      <c r="K1795" t="e">
        <v>#N/A</v>
      </c>
      <c r="L1795" t="e">
        <v>#N/A</v>
      </c>
      <c r="M1795">
        <v>4000000</v>
      </c>
      <c r="N1795">
        <f t="shared" si="141"/>
        <v>0</v>
      </c>
      <c r="O1795">
        <f t="shared" si="142"/>
        <v>0</v>
      </c>
      <c r="P1795">
        <f t="shared" si="145"/>
        <v>0</v>
      </c>
      <c r="Q1795">
        <f t="shared" si="145"/>
        <v>0</v>
      </c>
      <c r="R1795">
        <f t="shared" si="145"/>
        <v>0</v>
      </c>
      <c r="S1795">
        <f t="shared" si="145"/>
        <v>0</v>
      </c>
    </row>
  </sheetData>
  <autoFilter ref="A1:U1795" xr:uid="{00000000-0009-0000-0000-000001000000}">
    <sortState xmlns:xlrd2="http://schemas.microsoft.com/office/spreadsheetml/2017/richdata2" ref="A2:U1795">
      <sortCondition ref="L1:L17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SLRData3</vt:lpstr>
      <vt:lpstr>COMPUTE Q19</vt:lpstr>
      <vt:lpstr>MRData3</vt:lpstr>
      <vt:lpstr>COMPUTE #16</vt:lpstr>
      <vt:lpstr>MRData2</vt:lpstr>
      <vt:lpstr>COMPUTE #8</vt:lpstr>
      <vt:lpstr>MRData</vt:lpstr>
      <vt:lpstr>COMPUTE Q5</vt:lpstr>
      <vt:lpstr>SLRData2</vt:lpstr>
      <vt:lpstr>COMPUTE budget #4</vt:lpstr>
      <vt:lpstr>SLRData</vt:lpstr>
      <vt:lpstr>COMPUTE</vt:lpstr>
      <vt:lpstr>CleanData</vt:lpstr>
      <vt:lpstr>RawData</vt:lpstr>
    </vt:vector>
  </TitlesOfParts>
  <Company>WSOB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Hoban</dc:creator>
  <cp:lastModifiedBy>KYUNGJIN CHO</cp:lastModifiedBy>
  <dcterms:created xsi:type="dcterms:W3CDTF">2015-02-03T14:40:49Z</dcterms:created>
  <dcterms:modified xsi:type="dcterms:W3CDTF">2019-03-05T01:39:15Z</dcterms:modified>
</cp:coreProperties>
</file>