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geyizhe/Desktop/Project/"/>
    </mc:Choice>
  </mc:AlternateContent>
  <xr:revisionPtr revIDLastSave="0" documentId="13_ncr:1_{197FD033-4E7B-F040-87C5-265D5023B3A9}" xr6:coauthVersionLast="47" xr6:coauthVersionMax="47" xr10:uidLastSave="{00000000-0000-0000-0000-000000000000}"/>
  <bookViews>
    <workbookView xWindow="60" yWindow="500" windowWidth="32700" windowHeight="15720" xr2:uid="{00000000-000D-0000-FFFF-FFFF00000000}"/>
  </bookViews>
  <sheets>
    <sheet name="North" sheetId="1" r:id="rId1"/>
    <sheet name="South" sheetId="4" r:id="rId2"/>
  </sheets>
  <definedNames>
    <definedName name="_xlnm._FilterDatabase" localSheetId="0" hidden="1">North!$A$1:$T$1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1" l="1"/>
  <c r="L31" i="1"/>
  <c r="M31" i="1" s="1"/>
  <c r="N31" i="1" s="1"/>
  <c r="J31" i="1"/>
  <c r="E31" i="1"/>
  <c r="S30" i="1"/>
  <c r="L30" i="1"/>
  <c r="M30" i="1" s="1"/>
  <c r="J30" i="1"/>
  <c r="E30" i="1"/>
  <c r="S29" i="1"/>
  <c r="L29" i="1"/>
  <c r="M29" i="1" s="1"/>
  <c r="J29" i="1"/>
  <c r="E29" i="1"/>
  <c r="S28" i="1"/>
  <c r="L28" i="1"/>
  <c r="M28" i="1" s="1"/>
  <c r="N28" i="1" s="1"/>
  <c r="J28" i="1"/>
  <c r="E28" i="1"/>
  <c r="S27" i="1"/>
  <c r="L27" i="1"/>
  <c r="M27" i="1" s="1"/>
  <c r="N27" i="1" s="1"/>
  <c r="J27" i="1"/>
  <c r="E27" i="1"/>
  <c r="S26" i="1"/>
  <c r="N26" i="1"/>
  <c r="M26" i="1"/>
  <c r="L26" i="1"/>
  <c r="J26" i="1"/>
  <c r="E26" i="1"/>
  <c r="S25" i="1"/>
  <c r="L25" i="1"/>
  <c r="M25" i="1" s="1"/>
  <c r="N25" i="1" s="1"/>
  <c r="J25" i="1"/>
  <c r="E25" i="1"/>
  <c r="S24" i="1"/>
  <c r="L24" i="1"/>
  <c r="M24" i="1" s="1"/>
  <c r="J24" i="1"/>
  <c r="E24" i="1"/>
  <c r="S23" i="1"/>
  <c r="L23" i="1"/>
  <c r="M23" i="1" s="1"/>
  <c r="J23" i="1"/>
  <c r="E23" i="1"/>
  <c r="S22" i="1"/>
  <c r="M22" i="1"/>
  <c r="N22" i="1" s="1"/>
  <c r="L22" i="1"/>
  <c r="J22" i="1"/>
  <c r="E22" i="1"/>
  <c r="S21" i="1"/>
  <c r="L21" i="1"/>
  <c r="M21" i="1" s="1"/>
  <c r="J21" i="1"/>
  <c r="E21" i="1"/>
  <c r="S20" i="1"/>
  <c r="M20" i="1"/>
  <c r="L20" i="1"/>
  <c r="J20" i="1"/>
  <c r="E20" i="1"/>
  <c r="S19" i="1"/>
  <c r="L19" i="1"/>
  <c r="M19" i="1" s="1"/>
  <c r="J19" i="1"/>
  <c r="E19" i="1"/>
  <c r="S18" i="1"/>
  <c r="L18" i="1"/>
  <c r="M18" i="1" s="1"/>
  <c r="J18" i="1"/>
  <c r="O18" i="1" s="1"/>
  <c r="E18" i="1"/>
  <c r="S17" i="1"/>
  <c r="M17" i="1"/>
  <c r="L17" i="1"/>
  <c r="J17" i="1"/>
  <c r="O17" i="1" s="1"/>
  <c r="E17" i="1"/>
  <c r="S16" i="1"/>
  <c r="L16" i="1"/>
  <c r="M16" i="1" s="1"/>
  <c r="N16" i="1" s="1"/>
  <c r="J16" i="1"/>
  <c r="E16" i="1"/>
  <c r="S15" i="1"/>
  <c r="L15" i="1"/>
  <c r="M15" i="1" s="1"/>
  <c r="J15" i="1"/>
  <c r="E15" i="1"/>
  <c r="S14" i="1"/>
  <c r="L14" i="1"/>
  <c r="M14" i="1" s="1"/>
  <c r="J14" i="1"/>
  <c r="O14" i="1" s="1"/>
  <c r="E14" i="1"/>
  <c r="S13" i="1"/>
  <c r="L13" i="1"/>
  <c r="M13" i="1" s="1"/>
  <c r="J13" i="1"/>
  <c r="E13" i="1"/>
  <c r="S12" i="1"/>
  <c r="L12" i="1"/>
  <c r="M12" i="1" s="1"/>
  <c r="N12" i="1" s="1"/>
  <c r="J12" i="1"/>
  <c r="O12" i="1" s="1"/>
  <c r="E12" i="1"/>
  <c r="S11" i="1"/>
  <c r="L11" i="1"/>
  <c r="M11" i="1" s="1"/>
  <c r="J11" i="1"/>
  <c r="E11" i="1"/>
  <c r="S10" i="1"/>
  <c r="L10" i="1"/>
  <c r="M10" i="1" s="1"/>
  <c r="J10" i="1"/>
  <c r="O10" i="1" s="1"/>
  <c r="E10" i="1"/>
  <c r="S9" i="1"/>
  <c r="L9" i="1"/>
  <c r="M9" i="1" s="1"/>
  <c r="N9" i="1" s="1"/>
  <c r="J9" i="1"/>
  <c r="O9" i="1" s="1"/>
  <c r="E9" i="1"/>
  <c r="S8" i="1"/>
  <c r="L8" i="1"/>
  <c r="M8" i="1" s="1"/>
  <c r="J8" i="1"/>
  <c r="O8" i="1" s="1"/>
  <c r="E8" i="1"/>
  <c r="S7" i="1"/>
  <c r="L7" i="1"/>
  <c r="M7" i="1" s="1"/>
  <c r="J7" i="1"/>
  <c r="O7" i="1" s="1"/>
  <c r="E7" i="1"/>
  <c r="S6" i="1"/>
  <c r="L6" i="1"/>
  <c r="M6" i="1" s="1"/>
  <c r="J6" i="1"/>
  <c r="E6" i="1"/>
  <c r="S5" i="1"/>
  <c r="L5" i="1"/>
  <c r="M5" i="1" s="1"/>
  <c r="J5" i="1"/>
  <c r="O5" i="1" s="1"/>
  <c r="E5" i="1"/>
  <c r="S4" i="1"/>
  <c r="L4" i="1"/>
  <c r="M4" i="1" s="1"/>
  <c r="N4" i="1" s="1"/>
  <c r="J4" i="1"/>
  <c r="E4" i="1"/>
  <c r="S3" i="1"/>
  <c r="L3" i="1"/>
  <c r="M3" i="1" s="1"/>
  <c r="J3" i="1"/>
  <c r="O3" i="1" s="1"/>
  <c r="E3" i="1"/>
  <c r="S2" i="1"/>
  <c r="L2" i="1"/>
  <c r="M2" i="1" s="1"/>
  <c r="J2" i="1"/>
  <c r="O2" i="1" s="1"/>
  <c r="E2" i="1"/>
  <c r="P8" i="1" l="1"/>
  <c r="N8" i="1"/>
  <c r="O19" i="1"/>
  <c r="P19" i="1" s="1"/>
  <c r="O4" i="1"/>
  <c r="O6" i="1"/>
  <c r="N30" i="1"/>
  <c r="N23" i="1"/>
  <c r="O11" i="1"/>
  <c r="O13" i="1"/>
  <c r="O15" i="1"/>
  <c r="O20" i="1"/>
  <c r="O16" i="1"/>
  <c r="P20" i="1"/>
  <c r="N17" i="1"/>
  <c r="N24" i="1"/>
  <c r="N29" i="1"/>
  <c r="N21" i="1"/>
  <c r="P2" i="1"/>
  <c r="N2" i="1"/>
  <c r="N5" i="1"/>
  <c r="P5" i="1"/>
  <c r="P7" i="1"/>
  <c r="N7" i="1"/>
  <c r="P11" i="1"/>
  <c r="N11" i="1"/>
  <c r="N19" i="1"/>
  <c r="N13" i="1"/>
  <c r="P13" i="1"/>
  <c r="P10" i="1"/>
  <c r="N10" i="1"/>
  <c r="P6" i="1"/>
  <c r="N6" i="1"/>
  <c r="N18" i="1"/>
  <c r="P18" i="1"/>
  <c r="P14" i="1"/>
  <c r="N14" i="1"/>
  <c r="P16" i="1"/>
  <c r="P15" i="1"/>
  <c r="N15" i="1"/>
  <c r="P3" i="1"/>
  <c r="N3" i="1"/>
  <c r="P17" i="1"/>
  <c r="N20" i="1"/>
  <c r="P4" i="1"/>
  <c r="P12" i="1"/>
  <c r="P9" i="1"/>
</calcChain>
</file>

<file path=xl/sharedStrings.xml><?xml version="1.0" encoding="utf-8"?>
<sst xmlns="http://schemas.openxmlformats.org/spreadsheetml/2006/main" count="98" uniqueCount="86">
  <si>
    <t>City 10/10</t>
  </si>
  <si>
    <t>Humidity</t>
  </si>
  <si>
    <t>la</t>
  </si>
  <si>
    <t>laadj</t>
  </si>
  <si>
    <t>long</t>
  </si>
  <si>
    <t>we</t>
  </si>
  <si>
    <t>timezone</t>
  </si>
  <si>
    <t>daylight</t>
  </si>
  <si>
    <t>longdiff</t>
  </si>
  <si>
    <t>sun</t>
  </si>
  <si>
    <t>sunrise</t>
  </si>
  <si>
    <t>sunmin</t>
  </si>
  <si>
    <t>adjsun</t>
  </si>
  <si>
    <t>alti</t>
  </si>
  <si>
    <t>meantemp</t>
  </si>
  <si>
    <t>altitude</t>
  </si>
  <si>
    <t>San Diego</t>
  </si>
  <si>
    <t>Madison</t>
  </si>
  <si>
    <t>Beijing</t>
  </si>
  <si>
    <t>New York</t>
  </si>
  <si>
    <t>Seoul</t>
  </si>
  <si>
    <t>London</t>
  </si>
  <si>
    <t>Madrid</t>
  </si>
  <si>
    <t>LA</t>
  </si>
  <si>
    <t>Moscow</t>
  </si>
  <si>
    <t>Chicago</t>
  </si>
  <si>
    <t>Tokyo</t>
  </si>
  <si>
    <t>Paris</t>
  </si>
  <si>
    <t>Murmansk</t>
  </si>
  <si>
    <t>Reykjavik</t>
  </si>
  <si>
    <t>Isachsen</t>
  </si>
  <si>
    <t>Qaanaaq</t>
  </si>
  <si>
    <t>Alert</t>
  </si>
  <si>
    <t>Anchorage</t>
  </si>
  <si>
    <t>Berlin</t>
  </si>
  <si>
    <t>ulaanbaatar</t>
  </si>
  <si>
    <t>Stockholm</t>
  </si>
  <si>
    <t>Bangkok</t>
  </si>
  <si>
    <t>ottawa</t>
  </si>
  <si>
    <t>Mexico City</t>
  </si>
  <si>
    <t>vancouver</t>
  </si>
  <si>
    <t>Cairo</t>
  </si>
  <si>
    <t>athens</t>
  </si>
  <si>
    <t xml:space="preserve">abu dhabi </t>
  </si>
  <si>
    <t>Bern</t>
  </si>
  <si>
    <t>Longyearbyen</t>
  </si>
  <si>
    <t>High</t>
  </si>
  <si>
    <t>Low</t>
  </si>
  <si>
    <t>Jakarta</t>
  </si>
  <si>
    <t>Brisbane</t>
  </si>
  <si>
    <t>Sydney</t>
  </si>
  <si>
    <t>Melbourne</t>
  </si>
  <si>
    <t>Quito</t>
  </si>
  <si>
    <t>Lima</t>
  </si>
  <si>
    <t>Nairobi</t>
  </si>
  <si>
    <t>Cape Town</t>
  </si>
  <si>
    <t>Sao Paulo</t>
  </si>
  <si>
    <t>Buenos Aires</t>
  </si>
  <si>
    <t>Wellington</t>
  </si>
  <si>
    <t>Punta Arenas</t>
  </si>
  <si>
    <t>Rio de Janeiro</t>
  </si>
  <si>
    <t>Asunción</t>
  </si>
  <si>
    <t>Sucre/bolivia</t>
  </si>
  <si>
    <t>Santiago</t>
  </si>
  <si>
    <t>Gaborone</t>
  </si>
  <si>
    <t>Windhoek</t>
  </si>
  <si>
    <t>Luanda</t>
  </si>
  <si>
    <t>Antananarivo</t>
  </si>
  <si>
    <t>Dodoma</t>
  </si>
  <si>
    <t>Port Moresby</t>
  </si>
  <si>
    <t>Queenstown</t>
  </si>
  <si>
    <t>Nouméa</t>
  </si>
  <si>
    <t>comodoro rivadavia</t>
  </si>
  <si>
    <t>montevideo</t>
  </si>
  <si>
    <t>kinshasa</t>
  </si>
  <si>
    <t>perth</t>
  </si>
  <si>
    <t>auckland</t>
  </si>
  <si>
    <t>suva</t>
  </si>
  <si>
    <t>t</t>
    <phoneticPr fontId="7" type="noConversion"/>
  </si>
  <si>
    <t>nouse1</t>
    <phoneticPr fontId="7" type="noConversion"/>
  </si>
  <si>
    <t>nouse2</t>
    <phoneticPr fontId="7" type="noConversion"/>
  </si>
  <si>
    <t>nouse3</t>
    <phoneticPr fontId="7" type="noConversion"/>
  </si>
  <si>
    <t>Humidity</t>
    <phoneticPr fontId="7" type="noConversion"/>
  </si>
  <si>
    <t>la</t>
    <phoneticPr fontId="7" type="noConversion"/>
  </si>
  <si>
    <t>meantemp</t>
    <phoneticPr fontId="7" type="noConversion"/>
  </si>
  <si>
    <t>altitude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</si>
</sst>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rial"/>
    </font>
    <font>
      <sz val="12"/>
      <color theme="1"/>
      <name val="Calibri"/>
      <family val="2"/>
    </font>
    <font>
      <sz val="12"/>
      <color rgb="FF202124"/>
      <name val="Calibri"/>
      <family val="2"/>
    </font>
    <font>
      <sz val="12"/>
      <color theme="1"/>
      <name val="Calibri"/>
      <family val="2"/>
    </font>
    <font>
      <sz val="12"/>
      <color rgb="FF202124"/>
      <name val="Arial"/>
      <family val="2"/>
    </font>
    <font>
      <sz val="11"/>
      <color rgb="FF202124"/>
      <name val="Arial"/>
      <family val="2"/>
    </font>
    <font>
      <sz val="12"/>
      <color theme="1"/>
      <name val="Arial"/>
      <family val="2"/>
    </font>
    <font>
      <sz val="9"/>
      <name val="宋体"/>
      <family val="3"/>
      <charset val="134"/>
    </font>
    <font>
      <b/>
      <sz val="12"/>
      <color theme="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9" fontId="3" fillId="0" borderId="0" xfId="0" applyNumberFormat="1" applyFont="1" applyAlignment="1"/>
    <xf numFmtId="0" fontId="2" fillId="0" borderId="0" xfId="0" applyFont="1"/>
    <xf numFmtId="20" fontId="2" fillId="0" borderId="0" xfId="0" applyNumberFormat="1" applyFont="1"/>
    <xf numFmtId="2" fontId="1" fillId="0" borderId="0" xfId="0" applyNumberFormat="1" applyFont="1"/>
    <xf numFmtId="0" fontId="4" fillId="0" borderId="0" xfId="0" applyFont="1"/>
    <xf numFmtId="9" fontId="2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6" fillId="0" borderId="0" xfId="0" applyFont="1" applyAlignment="1"/>
    <xf numFmtId="20" fontId="1" fillId="0" borderId="0" xfId="0" applyNumberFormat="1" applyFont="1" applyAlignment="1"/>
    <xf numFmtId="19" fontId="1" fillId="0" borderId="0" xfId="0" applyNumberFormat="1" applyFont="1" applyAlignment="1"/>
    <xf numFmtId="0" fontId="9" fillId="0" borderId="0" xfId="0" applyFont="1" applyAlignment="1"/>
    <xf numFmtId="0" fontId="5" fillId="0" borderId="0" xfId="0" applyFont="1" applyAlignment="1"/>
    <xf numFmtId="20" fontId="2" fillId="0" borderId="0" xfId="0" applyNumberFormat="1" applyFont="1" applyAlignment="1"/>
    <xf numFmtId="20" fontId="6" fillId="0" borderId="0" xfId="0" applyNumberFormat="1" applyFont="1" applyAlignment="1"/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workbookViewId="0">
      <selection activeCell="C1" sqref="C1"/>
    </sheetView>
  </sheetViews>
  <sheetFormatPr baseColWidth="10" defaultColWidth="11.28515625" defaultRowHeight="15" customHeight="1"/>
  <cols>
    <col min="1" max="3" width="10.5703125" customWidth="1"/>
    <col min="4" max="4" width="5.7109375" customWidth="1"/>
    <col min="5" max="6" width="10.5703125" customWidth="1"/>
    <col min="7" max="7" width="7.7109375" customWidth="1"/>
    <col min="8" max="8" width="10.85546875" customWidth="1"/>
    <col min="9" max="9" width="8.42578125" customWidth="1"/>
    <col min="10" max="10" width="10.5703125" customWidth="1"/>
    <col min="11" max="11" width="5.7109375" customWidth="1"/>
    <col min="12" max="12" width="8" customWidth="1"/>
    <col min="13" max="14" width="9.28515625" customWidth="1"/>
    <col min="15" max="15" width="6.85546875" customWidth="1"/>
    <col min="16" max="16" width="8.5703125" customWidth="1"/>
    <col min="17" max="17" width="6.5703125" customWidth="1"/>
    <col min="18" max="18" width="7.85546875" customWidth="1"/>
    <col min="19" max="25" width="10.5703125" customWidth="1"/>
  </cols>
  <sheetData>
    <row r="1" spans="1:20" ht="15.75" customHeight="1">
      <c r="A1" s="1" t="s">
        <v>0</v>
      </c>
      <c r="B1" s="25" t="s">
        <v>1</v>
      </c>
      <c r="C1" s="25" t="s">
        <v>2</v>
      </c>
      <c r="D1" s="1" t="s">
        <v>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5" t="s">
        <v>12</v>
      </c>
      <c r="O1" s="1" t="s">
        <v>13</v>
      </c>
      <c r="P1" s="1" t="s">
        <v>79</v>
      </c>
      <c r="Q1" s="1" t="s">
        <v>80</v>
      </c>
      <c r="R1" s="1" t="s">
        <v>81</v>
      </c>
      <c r="S1" s="25" t="s">
        <v>14</v>
      </c>
      <c r="T1" s="25" t="s">
        <v>15</v>
      </c>
    </row>
    <row r="2" spans="1:20" ht="15.75" customHeight="1">
      <c r="A2" s="1" t="s">
        <v>16</v>
      </c>
      <c r="B2" s="4">
        <v>0.69</v>
      </c>
      <c r="C2" s="5">
        <v>32.715699999999998</v>
      </c>
      <c r="D2" s="5">
        <v>1</v>
      </c>
      <c r="E2" s="5">
        <f t="shared" ref="E2:E31" si="0">90+D2*C2</f>
        <v>122.7157</v>
      </c>
      <c r="F2" s="1">
        <v>117.1611</v>
      </c>
      <c r="G2" s="1">
        <v>1</v>
      </c>
      <c r="H2" s="1">
        <v>-7</v>
      </c>
      <c r="I2" s="1">
        <v>1</v>
      </c>
      <c r="J2" s="1">
        <f t="shared" ref="J2:J31" si="1">(H2-I2)*G2*15+F2</f>
        <v>-2.8388999999999953</v>
      </c>
      <c r="K2" s="6">
        <v>0.28402777777777777</v>
      </c>
      <c r="L2" s="6">
        <f t="shared" ref="L2:L31" si="2">K2-TIME(I2,0,0)</f>
        <v>0.24236111111111111</v>
      </c>
      <c r="M2" s="7">
        <f t="shared" ref="M2:M31" si="3">MINUTE(L2)+HOUR(L2)*60</f>
        <v>349</v>
      </c>
      <c r="N2" s="7">
        <f t="shared" ref="N2:N31" si="4">M2-G2*60*J2/15</f>
        <v>360.35559999999998</v>
      </c>
      <c r="O2" s="1">
        <f t="shared" ref="O2:O20" si="5">1.0229*J2+1.1127*E2+291.3974</f>
        <v>425.03924858000005</v>
      </c>
      <c r="P2" s="7">
        <f t="shared" ref="P2:P20" si="6">M2-O2</f>
        <v>-76.039248580000049</v>
      </c>
      <c r="Q2" s="8">
        <v>23</v>
      </c>
      <c r="R2" s="1">
        <v>16</v>
      </c>
      <c r="S2" s="1">
        <f t="shared" ref="S2:S31" si="7">SUM(Q2:R2)/2</f>
        <v>19.5</v>
      </c>
      <c r="T2" s="1">
        <v>49</v>
      </c>
    </row>
    <row r="3" spans="1:20" ht="15.75" customHeight="1">
      <c r="A3" s="1" t="s">
        <v>17</v>
      </c>
      <c r="B3" s="9">
        <v>0.65</v>
      </c>
      <c r="C3" s="5">
        <v>43.073099999999997</v>
      </c>
      <c r="D3" s="5">
        <v>1</v>
      </c>
      <c r="E3" s="5">
        <f t="shared" si="0"/>
        <v>133.07310000000001</v>
      </c>
      <c r="F3" s="1">
        <v>89.401200000000003</v>
      </c>
      <c r="G3" s="1">
        <v>1</v>
      </c>
      <c r="H3" s="1">
        <v>-5</v>
      </c>
      <c r="I3" s="1">
        <v>1</v>
      </c>
      <c r="J3" s="1">
        <f t="shared" si="1"/>
        <v>-0.59879999999999711</v>
      </c>
      <c r="K3" s="6">
        <v>0.29583333333333334</v>
      </c>
      <c r="L3" s="6">
        <f t="shared" si="2"/>
        <v>0.25416666666666665</v>
      </c>
      <c r="M3" s="7">
        <f t="shared" si="3"/>
        <v>366</v>
      </c>
      <c r="N3" s="7">
        <f t="shared" si="4"/>
        <v>368.39519999999999</v>
      </c>
      <c r="O3" s="1">
        <f t="shared" si="5"/>
        <v>438.85532584999999</v>
      </c>
      <c r="P3" s="7">
        <f t="shared" si="6"/>
        <v>-72.855325849999986</v>
      </c>
      <c r="Q3" s="8">
        <v>16</v>
      </c>
      <c r="R3" s="1">
        <v>3</v>
      </c>
      <c r="S3" s="1">
        <f t="shared" si="7"/>
        <v>9.5</v>
      </c>
      <c r="T3" s="1">
        <v>922</v>
      </c>
    </row>
    <row r="4" spans="1:20" ht="15.75" customHeight="1">
      <c r="A4" s="1" t="s">
        <v>18</v>
      </c>
      <c r="B4" s="9">
        <v>0.37</v>
      </c>
      <c r="C4" s="5">
        <v>39.904200000000003</v>
      </c>
      <c r="D4" s="5">
        <v>1</v>
      </c>
      <c r="E4" s="5">
        <f t="shared" si="0"/>
        <v>129.9042</v>
      </c>
      <c r="F4" s="1">
        <v>116.4074</v>
      </c>
      <c r="G4" s="1">
        <v>-1</v>
      </c>
      <c r="H4" s="1">
        <v>8</v>
      </c>
      <c r="I4" s="1">
        <v>0</v>
      </c>
      <c r="J4" s="1">
        <f t="shared" si="1"/>
        <v>-3.5926000000000045</v>
      </c>
      <c r="K4" s="6">
        <v>0.26319444444444445</v>
      </c>
      <c r="L4" s="6">
        <f t="shared" si="2"/>
        <v>0.26319444444444445</v>
      </c>
      <c r="M4" s="7">
        <f t="shared" si="3"/>
        <v>379</v>
      </c>
      <c r="N4" s="7">
        <f t="shared" si="4"/>
        <v>364.62959999999998</v>
      </c>
      <c r="O4" s="1">
        <f t="shared" si="5"/>
        <v>432.26693280000001</v>
      </c>
      <c r="P4" s="7">
        <f t="shared" si="6"/>
        <v>-53.266932800000006</v>
      </c>
      <c r="Q4" s="8">
        <v>19</v>
      </c>
      <c r="R4" s="1">
        <v>8</v>
      </c>
      <c r="S4" s="1">
        <f t="shared" si="7"/>
        <v>13.5</v>
      </c>
      <c r="T4" s="1">
        <v>171</v>
      </c>
    </row>
    <row r="5" spans="1:20" ht="15.75" customHeight="1">
      <c r="A5" s="1" t="s">
        <v>19</v>
      </c>
      <c r="B5" s="9">
        <v>0.88</v>
      </c>
      <c r="C5" s="5">
        <v>40.712800000000001</v>
      </c>
      <c r="D5" s="5">
        <v>1</v>
      </c>
      <c r="E5" s="5">
        <f t="shared" si="0"/>
        <v>130.71280000000002</v>
      </c>
      <c r="F5" s="1">
        <v>74.006</v>
      </c>
      <c r="G5" s="1">
        <v>1</v>
      </c>
      <c r="H5" s="1">
        <v>-4</v>
      </c>
      <c r="I5" s="1">
        <v>1</v>
      </c>
      <c r="J5" s="1">
        <f t="shared" si="1"/>
        <v>-0.99399999999999977</v>
      </c>
      <c r="K5" s="6">
        <v>0.29305555555555557</v>
      </c>
      <c r="L5" s="6">
        <f t="shared" si="2"/>
        <v>0.25138888888888888</v>
      </c>
      <c r="M5" s="7">
        <f t="shared" si="3"/>
        <v>362</v>
      </c>
      <c r="N5" s="7">
        <f t="shared" si="4"/>
        <v>365.976</v>
      </c>
      <c r="O5" s="1">
        <f t="shared" si="5"/>
        <v>435.82476996000003</v>
      </c>
      <c r="P5" s="7">
        <f t="shared" si="6"/>
        <v>-73.824769960000026</v>
      </c>
      <c r="Q5" s="8">
        <v>18</v>
      </c>
      <c r="R5" s="1">
        <v>10</v>
      </c>
      <c r="S5" s="1">
        <f t="shared" si="7"/>
        <v>14</v>
      </c>
      <c r="T5" s="1">
        <v>33</v>
      </c>
    </row>
    <row r="6" spans="1:20" ht="15.75" customHeight="1">
      <c r="A6" s="1" t="s">
        <v>20</v>
      </c>
      <c r="B6" s="9">
        <v>0.82</v>
      </c>
      <c r="C6" s="5">
        <v>37.566499999999998</v>
      </c>
      <c r="D6" s="5">
        <v>1</v>
      </c>
      <c r="E6" s="5">
        <f t="shared" si="0"/>
        <v>127.56649999999999</v>
      </c>
      <c r="F6" s="1">
        <v>126.97799999999999</v>
      </c>
      <c r="G6" s="1">
        <v>-1</v>
      </c>
      <c r="H6" s="1">
        <v>9</v>
      </c>
      <c r="I6" s="1">
        <v>0</v>
      </c>
      <c r="J6" s="1">
        <f t="shared" si="1"/>
        <v>-8.0220000000000056</v>
      </c>
      <c r="K6" s="6">
        <v>0.27499999999999997</v>
      </c>
      <c r="L6" s="6">
        <f t="shared" si="2"/>
        <v>0.27499999999999997</v>
      </c>
      <c r="M6" s="7">
        <f t="shared" si="3"/>
        <v>396</v>
      </c>
      <c r="N6" s="7">
        <f t="shared" si="4"/>
        <v>363.91199999999998</v>
      </c>
      <c r="O6" s="1">
        <f t="shared" si="5"/>
        <v>425.13494075</v>
      </c>
      <c r="P6" s="7">
        <f t="shared" si="6"/>
        <v>-29.134940749999998</v>
      </c>
      <c r="Q6" s="8">
        <v>20</v>
      </c>
      <c r="R6" s="1">
        <v>9</v>
      </c>
      <c r="S6" s="1">
        <f t="shared" si="7"/>
        <v>14.5</v>
      </c>
      <c r="T6" s="1">
        <v>138</v>
      </c>
    </row>
    <row r="7" spans="1:20" ht="15.75" customHeight="1">
      <c r="A7" s="1" t="s">
        <v>21</v>
      </c>
      <c r="B7" s="9">
        <v>0.85</v>
      </c>
      <c r="C7" s="5">
        <v>51.507399999999997</v>
      </c>
      <c r="D7" s="5">
        <v>1</v>
      </c>
      <c r="E7" s="5">
        <f t="shared" si="0"/>
        <v>141.50739999999999</v>
      </c>
      <c r="F7" s="1">
        <v>0.1278</v>
      </c>
      <c r="G7" s="1">
        <v>1</v>
      </c>
      <c r="H7" s="1">
        <v>1</v>
      </c>
      <c r="I7" s="1">
        <v>1</v>
      </c>
      <c r="J7" s="1">
        <f t="shared" si="1"/>
        <v>0.1278</v>
      </c>
      <c r="K7" s="6">
        <v>0.30277777777777776</v>
      </c>
      <c r="L7" s="6">
        <f t="shared" si="2"/>
        <v>0.26111111111111107</v>
      </c>
      <c r="M7" s="7">
        <f t="shared" si="3"/>
        <v>376</v>
      </c>
      <c r="N7" s="7">
        <f t="shared" si="4"/>
        <v>375.48880000000003</v>
      </c>
      <c r="O7" s="1">
        <f t="shared" si="5"/>
        <v>448.98341059999996</v>
      </c>
      <c r="P7" s="7">
        <f t="shared" si="6"/>
        <v>-72.983410599999957</v>
      </c>
      <c r="Q7" s="8">
        <v>15</v>
      </c>
      <c r="R7" s="1">
        <v>8</v>
      </c>
      <c r="S7" s="1">
        <f t="shared" si="7"/>
        <v>11.5</v>
      </c>
      <c r="T7" s="1">
        <v>69</v>
      </c>
    </row>
    <row r="8" spans="1:20" ht="15.75" customHeight="1">
      <c r="A8" s="1" t="s">
        <v>22</v>
      </c>
      <c r="B8" s="9">
        <v>0.59</v>
      </c>
      <c r="C8" s="5">
        <v>40.416800000000002</v>
      </c>
      <c r="D8" s="5">
        <v>1</v>
      </c>
      <c r="E8" s="5">
        <f t="shared" si="0"/>
        <v>130.41679999999999</v>
      </c>
      <c r="F8" s="1">
        <v>3.7038000000000002</v>
      </c>
      <c r="G8" s="1">
        <v>1</v>
      </c>
      <c r="H8" s="1">
        <v>2</v>
      </c>
      <c r="I8" s="1">
        <v>1</v>
      </c>
      <c r="J8" s="1">
        <f t="shared" si="1"/>
        <v>18.703800000000001</v>
      </c>
      <c r="K8" s="6">
        <v>0.34722222222222227</v>
      </c>
      <c r="L8" s="6">
        <f t="shared" si="2"/>
        <v>0.30555555555555558</v>
      </c>
      <c r="M8" s="7">
        <f t="shared" si="3"/>
        <v>440</v>
      </c>
      <c r="N8" s="7">
        <f t="shared" si="4"/>
        <v>365.1848</v>
      </c>
      <c r="O8" s="1">
        <f t="shared" si="5"/>
        <v>455.64429038000003</v>
      </c>
      <c r="P8" s="7">
        <f t="shared" si="6"/>
        <v>-15.644290380000029</v>
      </c>
      <c r="Q8" s="8">
        <v>19</v>
      </c>
      <c r="R8" s="1">
        <v>11</v>
      </c>
      <c r="S8" s="1">
        <f t="shared" si="7"/>
        <v>15</v>
      </c>
      <c r="T8" s="1">
        <v>1919</v>
      </c>
    </row>
    <row r="9" spans="1:20" ht="15.75" customHeight="1">
      <c r="A9" s="1" t="s">
        <v>23</v>
      </c>
      <c r="B9" s="9">
        <v>0.52</v>
      </c>
      <c r="C9" s="5">
        <v>34.052199999999999</v>
      </c>
      <c r="D9" s="5">
        <v>1</v>
      </c>
      <c r="E9" s="5">
        <f t="shared" si="0"/>
        <v>124.0522</v>
      </c>
      <c r="F9" s="1">
        <v>118.2437</v>
      </c>
      <c r="G9" s="1">
        <v>1</v>
      </c>
      <c r="H9" s="1">
        <v>-7</v>
      </c>
      <c r="I9" s="1">
        <v>1</v>
      </c>
      <c r="J9" s="1">
        <f t="shared" si="1"/>
        <v>-1.756299999999996</v>
      </c>
      <c r="K9" s="6">
        <v>0.28750000000000003</v>
      </c>
      <c r="L9" s="6">
        <f t="shared" si="2"/>
        <v>0.24583333333333338</v>
      </c>
      <c r="M9" s="7">
        <f t="shared" si="3"/>
        <v>354</v>
      </c>
      <c r="N9" s="7">
        <f t="shared" si="4"/>
        <v>361.02519999999998</v>
      </c>
      <c r="O9" s="1">
        <f t="shared" si="5"/>
        <v>427.63376367000001</v>
      </c>
      <c r="P9" s="7">
        <f t="shared" si="6"/>
        <v>-73.633763670000008</v>
      </c>
      <c r="Q9" s="8">
        <v>26</v>
      </c>
      <c r="R9" s="1">
        <v>16</v>
      </c>
      <c r="S9" s="1">
        <f t="shared" si="7"/>
        <v>21</v>
      </c>
      <c r="T9" s="1">
        <v>285</v>
      </c>
    </row>
    <row r="10" spans="1:20" ht="15.75" customHeight="1">
      <c r="A10" s="1" t="s">
        <v>24</v>
      </c>
      <c r="B10" s="9">
        <v>0.68</v>
      </c>
      <c r="C10" s="5">
        <v>55.755800000000001</v>
      </c>
      <c r="D10" s="5">
        <v>1</v>
      </c>
      <c r="E10" s="5">
        <f t="shared" si="0"/>
        <v>145.75579999999999</v>
      </c>
      <c r="F10" s="1">
        <v>37.6173</v>
      </c>
      <c r="G10" s="1">
        <v>-1</v>
      </c>
      <c r="H10" s="1">
        <v>3</v>
      </c>
      <c r="I10" s="1">
        <v>0</v>
      </c>
      <c r="J10" s="1">
        <f t="shared" si="1"/>
        <v>-7.3826999999999998</v>
      </c>
      <c r="K10" s="6">
        <v>0.28472222222222221</v>
      </c>
      <c r="L10" s="6">
        <f t="shared" si="2"/>
        <v>0.28472222222222221</v>
      </c>
      <c r="M10" s="7">
        <f t="shared" si="3"/>
        <v>410</v>
      </c>
      <c r="N10" s="7">
        <f t="shared" si="4"/>
        <v>380.4692</v>
      </c>
      <c r="O10" s="1">
        <f t="shared" si="5"/>
        <v>446.02811482999999</v>
      </c>
      <c r="P10" s="7">
        <f t="shared" si="6"/>
        <v>-36.028114829999993</v>
      </c>
      <c r="Q10" s="8">
        <v>8</v>
      </c>
      <c r="R10" s="1">
        <v>2</v>
      </c>
      <c r="S10" s="1">
        <f t="shared" si="7"/>
        <v>5</v>
      </c>
      <c r="T10" s="1">
        <v>499</v>
      </c>
    </row>
    <row r="11" spans="1:20" ht="15.75" customHeight="1">
      <c r="A11" s="1" t="s">
        <v>25</v>
      </c>
      <c r="B11" s="9">
        <v>0.91</v>
      </c>
      <c r="C11" s="5">
        <v>41.878100000000003</v>
      </c>
      <c r="D11" s="5">
        <v>1</v>
      </c>
      <c r="E11" s="5">
        <f t="shared" si="0"/>
        <v>131.87810000000002</v>
      </c>
      <c r="F11" s="1">
        <v>87.629800000000003</v>
      </c>
      <c r="G11" s="1">
        <v>1</v>
      </c>
      <c r="H11" s="1">
        <v>-5</v>
      </c>
      <c r="I11" s="1">
        <v>1</v>
      </c>
      <c r="J11" s="1">
        <f t="shared" si="1"/>
        <v>-2.370199999999997</v>
      </c>
      <c r="K11" s="6">
        <v>0.2902777777777778</v>
      </c>
      <c r="L11" s="6">
        <f t="shared" si="2"/>
        <v>0.24861111111111114</v>
      </c>
      <c r="M11" s="7">
        <f t="shared" si="3"/>
        <v>358</v>
      </c>
      <c r="N11" s="7">
        <f t="shared" si="4"/>
        <v>367.48079999999999</v>
      </c>
      <c r="O11" s="1">
        <f t="shared" si="5"/>
        <v>435.71368429000006</v>
      </c>
      <c r="P11" s="7">
        <f t="shared" si="6"/>
        <v>-77.71368429000006</v>
      </c>
      <c r="Q11" s="8">
        <v>17</v>
      </c>
      <c r="R11" s="1">
        <v>10</v>
      </c>
      <c r="S11" s="1">
        <f t="shared" si="7"/>
        <v>13.5</v>
      </c>
      <c r="T11" s="1">
        <v>587</v>
      </c>
    </row>
    <row r="12" spans="1:20" ht="15.75" customHeight="1">
      <c r="A12" s="1" t="s">
        <v>26</v>
      </c>
      <c r="B12" s="9">
        <v>0.79</v>
      </c>
      <c r="C12" s="5">
        <v>35.676200000000001</v>
      </c>
      <c r="D12" s="5">
        <v>1</v>
      </c>
      <c r="E12" s="5">
        <f t="shared" si="0"/>
        <v>125.67619999999999</v>
      </c>
      <c r="F12" s="1">
        <v>139.65029999999999</v>
      </c>
      <c r="G12" s="1">
        <v>-1</v>
      </c>
      <c r="H12" s="1">
        <v>9</v>
      </c>
      <c r="I12" s="1">
        <v>0</v>
      </c>
      <c r="J12" s="1">
        <f t="shared" si="1"/>
        <v>4.6502999999999872</v>
      </c>
      <c r="K12" s="6">
        <v>0.2388888888888889</v>
      </c>
      <c r="L12" s="6">
        <f t="shared" si="2"/>
        <v>0.2388888888888889</v>
      </c>
      <c r="M12" s="7">
        <f t="shared" si="3"/>
        <v>344</v>
      </c>
      <c r="N12" s="7">
        <f t="shared" si="4"/>
        <v>362.60119999999995</v>
      </c>
      <c r="O12" s="1">
        <f t="shared" si="5"/>
        <v>435.99409960999998</v>
      </c>
      <c r="P12" s="7">
        <f t="shared" si="6"/>
        <v>-91.994099609999978</v>
      </c>
      <c r="Q12" s="8">
        <v>22</v>
      </c>
      <c r="R12" s="1">
        <v>15</v>
      </c>
      <c r="S12" s="1">
        <f t="shared" si="7"/>
        <v>18.5</v>
      </c>
      <c r="T12" s="1">
        <v>121</v>
      </c>
    </row>
    <row r="13" spans="1:20" ht="15.75" customHeight="1">
      <c r="A13" s="1" t="s">
        <v>27</v>
      </c>
      <c r="B13" s="9">
        <v>0.67</v>
      </c>
      <c r="C13" s="5">
        <v>48.8566</v>
      </c>
      <c r="D13" s="5">
        <v>1</v>
      </c>
      <c r="E13" s="5">
        <f t="shared" si="0"/>
        <v>138.85660000000001</v>
      </c>
      <c r="F13" s="1">
        <v>2.3521999999999998</v>
      </c>
      <c r="G13" s="1">
        <v>-1</v>
      </c>
      <c r="H13" s="1">
        <v>2</v>
      </c>
      <c r="I13" s="1">
        <v>1</v>
      </c>
      <c r="J13" s="1">
        <f t="shared" si="1"/>
        <v>-12.6478</v>
      </c>
      <c r="K13" s="6">
        <v>0.33611111111111108</v>
      </c>
      <c r="L13" s="6">
        <f t="shared" si="2"/>
        <v>0.2944444444444444</v>
      </c>
      <c r="M13" s="7">
        <f t="shared" si="3"/>
        <v>424</v>
      </c>
      <c r="N13" s="7">
        <f t="shared" si="4"/>
        <v>373.40879999999999</v>
      </c>
      <c r="O13" s="1">
        <f t="shared" si="5"/>
        <v>432.9657042</v>
      </c>
      <c r="P13" s="7">
        <f t="shared" si="6"/>
        <v>-8.9657042000000047</v>
      </c>
      <c r="Q13" s="8">
        <v>17</v>
      </c>
      <c r="R13" s="1">
        <v>10</v>
      </c>
      <c r="S13" s="1">
        <f t="shared" si="7"/>
        <v>13.5</v>
      </c>
      <c r="T13" s="1">
        <v>108</v>
      </c>
    </row>
    <row r="14" spans="1:20" ht="15.75" customHeight="1">
      <c r="A14" s="1" t="s">
        <v>28</v>
      </c>
      <c r="B14" s="9">
        <v>0.98</v>
      </c>
      <c r="C14" s="5">
        <v>68.973299999999995</v>
      </c>
      <c r="D14" s="5">
        <v>1</v>
      </c>
      <c r="E14" s="5">
        <f t="shared" si="0"/>
        <v>158.97329999999999</v>
      </c>
      <c r="F14" s="1">
        <v>33.085599999999999</v>
      </c>
      <c r="G14" s="1">
        <v>-1</v>
      </c>
      <c r="H14" s="1">
        <v>3</v>
      </c>
      <c r="I14" s="1">
        <v>0</v>
      </c>
      <c r="J14" s="1">
        <f t="shared" si="1"/>
        <v>-11.914400000000001</v>
      </c>
      <c r="K14" s="6">
        <v>0.31666666666666665</v>
      </c>
      <c r="L14" s="6">
        <f t="shared" si="2"/>
        <v>0.31666666666666665</v>
      </c>
      <c r="M14" s="7">
        <f t="shared" si="3"/>
        <v>456</v>
      </c>
      <c r="N14" s="7">
        <f t="shared" si="4"/>
        <v>408.3424</v>
      </c>
      <c r="O14" s="1">
        <f t="shared" si="5"/>
        <v>456.09975114999997</v>
      </c>
      <c r="P14" s="7">
        <f t="shared" si="6"/>
        <v>-9.9751149999974587E-2</v>
      </c>
      <c r="Q14" s="8">
        <v>4</v>
      </c>
      <c r="R14" s="1">
        <v>0</v>
      </c>
      <c r="S14" s="1">
        <f t="shared" si="7"/>
        <v>2</v>
      </c>
      <c r="T14" s="1">
        <v>623</v>
      </c>
    </row>
    <row r="15" spans="1:20" ht="15.75" customHeight="1">
      <c r="A15" s="1" t="s">
        <v>29</v>
      </c>
      <c r="B15" s="9">
        <v>0.8</v>
      </c>
      <c r="C15" s="5">
        <v>64.146600000000007</v>
      </c>
      <c r="D15" s="5">
        <v>1</v>
      </c>
      <c r="E15" s="5">
        <f t="shared" si="0"/>
        <v>154.14660000000001</v>
      </c>
      <c r="F15" s="1">
        <v>21.942599999999999</v>
      </c>
      <c r="G15" s="1">
        <v>1</v>
      </c>
      <c r="H15" s="1">
        <v>0</v>
      </c>
      <c r="I15" s="1">
        <v>0</v>
      </c>
      <c r="J15" s="1">
        <f t="shared" si="1"/>
        <v>21.942599999999999</v>
      </c>
      <c r="K15" s="6">
        <v>0.33611111111111108</v>
      </c>
      <c r="L15" s="6">
        <f t="shared" si="2"/>
        <v>0.33611111111111108</v>
      </c>
      <c r="M15" s="7">
        <f t="shared" si="3"/>
        <v>484</v>
      </c>
      <c r="N15" s="7">
        <f t="shared" si="4"/>
        <v>396.2296</v>
      </c>
      <c r="O15" s="1">
        <f t="shared" si="5"/>
        <v>485.36140736000004</v>
      </c>
      <c r="P15" s="7">
        <f t="shared" si="6"/>
        <v>-1.3614073600000438</v>
      </c>
      <c r="Q15" s="8">
        <v>7</v>
      </c>
      <c r="R15" s="1">
        <v>2</v>
      </c>
      <c r="S15" s="1">
        <f t="shared" si="7"/>
        <v>4.5</v>
      </c>
      <c r="T15" s="1">
        <v>128</v>
      </c>
    </row>
    <row r="16" spans="1:20" ht="15.75" customHeight="1">
      <c r="A16" s="1" t="s">
        <v>30</v>
      </c>
      <c r="B16" s="9">
        <v>0.93</v>
      </c>
      <c r="C16" s="5">
        <v>78.793899999999994</v>
      </c>
      <c r="D16" s="5">
        <v>1</v>
      </c>
      <c r="E16" s="5">
        <f t="shared" si="0"/>
        <v>168.79390000000001</v>
      </c>
      <c r="F16" s="1">
        <v>103.5508</v>
      </c>
      <c r="G16" s="1">
        <v>1</v>
      </c>
      <c r="H16" s="1">
        <v>-6</v>
      </c>
      <c r="I16" s="1">
        <v>1</v>
      </c>
      <c r="J16" s="1">
        <f t="shared" si="1"/>
        <v>-1.4492000000000047</v>
      </c>
      <c r="K16" s="6">
        <v>0.36805555555555558</v>
      </c>
      <c r="L16" s="6">
        <f t="shared" si="2"/>
        <v>0.3263888888888889</v>
      </c>
      <c r="M16" s="7">
        <f t="shared" si="3"/>
        <v>470</v>
      </c>
      <c r="N16" s="7">
        <f t="shared" si="4"/>
        <v>475.79680000000002</v>
      </c>
      <c r="O16" s="1">
        <f t="shared" si="5"/>
        <v>477.73198585</v>
      </c>
      <c r="P16" s="7">
        <f t="shared" si="6"/>
        <v>-7.7319858500000009</v>
      </c>
      <c r="Q16" s="8">
        <v>-22</v>
      </c>
      <c r="R16" s="1">
        <v>-15</v>
      </c>
      <c r="S16" s="1">
        <f t="shared" si="7"/>
        <v>-18.5</v>
      </c>
      <c r="T16" s="1">
        <v>853</v>
      </c>
    </row>
    <row r="17" spans="1:20" ht="15.75" customHeight="1">
      <c r="A17" s="1" t="s">
        <v>31</v>
      </c>
      <c r="B17" s="9">
        <v>0.74</v>
      </c>
      <c r="C17" s="5">
        <v>77.466999999999999</v>
      </c>
      <c r="D17" s="5">
        <v>1</v>
      </c>
      <c r="E17" s="5">
        <f t="shared" si="0"/>
        <v>167.46699999999998</v>
      </c>
      <c r="F17" s="1">
        <v>69.228499999999997</v>
      </c>
      <c r="G17" s="1">
        <v>1</v>
      </c>
      <c r="H17" s="1">
        <v>-3</v>
      </c>
      <c r="I17" s="1">
        <v>1</v>
      </c>
      <c r="J17" s="1">
        <f t="shared" si="1"/>
        <v>9.2284999999999968</v>
      </c>
      <c r="K17" s="6">
        <v>0.38611111111111113</v>
      </c>
      <c r="L17" s="6">
        <f t="shared" si="2"/>
        <v>0.34444444444444444</v>
      </c>
      <c r="M17" s="7">
        <f t="shared" si="3"/>
        <v>496</v>
      </c>
      <c r="N17" s="7">
        <f t="shared" si="4"/>
        <v>459.08600000000001</v>
      </c>
      <c r="O17" s="1">
        <f t="shared" si="5"/>
        <v>487.17776355000001</v>
      </c>
      <c r="P17" s="7">
        <f t="shared" si="6"/>
        <v>8.8222364499999912</v>
      </c>
      <c r="Q17" s="8">
        <v>-5</v>
      </c>
      <c r="R17" s="1">
        <v>-10</v>
      </c>
      <c r="S17" s="1">
        <f t="shared" si="7"/>
        <v>-7.5</v>
      </c>
      <c r="T17" s="1">
        <v>157</v>
      </c>
    </row>
    <row r="18" spans="1:20" ht="15.75" customHeight="1">
      <c r="A18" s="1" t="s">
        <v>32</v>
      </c>
      <c r="B18" s="9">
        <v>0.84</v>
      </c>
      <c r="C18" s="5">
        <v>82.501800000000003</v>
      </c>
      <c r="D18" s="5">
        <v>1</v>
      </c>
      <c r="E18" s="5">
        <f t="shared" si="0"/>
        <v>172.5018</v>
      </c>
      <c r="F18" s="1">
        <v>62.348100000000002</v>
      </c>
      <c r="G18" s="1">
        <v>1</v>
      </c>
      <c r="H18" s="1">
        <v>-4</v>
      </c>
      <c r="I18" s="1">
        <v>1</v>
      </c>
      <c r="J18" s="1">
        <f t="shared" si="1"/>
        <v>-12.651899999999998</v>
      </c>
      <c r="K18" s="6">
        <v>0.39513888888888887</v>
      </c>
      <c r="L18" s="6">
        <f t="shared" si="2"/>
        <v>0.35347222222222219</v>
      </c>
      <c r="M18" s="7">
        <f t="shared" si="3"/>
        <v>509</v>
      </c>
      <c r="N18" s="7">
        <f t="shared" si="4"/>
        <v>559.60759999999993</v>
      </c>
      <c r="O18" s="1">
        <f t="shared" si="5"/>
        <v>470.39852435</v>
      </c>
      <c r="P18" s="7">
        <f t="shared" si="6"/>
        <v>38.601475649999998</v>
      </c>
      <c r="Q18" s="8">
        <v>-22</v>
      </c>
      <c r="R18" s="1">
        <v>-16</v>
      </c>
      <c r="S18" s="1">
        <f t="shared" si="7"/>
        <v>-19</v>
      </c>
      <c r="T18" s="1">
        <v>223</v>
      </c>
    </row>
    <row r="19" spans="1:20" ht="15.75" customHeight="1">
      <c r="A19" s="1" t="s">
        <v>33</v>
      </c>
      <c r="B19" s="9">
        <v>0.78</v>
      </c>
      <c r="C19" s="5">
        <v>61.2181</v>
      </c>
      <c r="D19" s="5">
        <v>1</v>
      </c>
      <c r="E19" s="5">
        <f t="shared" si="0"/>
        <v>151.21809999999999</v>
      </c>
      <c r="F19" s="1">
        <v>149.90029999999999</v>
      </c>
      <c r="G19" s="1">
        <v>1</v>
      </c>
      <c r="H19" s="1">
        <v>-8</v>
      </c>
      <c r="I19" s="1">
        <v>1</v>
      </c>
      <c r="J19" s="1">
        <f t="shared" si="1"/>
        <v>14.900299999999987</v>
      </c>
      <c r="K19" s="6">
        <v>0.35416666666666669</v>
      </c>
      <c r="L19" s="6">
        <f t="shared" si="2"/>
        <v>0.3125</v>
      </c>
      <c r="M19" s="7">
        <f t="shared" si="3"/>
        <v>450</v>
      </c>
      <c r="N19" s="7">
        <f t="shared" si="4"/>
        <v>390.39880000000005</v>
      </c>
      <c r="O19" s="1">
        <f t="shared" si="5"/>
        <v>474.89929674000001</v>
      </c>
      <c r="P19" s="7">
        <f t="shared" si="6"/>
        <v>-24.899296740000011</v>
      </c>
      <c r="Q19" s="8">
        <v>6</v>
      </c>
      <c r="R19" s="1">
        <v>1</v>
      </c>
      <c r="S19" s="1">
        <f t="shared" si="7"/>
        <v>3.5</v>
      </c>
      <c r="T19" s="1">
        <v>108</v>
      </c>
    </row>
    <row r="20" spans="1:20" ht="15.75" customHeight="1">
      <c r="A20" s="1" t="s">
        <v>34</v>
      </c>
      <c r="B20" s="9">
        <v>0.59</v>
      </c>
      <c r="C20" s="5">
        <v>52.52</v>
      </c>
      <c r="D20" s="5">
        <v>1</v>
      </c>
      <c r="E20" s="5">
        <f t="shared" si="0"/>
        <v>142.52000000000001</v>
      </c>
      <c r="F20" s="5">
        <v>13.404999999999999</v>
      </c>
      <c r="G20" s="1">
        <v>-1</v>
      </c>
      <c r="H20" s="5">
        <v>2</v>
      </c>
      <c r="I20" s="5">
        <v>1</v>
      </c>
      <c r="J20" s="1">
        <f t="shared" si="1"/>
        <v>-1.5950000000000006</v>
      </c>
      <c r="K20" s="6">
        <v>0.30763888888888891</v>
      </c>
      <c r="L20" s="6">
        <f t="shared" si="2"/>
        <v>0.26597222222222222</v>
      </c>
      <c r="M20" s="7">
        <f t="shared" si="3"/>
        <v>383</v>
      </c>
      <c r="N20" s="7">
        <f t="shared" si="4"/>
        <v>376.62</v>
      </c>
      <c r="O20" s="1">
        <f t="shared" si="5"/>
        <v>448.34787849999998</v>
      </c>
      <c r="P20" s="7">
        <f t="shared" si="6"/>
        <v>-65.347878499999979</v>
      </c>
      <c r="Q20" s="5">
        <v>14</v>
      </c>
      <c r="R20" s="1">
        <v>6</v>
      </c>
      <c r="S20" s="1">
        <f t="shared" si="7"/>
        <v>10</v>
      </c>
      <c r="T20" s="5">
        <v>98</v>
      </c>
    </row>
    <row r="21" spans="1:20" ht="15.75" customHeight="1">
      <c r="A21" s="1" t="s">
        <v>35</v>
      </c>
      <c r="B21" s="9">
        <v>0.71</v>
      </c>
      <c r="C21" s="5">
        <v>47.886400000000002</v>
      </c>
      <c r="D21" s="5">
        <v>1</v>
      </c>
      <c r="E21" s="5">
        <f t="shared" si="0"/>
        <v>137.88640000000001</v>
      </c>
      <c r="F21" s="5">
        <v>106.9057</v>
      </c>
      <c r="G21" s="1">
        <v>-1</v>
      </c>
      <c r="H21" s="5">
        <v>8</v>
      </c>
      <c r="I21" s="1">
        <v>0</v>
      </c>
      <c r="J21" s="1">
        <f t="shared" si="1"/>
        <v>-13.094300000000004</v>
      </c>
      <c r="K21" s="6">
        <v>0.29444444444444445</v>
      </c>
      <c r="L21" s="6">
        <f t="shared" si="2"/>
        <v>0.29444444444444445</v>
      </c>
      <c r="M21" s="7">
        <f t="shared" si="3"/>
        <v>424</v>
      </c>
      <c r="N21" s="7">
        <f t="shared" si="4"/>
        <v>371.62279999999998</v>
      </c>
      <c r="O21" s="1">
        <v>0</v>
      </c>
      <c r="P21" s="7">
        <v>0</v>
      </c>
      <c r="Q21" s="5">
        <v>7</v>
      </c>
      <c r="R21" s="1">
        <v>-8</v>
      </c>
      <c r="S21" s="1">
        <f t="shared" si="7"/>
        <v>-0.5</v>
      </c>
      <c r="T21" s="1">
        <v>4859</v>
      </c>
    </row>
    <row r="22" spans="1:20" ht="15.75" customHeight="1">
      <c r="A22" s="1" t="s">
        <v>36</v>
      </c>
      <c r="B22" s="9">
        <v>0.77</v>
      </c>
      <c r="C22" s="5">
        <v>59.329300000000003</v>
      </c>
      <c r="D22" s="5">
        <v>1</v>
      </c>
      <c r="E22" s="5">
        <f t="shared" si="0"/>
        <v>149.32929999999999</v>
      </c>
      <c r="F22" s="5">
        <v>18.0686</v>
      </c>
      <c r="G22" s="1">
        <v>-1</v>
      </c>
      <c r="H22" s="5">
        <v>2</v>
      </c>
      <c r="I22" s="5">
        <v>1</v>
      </c>
      <c r="J22" s="1">
        <f t="shared" si="1"/>
        <v>3.0686</v>
      </c>
      <c r="K22" s="6">
        <v>0.30138888888888887</v>
      </c>
      <c r="L22" s="6">
        <f t="shared" si="2"/>
        <v>0.25972222222222219</v>
      </c>
      <c r="M22" s="7">
        <f t="shared" si="3"/>
        <v>374</v>
      </c>
      <c r="N22" s="7">
        <f t="shared" si="4"/>
        <v>386.27440000000001</v>
      </c>
      <c r="O22" s="1">
        <v>0</v>
      </c>
      <c r="P22" s="7">
        <v>0</v>
      </c>
      <c r="Q22" s="5">
        <v>10</v>
      </c>
      <c r="R22" s="1">
        <v>5</v>
      </c>
      <c r="S22" s="1">
        <f t="shared" si="7"/>
        <v>7.5</v>
      </c>
      <c r="T22" s="1">
        <v>62</v>
      </c>
    </row>
    <row r="23" spans="1:20" ht="15.75" customHeight="1">
      <c r="A23" s="1" t="s">
        <v>37</v>
      </c>
      <c r="B23" s="9">
        <v>0.82</v>
      </c>
      <c r="C23" s="5">
        <v>13.7563</v>
      </c>
      <c r="D23" s="5">
        <v>1</v>
      </c>
      <c r="E23" s="5">
        <f t="shared" si="0"/>
        <v>103.7563</v>
      </c>
      <c r="F23" s="5">
        <v>100.5018</v>
      </c>
      <c r="G23" s="1">
        <v>-1</v>
      </c>
      <c r="H23" s="5">
        <v>7</v>
      </c>
      <c r="I23" s="1">
        <v>0</v>
      </c>
      <c r="J23" s="1">
        <f t="shared" si="1"/>
        <v>-4.4981999999999971</v>
      </c>
      <c r="K23" s="6">
        <v>0.25555555555555559</v>
      </c>
      <c r="L23" s="6">
        <f t="shared" si="2"/>
        <v>0.25555555555555559</v>
      </c>
      <c r="M23" s="7">
        <f t="shared" si="3"/>
        <v>368</v>
      </c>
      <c r="N23" s="7">
        <f t="shared" si="4"/>
        <v>350.00720000000001</v>
      </c>
      <c r="O23" s="1">
        <v>0</v>
      </c>
      <c r="P23" s="7">
        <v>0</v>
      </c>
      <c r="Q23" s="5">
        <v>33</v>
      </c>
      <c r="R23" s="1">
        <v>25</v>
      </c>
      <c r="S23" s="1">
        <f t="shared" si="7"/>
        <v>29</v>
      </c>
      <c r="T23" s="1">
        <v>10</v>
      </c>
    </row>
    <row r="24" spans="1:20" ht="15.75" customHeight="1">
      <c r="A24" s="1" t="s">
        <v>38</v>
      </c>
      <c r="B24" s="9">
        <v>0.92</v>
      </c>
      <c r="C24" s="5">
        <v>45.421500000000002</v>
      </c>
      <c r="D24" s="5">
        <v>1</v>
      </c>
      <c r="E24" s="5">
        <f t="shared" si="0"/>
        <v>135.42150000000001</v>
      </c>
      <c r="F24" s="5">
        <v>75.697199999999995</v>
      </c>
      <c r="G24" s="5">
        <v>1</v>
      </c>
      <c r="H24" s="5">
        <v>-4</v>
      </c>
      <c r="I24" s="5">
        <v>1</v>
      </c>
      <c r="J24" s="1">
        <f t="shared" si="1"/>
        <v>0.69719999999999516</v>
      </c>
      <c r="K24" s="6">
        <v>0.30069444444444443</v>
      </c>
      <c r="L24" s="6">
        <f t="shared" si="2"/>
        <v>0.25902777777777775</v>
      </c>
      <c r="M24" s="7">
        <f t="shared" si="3"/>
        <v>373</v>
      </c>
      <c r="N24" s="7">
        <f t="shared" si="4"/>
        <v>370.21120000000002</v>
      </c>
      <c r="O24" s="1">
        <v>0</v>
      </c>
      <c r="P24" s="7">
        <v>0</v>
      </c>
      <c r="Q24" s="5">
        <v>13</v>
      </c>
      <c r="R24" s="1">
        <v>4</v>
      </c>
      <c r="S24" s="1">
        <f t="shared" si="7"/>
        <v>8.5</v>
      </c>
      <c r="T24" s="1">
        <v>312</v>
      </c>
    </row>
    <row r="25" spans="1:20" ht="15.75" customHeight="1">
      <c r="A25" s="1" t="s">
        <v>39</v>
      </c>
      <c r="B25" s="9">
        <v>0.8</v>
      </c>
      <c r="C25" s="5">
        <v>19.432600000000001</v>
      </c>
      <c r="D25" s="5">
        <v>1</v>
      </c>
      <c r="E25" s="5">
        <f t="shared" si="0"/>
        <v>109.43260000000001</v>
      </c>
      <c r="F25" s="5">
        <v>99.133200000000002</v>
      </c>
      <c r="G25" s="5">
        <v>1</v>
      </c>
      <c r="H25" s="5">
        <v>-5</v>
      </c>
      <c r="I25" s="5">
        <v>1</v>
      </c>
      <c r="J25" s="1">
        <f t="shared" si="1"/>
        <v>9.1332000000000022</v>
      </c>
      <c r="K25" s="6">
        <v>0.3125</v>
      </c>
      <c r="L25" s="6">
        <f t="shared" si="2"/>
        <v>0.27083333333333331</v>
      </c>
      <c r="M25" s="7">
        <f t="shared" si="3"/>
        <v>390</v>
      </c>
      <c r="N25" s="7">
        <f t="shared" si="4"/>
        <v>353.46719999999999</v>
      </c>
      <c r="O25" s="1">
        <v>0</v>
      </c>
      <c r="P25" s="7">
        <v>0</v>
      </c>
      <c r="Q25" s="5">
        <v>24</v>
      </c>
      <c r="R25" s="1">
        <v>10</v>
      </c>
      <c r="S25" s="1">
        <f t="shared" si="7"/>
        <v>17</v>
      </c>
      <c r="T25" s="1">
        <v>7316</v>
      </c>
    </row>
    <row r="26" spans="1:20" ht="15.75" customHeight="1">
      <c r="A26" s="1" t="s">
        <v>40</v>
      </c>
      <c r="B26" s="9">
        <v>0.82</v>
      </c>
      <c r="C26" s="5">
        <v>49.282699999999998</v>
      </c>
      <c r="D26" s="5">
        <v>1</v>
      </c>
      <c r="E26" s="5">
        <f t="shared" si="0"/>
        <v>139.28270000000001</v>
      </c>
      <c r="F26" s="5">
        <v>123.1207</v>
      </c>
      <c r="G26" s="5">
        <v>1</v>
      </c>
      <c r="H26" s="5">
        <v>-7</v>
      </c>
      <c r="I26" s="5">
        <v>1</v>
      </c>
      <c r="J26" s="1">
        <f t="shared" si="1"/>
        <v>3.1206999999999994</v>
      </c>
      <c r="K26" s="6">
        <v>0.30972222222222223</v>
      </c>
      <c r="L26" s="6">
        <f t="shared" si="2"/>
        <v>0.26805555555555555</v>
      </c>
      <c r="M26" s="7">
        <f t="shared" si="3"/>
        <v>386</v>
      </c>
      <c r="N26" s="7">
        <f t="shared" si="4"/>
        <v>373.5172</v>
      </c>
      <c r="O26" s="1">
        <v>0</v>
      </c>
      <c r="P26" s="7">
        <v>0</v>
      </c>
      <c r="Q26" s="5">
        <v>14</v>
      </c>
      <c r="R26" s="1">
        <v>8</v>
      </c>
      <c r="S26" s="1">
        <f t="shared" si="7"/>
        <v>11</v>
      </c>
      <c r="T26" s="1">
        <v>105</v>
      </c>
    </row>
    <row r="27" spans="1:20" ht="15.75" customHeight="1">
      <c r="A27" s="1" t="s">
        <v>41</v>
      </c>
      <c r="B27" s="9">
        <v>0.73</v>
      </c>
      <c r="C27" s="5">
        <v>30.0444</v>
      </c>
      <c r="D27" s="5">
        <v>1</v>
      </c>
      <c r="E27" s="5">
        <f t="shared" si="0"/>
        <v>120.0444</v>
      </c>
      <c r="F27" s="5">
        <v>31.235700000000001</v>
      </c>
      <c r="G27" s="1">
        <v>-1</v>
      </c>
      <c r="H27" s="5">
        <v>2</v>
      </c>
      <c r="I27" s="1">
        <v>0</v>
      </c>
      <c r="J27" s="1">
        <f t="shared" si="1"/>
        <v>1.2357000000000014</v>
      </c>
      <c r="K27" s="6">
        <v>0.24583333333333335</v>
      </c>
      <c r="L27" s="6">
        <f t="shared" si="2"/>
        <v>0.24583333333333335</v>
      </c>
      <c r="M27" s="7">
        <f t="shared" si="3"/>
        <v>354</v>
      </c>
      <c r="N27" s="7">
        <f t="shared" si="4"/>
        <v>358.94280000000003</v>
      </c>
      <c r="O27" s="1">
        <v>0</v>
      </c>
      <c r="P27" s="7">
        <v>0</v>
      </c>
      <c r="Q27" s="5">
        <v>30</v>
      </c>
      <c r="R27" s="1">
        <v>19</v>
      </c>
      <c r="S27" s="1">
        <f t="shared" si="7"/>
        <v>24.5</v>
      </c>
      <c r="T27" s="1">
        <v>89</v>
      </c>
    </row>
    <row r="28" spans="1:20" ht="15.75" customHeight="1">
      <c r="A28" s="1" t="s">
        <v>42</v>
      </c>
      <c r="B28" s="9">
        <v>0.84</v>
      </c>
      <c r="C28" s="5">
        <v>37.983800000000002</v>
      </c>
      <c r="D28" s="5">
        <v>1</v>
      </c>
      <c r="E28" s="5">
        <f t="shared" si="0"/>
        <v>127.9838</v>
      </c>
      <c r="F28" s="5">
        <v>23.727499999999999</v>
      </c>
      <c r="G28" s="1">
        <v>-1</v>
      </c>
      <c r="H28" s="5">
        <v>3</v>
      </c>
      <c r="I28" s="5">
        <v>1</v>
      </c>
      <c r="J28" s="1">
        <f t="shared" si="1"/>
        <v>-6.2725000000000009</v>
      </c>
      <c r="K28" s="6">
        <v>0.31597222222222221</v>
      </c>
      <c r="L28" s="6">
        <f t="shared" si="2"/>
        <v>0.27430555555555552</v>
      </c>
      <c r="M28" s="7">
        <f t="shared" si="3"/>
        <v>395</v>
      </c>
      <c r="N28" s="7">
        <f t="shared" si="4"/>
        <v>369.91</v>
      </c>
      <c r="O28" s="1">
        <v>0</v>
      </c>
      <c r="P28" s="7">
        <v>0</v>
      </c>
      <c r="Q28" s="5">
        <v>23</v>
      </c>
      <c r="R28" s="1">
        <v>15</v>
      </c>
      <c r="S28" s="1">
        <f t="shared" si="7"/>
        <v>19</v>
      </c>
      <c r="T28" s="1">
        <v>230</v>
      </c>
    </row>
    <row r="29" spans="1:20" ht="15.75" customHeight="1">
      <c r="A29" s="1" t="s">
        <v>43</v>
      </c>
      <c r="B29" s="9">
        <v>0.77</v>
      </c>
      <c r="C29" s="5">
        <v>24.453900000000001</v>
      </c>
      <c r="D29" s="5">
        <v>1</v>
      </c>
      <c r="E29" s="5">
        <f t="shared" si="0"/>
        <v>114.4539</v>
      </c>
      <c r="F29" s="5">
        <v>54.377299999999998</v>
      </c>
      <c r="G29" s="1">
        <v>-1</v>
      </c>
      <c r="H29" s="5">
        <v>4</v>
      </c>
      <c r="I29" s="1">
        <v>0</v>
      </c>
      <c r="J29" s="1">
        <f t="shared" si="1"/>
        <v>-5.6227000000000018</v>
      </c>
      <c r="K29" s="6">
        <v>0.26250000000000001</v>
      </c>
      <c r="L29" s="6">
        <f t="shared" si="2"/>
        <v>0.26250000000000001</v>
      </c>
      <c r="M29" s="7">
        <f t="shared" si="3"/>
        <v>378</v>
      </c>
      <c r="N29" s="7">
        <f t="shared" si="4"/>
        <v>355.50920000000002</v>
      </c>
      <c r="O29" s="1">
        <v>0</v>
      </c>
      <c r="P29" s="7">
        <v>0</v>
      </c>
      <c r="Q29" s="5">
        <v>35</v>
      </c>
      <c r="R29" s="1">
        <v>24</v>
      </c>
      <c r="S29" s="1">
        <f t="shared" si="7"/>
        <v>29.5</v>
      </c>
      <c r="T29" s="1">
        <v>16</v>
      </c>
    </row>
    <row r="30" spans="1:20" ht="15.75" customHeight="1">
      <c r="A30" s="1" t="s">
        <v>44</v>
      </c>
      <c r="B30" s="9">
        <v>0.97</v>
      </c>
      <c r="C30" s="5">
        <v>46.948</v>
      </c>
      <c r="D30" s="5">
        <v>1</v>
      </c>
      <c r="E30" s="5">
        <f t="shared" si="0"/>
        <v>136.94800000000001</v>
      </c>
      <c r="F30" s="5">
        <v>7.4474</v>
      </c>
      <c r="G30" s="1">
        <v>-1</v>
      </c>
      <c r="H30" s="5">
        <v>2</v>
      </c>
      <c r="I30" s="5">
        <v>1</v>
      </c>
      <c r="J30" s="1">
        <f t="shared" si="1"/>
        <v>-7.5526</v>
      </c>
      <c r="K30" s="6">
        <v>0.32013888888888892</v>
      </c>
      <c r="L30" s="6">
        <f t="shared" si="2"/>
        <v>0.27847222222222223</v>
      </c>
      <c r="M30" s="7">
        <f t="shared" si="3"/>
        <v>401</v>
      </c>
      <c r="N30" s="7">
        <f t="shared" si="4"/>
        <v>370.78960000000001</v>
      </c>
      <c r="O30" s="1">
        <v>0</v>
      </c>
      <c r="P30" s="7">
        <v>0</v>
      </c>
      <c r="Q30" s="5">
        <v>14</v>
      </c>
      <c r="R30" s="1">
        <v>6</v>
      </c>
      <c r="S30" s="1">
        <f t="shared" si="7"/>
        <v>10</v>
      </c>
      <c r="T30" s="1">
        <v>1637</v>
      </c>
    </row>
    <row r="31" spans="1:20" ht="15.75" customHeight="1">
      <c r="A31" s="1" t="s">
        <v>45</v>
      </c>
      <c r="B31" s="9">
        <v>0.92</v>
      </c>
      <c r="C31" s="5">
        <v>78.223200000000006</v>
      </c>
      <c r="D31" s="5">
        <v>1</v>
      </c>
      <c r="E31" s="5">
        <f t="shared" si="0"/>
        <v>168.22320000000002</v>
      </c>
      <c r="F31" s="5">
        <v>15.6267</v>
      </c>
      <c r="G31" s="1">
        <v>-1</v>
      </c>
      <c r="H31" s="5">
        <v>2</v>
      </c>
      <c r="I31" s="5">
        <v>1</v>
      </c>
      <c r="J31" s="1">
        <f t="shared" si="1"/>
        <v>0.62669999999999959</v>
      </c>
      <c r="K31" s="6">
        <v>0.36319444444444443</v>
      </c>
      <c r="L31" s="6">
        <f t="shared" si="2"/>
        <v>0.32152777777777775</v>
      </c>
      <c r="M31" s="7">
        <f t="shared" si="3"/>
        <v>463</v>
      </c>
      <c r="N31" s="7">
        <f t="shared" si="4"/>
        <v>465.5068</v>
      </c>
      <c r="O31" s="1">
        <v>0</v>
      </c>
      <c r="P31" s="7">
        <v>0</v>
      </c>
      <c r="Q31" s="5">
        <v>-2</v>
      </c>
      <c r="R31" s="1">
        <v>-7</v>
      </c>
      <c r="S31" s="1">
        <f t="shared" si="7"/>
        <v>-4.5</v>
      </c>
      <c r="T31" s="1">
        <v>20</v>
      </c>
    </row>
    <row r="32" spans="1:20" ht="15.75" customHeight="1">
      <c r="Q32" s="1"/>
    </row>
    <row r="33" spans="20:20" ht="15.75" customHeight="1">
      <c r="T33" s="3"/>
    </row>
    <row r="34" spans="20:20" ht="15.75" customHeight="1"/>
    <row r="35" spans="20:20" ht="15.75" customHeight="1"/>
    <row r="36" spans="20:20" ht="15.75" customHeight="1"/>
    <row r="37" spans="20:20" ht="15.75" customHeight="1"/>
    <row r="38" spans="20:20" ht="15.75" customHeight="1"/>
    <row r="39" spans="20:20" ht="15.75" customHeight="1"/>
    <row r="40" spans="20:20" ht="15.75" customHeight="1"/>
    <row r="41" spans="20:20" ht="15.75" customHeight="1"/>
    <row r="42" spans="20:20" ht="15.75" customHeight="1"/>
    <row r="43" spans="20:20" ht="15.75" customHeight="1"/>
    <row r="44" spans="20:20" ht="15.75" customHeight="1"/>
    <row r="45" spans="20:20" ht="15.75" customHeight="1"/>
    <row r="46" spans="20:20" ht="15.75" customHeight="1"/>
    <row r="47" spans="20:20" ht="15.75" customHeight="1"/>
    <row r="48" spans="20:2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T1" xr:uid="{00000000-0009-0000-0000-000000000000}"/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BB6C-EC05-4447-8C8B-54A11CAC5C49}">
  <dimension ref="A1:Y997"/>
  <sheetViews>
    <sheetView workbookViewId="0">
      <selection activeCell="M10" sqref="M10"/>
    </sheetView>
  </sheetViews>
  <sheetFormatPr baseColWidth="10" defaultRowHeight="16"/>
  <cols>
    <col min="2" max="2" width="8" style="11" bestFit="1" customWidth="1"/>
  </cols>
  <sheetData>
    <row r="1" spans="1:25" s="22" customFormat="1">
      <c r="A1" s="21" t="s">
        <v>0</v>
      </c>
      <c r="B1" s="23" t="s">
        <v>82</v>
      </c>
      <c r="C1" s="23" t="s">
        <v>83</v>
      </c>
      <c r="D1" s="21"/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3" t="s">
        <v>12</v>
      </c>
      <c r="O1" s="21" t="s">
        <v>13</v>
      </c>
      <c r="P1" s="21"/>
      <c r="Q1" s="21" t="s">
        <v>46</v>
      </c>
      <c r="R1" s="21" t="s">
        <v>47</v>
      </c>
      <c r="S1" s="23" t="s">
        <v>84</v>
      </c>
      <c r="T1" s="24" t="s">
        <v>85</v>
      </c>
      <c r="U1" s="21"/>
      <c r="V1" s="21"/>
      <c r="W1" s="21"/>
      <c r="X1" s="21"/>
      <c r="Y1" s="21"/>
    </row>
    <row r="2" spans="1:25">
      <c r="A2" s="10" t="s">
        <v>61</v>
      </c>
      <c r="B2" s="9">
        <v>0.71</v>
      </c>
      <c r="C2" s="10">
        <v>25.2637</v>
      </c>
      <c r="D2" s="12">
        <v>-1</v>
      </c>
      <c r="E2" s="2">
        <v>64.7363</v>
      </c>
      <c r="F2" s="12">
        <v>57.575899999999997</v>
      </c>
      <c r="G2" s="14">
        <v>1</v>
      </c>
      <c r="H2" s="10">
        <v>-3</v>
      </c>
      <c r="I2" s="10">
        <v>1</v>
      </c>
      <c r="J2" s="10">
        <v>-2.4241000000000001</v>
      </c>
      <c r="K2" s="15">
        <v>0.2638888888888889</v>
      </c>
      <c r="L2" s="16">
        <v>0.22222222222222221</v>
      </c>
      <c r="M2" s="10">
        <v>320</v>
      </c>
      <c r="N2" s="10">
        <v>329.7</v>
      </c>
      <c r="O2" s="10"/>
      <c r="P2" s="10"/>
      <c r="Q2" s="17">
        <v>30</v>
      </c>
      <c r="R2" s="14">
        <v>19</v>
      </c>
      <c r="S2" s="10">
        <v>24.5</v>
      </c>
      <c r="T2" s="10">
        <v>43</v>
      </c>
      <c r="U2" s="10"/>
      <c r="V2" s="10"/>
      <c r="W2" s="10"/>
      <c r="X2" s="10"/>
      <c r="Y2" s="10"/>
    </row>
    <row r="3" spans="1:25">
      <c r="A3" s="10" t="s">
        <v>63</v>
      </c>
      <c r="B3" s="9">
        <v>0.87</v>
      </c>
      <c r="C3" s="10">
        <v>33.448900000000002</v>
      </c>
      <c r="D3" s="12">
        <v>-1</v>
      </c>
      <c r="E3" s="2">
        <v>56.551099999999998</v>
      </c>
      <c r="F3" s="12">
        <v>70.669300000000007</v>
      </c>
      <c r="G3" s="14">
        <v>1</v>
      </c>
      <c r="H3" s="10">
        <v>-3</v>
      </c>
      <c r="I3" s="10">
        <v>1</v>
      </c>
      <c r="J3" s="10">
        <v>10.6693</v>
      </c>
      <c r="K3" s="15">
        <v>0.29652777777777778</v>
      </c>
      <c r="L3" s="16">
        <v>0.25486111111111109</v>
      </c>
      <c r="M3" s="10">
        <v>367</v>
      </c>
      <c r="N3" s="10">
        <v>324.32</v>
      </c>
      <c r="O3" s="10"/>
      <c r="P3" s="10"/>
      <c r="Q3" s="18">
        <v>23</v>
      </c>
      <c r="R3" s="18">
        <v>7</v>
      </c>
      <c r="S3" s="10">
        <v>15</v>
      </c>
      <c r="T3" s="10">
        <v>570</v>
      </c>
      <c r="U3" s="10"/>
      <c r="V3" s="10"/>
      <c r="W3" s="10"/>
      <c r="X3" s="10"/>
      <c r="Y3" s="10"/>
    </row>
    <row r="4" spans="1:25">
      <c r="A4" s="10" t="s">
        <v>50</v>
      </c>
      <c r="B4" s="9">
        <v>0.64</v>
      </c>
      <c r="C4" s="2">
        <v>33.8688</v>
      </c>
      <c r="D4" s="2">
        <v>-1</v>
      </c>
      <c r="E4" s="2">
        <v>56.1312</v>
      </c>
      <c r="F4" s="10">
        <v>151.20930000000001</v>
      </c>
      <c r="G4" s="10">
        <v>-1</v>
      </c>
      <c r="H4" s="10">
        <v>11</v>
      </c>
      <c r="I4" s="10">
        <v>1</v>
      </c>
      <c r="J4" s="10">
        <v>1.2093</v>
      </c>
      <c r="K4" s="19">
        <v>0.26319444444444445</v>
      </c>
      <c r="L4" s="16">
        <v>0.22152777777777777</v>
      </c>
      <c r="M4" s="10">
        <v>319</v>
      </c>
      <c r="N4" s="10">
        <v>323.83999999999997</v>
      </c>
      <c r="O4" s="10">
        <v>355.09157920000001</v>
      </c>
      <c r="P4" s="10">
        <v>-354.87</v>
      </c>
      <c r="Q4" s="12">
        <v>22</v>
      </c>
      <c r="R4" s="10">
        <v>14</v>
      </c>
      <c r="S4" s="10">
        <v>18</v>
      </c>
      <c r="T4" s="10">
        <v>62</v>
      </c>
      <c r="U4" s="10"/>
      <c r="V4" s="10"/>
      <c r="W4" s="10"/>
      <c r="X4" s="10"/>
      <c r="Y4" s="10"/>
    </row>
    <row r="5" spans="1:25">
      <c r="A5" s="10" t="s">
        <v>76</v>
      </c>
      <c r="B5" s="9">
        <v>0.84</v>
      </c>
      <c r="C5" s="12">
        <v>36.850900000000003</v>
      </c>
      <c r="D5" s="12">
        <v>-1</v>
      </c>
      <c r="E5" s="2">
        <v>53.149099999999997</v>
      </c>
      <c r="F5" s="12">
        <v>174.7645</v>
      </c>
      <c r="G5" s="14">
        <v>-1</v>
      </c>
      <c r="H5" s="10">
        <v>13</v>
      </c>
      <c r="I5" s="10">
        <v>1</v>
      </c>
      <c r="J5" s="10">
        <v>-5.2355</v>
      </c>
      <c r="K5" s="15">
        <v>0.28055555555555556</v>
      </c>
      <c r="L5" s="16">
        <v>0.2388888888888889</v>
      </c>
      <c r="M5" s="10">
        <v>344</v>
      </c>
      <c r="N5" s="10">
        <v>323.06</v>
      </c>
      <c r="O5" s="10"/>
      <c r="P5" s="10"/>
      <c r="Q5" s="18">
        <v>18</v>
      </c>
      <c r="R5" s="18">
        <v>11</v>
      </c>
      <c r="S5" s="10">
        <v>14.5</v>
      </c>
      <c r="T5" s="10">
        <v>98</v>
      </c>
      <c r="U5" s="10"/>
      <c r="V5" s="10"/>
      <c r="W5" s="10"/>
      <c r="X5" s="10"/>
      <c r="Y5" s="10"/>
    </row>
    <row r="6" spans="1:25">
      <c r="A6" s="10" t="s">
        <v>51</v>
      </c>
      <c r="B6" s="9">
        <v>0.88</v>
      </c>
      <c r="C6" s="2">
        <v>37.813600000000001</v>
      </c>
      <c r="D6" s="2">
        <v>-1</v>
      </c>
      <c r="E6" s="2">
        <v>52.186399999999999</v>
      </c>
      <c r="F6" s="10">
        <v>144.9631</v>
      </c>
      <c r="G6" s="10">
        <v>-1</v>
      </c>
      <c r="H6" s="10">
        <v>11</v>
      </c>
      <c r="I6" s="10">
        <v>1</v>
      </c>
      <c r="J6" s="10">
        <v>-5.0369000000000002</v>
      </c>
      <c r="K6" s="19">
        <v>0.27847222222222223</v>
      </c>
      <c r="L6" s="16">
        <v>0.23680555555555557</v>
      </c>
      <c r="M6" s="10">
        <v>341</v>
      </c>
      <c r="N6" s="10">
        <v>320.85000000000002</v>
      </c>
      <c r="O6" s="10">
        <v>344.31296229999998</v>
      </c>
      <c r="P6" s="10">
        <v>-344.08</v>
      </c>
      <c r="Q6" s="12">
        <v>20</v>
      </c>
      <c r="R6" s="10">
        <v>11</v>
      </c>
      <c r="S6" s="10">
        <v>15.5</v>
      </c>
      <c r="T6" s="10">
        <v>7</v>
      </c>
      <c r="U6" s="10"/>
      <c r="V6" s="10"/>
      <c r="W6" s="10"/>
      <c r="X6" s="10"/>
      <c r="Y6" s="10"/>
    </row>
    <row r="7" spans="1:25">
      <c r="A7" s="10" t="s">
        <v>58</v>
      </c>
      <c r="B7" s="9">
        <v>0.88</v>
      </c>
      <c r="C7" s="2">
        <v>41.292400000000001</v>
      </c>
      <c r="D7" s="2">
        <v>-1</v>
      </c>
      <c r="E7" s="2">
        <v>48.707599999999999</v>
      </c>
      <c r="F7" s="10">
        <v>174.77869999999999</v>
      </c>
      <c r="G7" s="10">
        <v>-1</v>
      </c>
      <c r="H7" s="10">
        <v>13</v>
      </c>
      <c r="I7" s="10">
        <v>1</v>
      </c>
      <c r="J7" s="10">
        <v>-5.2213000000000003</v>
      </c>
      <c r="K7" s="19">
        <v>0.27708333333333335</v>
      </c>
      <c r="L7" s="16">
        <v>0.23541666666666669</v>
      </c>
      <c r="M7" s="10">
        <v>339</v>
      </c>
      <c r="N7" s="10">
        <v>318.11</v>
      </c>
      <c r="O7" s="10"/>
      <c r="P7" s="10"/>
      <c r="Q7" s="14">
        <v>15</v>
      </c>
      <c r="R7" s="14">
        <v>9</v>
      </c>
      <c r="S7" s="10">
        <v>12</v>
      </c>
      <c r="T7" s="10">
        <v>735</v>
      </c>
      <c r="U7" s="10"/>
      <c r="V7" s="10"/>
      <c r="W7" s="10"/>
      <c r="X7" s="10"/>
      <c r="Y7" s="10"/>
    </row>
    <row r="8" spans="1:25">
      <c r="A8" s="10" t="s">
        <v>70</v>
      </c>
      <c r="B8" s="9">
        <v>0.87</v>
      </c>
      <c r="C8" s="12">
        <v>45.030200000000001</v>
      </c>
      <c r="D8" s="12">
        <v>-1</v>
      </c>
      <c r="E8" s="2">
        <v>44.969799999999999</v>
      </c>
      <c r="F8" s="12">
        <v>168.66149999999999</v>
      </c>
      <c r="G8" s="14">
        <v>-1</v>
      </c>
      <c r="H8" s="10">
        <v>13</v>
      </c>
      <c r="I8" s="10">
        <v>1</v>
      </c>
      <c r="J8" s="10">
        <v>-11.3385</v>
      </c>
      <c r="K8" s="15">
        <v>0.29236111111111113</v>
      </c>
      <c r="L8" s="16">
        <v>0.25069444444444444</v>
      </c>
      <c r="M8" s="10">
        <v>361</v>
      </c>
      <c r="N8" s="10">
        <v>315.64999999999998</v>
      </c>
      <c r="O8" s="10"/>
      <c r="P8" s="10"/>
      <c r="Q8" s="18">
        <v>15</v>
      </c>
      <c r="R8" s="18">
        <v>4</v>
      </c>
      <c r="S8" s="10">
        <v>9.5</v>
      </c>
      <c r="T8" s="10">
        <v>310</v>
      </c>
      <c r="U8" s="10"/>
      <c r="V8" s="10"/>
      <c r="W8" s="10"/>
      <c r="X8" s="10"/>
      <c r="Y8" s="10"/>
    </row>
    <row r="9" spans="1:25">
      <c r="A9" s="10" t="s">
        <v>54</v>
      </c>
      <c r="B9" s="9">
        <v>0.82</v>
      </c>
      <c r="C9" s="2">
        <v>1.2921</v>
      </c>
      <c r="D9" s="2">
        <v>-1</v>
      </c>
      <c r="E9" s="2">
        <v>88.707899999999995</v>
      </c>
      <c r="F9" s="10">
        <v>36.821899999999999</v>
      </c>
      <c r="G9" s="10">
        <v>-1</v>
      </c>
      <c r="H9" s="10">
        <v>3</v>
      </c>
      <c r="I9" s="10">
        <v>0</v>
      </c>
      <c r="J9" s="10">
        <v>-8.1781000000000006</v>
      </c>
      <c r="K9" s="19">
        <v>0.26111111111111113</v>
      </c>
      <c r="L9" s="16">
        <v>0.26111111111111113</v>
      </c>
      <c r="M9" s="10">
        <v>376</v>
      </c>
      <c r="N9" s="10">
        <v>343.29</v>
      </c>
      <c r="O9" s="10">
        <v>381.73730180000001</v>
      </c>
      <c r="P9" s="10">
        <v>-381.48</v>
      </c>
      <c r="Q9" s="12">
        <v>26</v>
      </c>
      <c r="R9" s="10">
        <v>15</v>
      </c>
      <c r="S9" s="10">
        <v>20.5</v>
      </c>
      <c r="T9" s="10">
        <v>5456</v>
      </c>
      <c r="U9" s="10"/>
      <c r="V9" s="10"/>
      <c r="W9" s="10"/>
      <c r="X9" s="10"/>
      <c r="Y9" s="10"/>
    </row>
    <row r="10" spans="1:25">
      <c r="A10" s="10" t="s">
        <v>52</v>
      </c>
      <c r="B10" s="9">
        <v>0.95</v>
      </c>
      <c r="C10" s="2">
        <v>0.1807</v>
      </c>
      <c r="D10" s="2">
        <v>-1</v>
      </c>
      <c r="E10" s="2">
        <v>89.819299999999998</v>
      </c>
      <c r="F10" s="10">
        <v>78.467799999999997</v>
      </c>
      <c r="G10" s="10">
        <v>1</v>
      </c>
      <c r="H10" s="10">
        <v>-5</v>
      </c>
      <c r="I10" s="10">
        <v>0</v>
      </c>
      <c r="J10" s="10">
        <v>3.4678</v>
      </c>
      <c r="K10" s="19">
        <v>0.24791666666666667</v>
      </c>
      <c r="L10" s="16">
        <v>0.24791666666666667</v>
      </c>
      <c r="M10" s="10">
        <v>357</v>
      </c>
      <c r="N10" s="10">
        <v>343.13</v>
      </c>
      <c r="O10" s="10">
        <v>394.88654769999999</v>
      </c>
      <c r="P10" s="10">
        <v>-394.64</v>
      </c>
      <c r="Q10" s="12">
        <v>20</v>
      </c>
      <c r="R10" s="10">
        <v>9</v>
      </c>
      <c r="S10" s="10">
        <v>14.5</v>
      </c>
      <c r="T10" s="10">
        <v>9259</v>
      </c>
      <c r="U10" s="10"/>
      <c r="V10" s="10"/>
      <c r="W10" s="10"/>
      <c r="X10" s="10"/>
      <c r="Y10" s="10"/>
    </row>
    <row r="11" spans="1:25">
      <c r="A11" s="10" t="s">
        <v>74</v>
      </c>
      <c r="B11" s="9">
        <v>0.91</v>
      </c>
      <c r="C11" s="12">
        <v>4.4419000000000004</v>
      </c>
      <c r="D11" s="12">
        <v>-1</v>
      </c>
      <c r="E11" s="2">
        <v>85.558099999999996</v>
      </c>
      <c r="F11" s="12">
        <v>15.266299999999999</v>
      </c>
      <c r="G11" s="14">
        <v>-1</v>
      </c>
      <c r="H11" s="10">
        <v>1</v>
      </c>
      <c r="I11" s="10">
        <v>0</v>
      </c>
      <c r="J11" s="10">
        <v>0.26629999999999998</v>
      </c>
      <c r="K11" s="15">
        <v>0.23611111111111113</v>
      </c>
      <c r="L11" s="16">
        <v>0.23611111111111113</v>
      </c>
      <c r="M11" s="10">
        <v>340</v>
      </c>
      <c r="N11" s="10">
        <v>341.07</v>
      </c>
      <c r="O11" s="10"/>
      <c r="P11" s="10"/>
      <c r="Q11" s="18">
        <v>30</v>
      </c>
      <c r="R11" s="18">
        <v>21</v>
      </c>
      <c r="S11" s="10">
        <v>25.5</v>
      </c>
      <c r="T11" s="10">
        <v>240</v>
      </c>
      <c r="U11" s="10"/>
      <c r="V11" s="10"/>
      <c r="W11" s="10"/>
      <c r="X11" s="10"/>
      <c r="Y11" s="10"/>
    </row>
    <row r="12" spans="1:25">
      <c r="A12" s="10" t="s">
        <v>48</v>
      </c>
      <c r="B12" s="9">
        <v>0.77</v>
      </c>
      <c r="C12" s="2">
        <v>6.2088000000000001</v>
      </c>
      <c r="D12" s="2">
        <v>-1</v>
      </c>
      <c r="E12" s="2">
        <v>83.791200000000003</v>
      </c>
      <c r="F12" s="10">
        <v>106.8456</v>
      </c>
      <c r="G12" s="10">
        <v>-1</v>
      </c>
      <c r="H12" s="10">
        <v>7</v>
      </c>
      <c r="I12" s="10">
        <v>0</v>
      </c>
      <c r="J12" s="10">
        <v>1.8455999999999999</v>
      </c>
      <c r="K12" s="19">
        <v>0.23124999999999998</v>
      </c>
      <c r="L12" s="16">
        <v>0.23124999999999998</v>
      </c>
      <c r="M12" s="10">
        <v>333</v>
      </c>
      <c r="N12" s="10">
        <v>340.38</v>
      </c>
      <c r="O12" s="10">
        <v>386.51973249999998</v>
      </c>
      <c r="P12" s="10">
        <v>-386.29</v>
      </c>
      <c r="Q12" s="12">
        <v>33</v>
      </c>
      <c r="R12" s="10">
        <v>25</v>
      </c>
      <c r="S12" s="10">
        <v>29</v>
      </c>
      <c r="T12" s="2">
        <v>26</v>
      </c>
      <c r="U12" s="10"/>
      <c r="V12" s="10"/>
      <c r="W12" s="10"/>
      <c r="X12" s="10"/>
      <c r="Y12" s="10"/>
    </row>
    <row r="13" spans="1:25">
      <c r="A13" s="10" t="s">
        <v>68</v>
      </c>
      <c r="B13" s="9">
        <v>0.69</v>
      </c>
      <c r="C13" s="12">
        <v>6.1630000000000003</v>
      </c>
      <c r="D13" s="12">
        <v>-1</v>
      </c>
      <c r="E13" s="2">
        <v>83.837000000000003</v>
      </c>
      <c r="F13" s="12">
        <v>35.751600000000003</v>
      </c>
      <c r="G13" s="14">
        <v>-1</v>
      </c>
      <c r="H13" s="10">
        <v>3</v>
      </c>
      <c r="I13" s="10">
        <v>0</v>
      </c>
      <c r="J13" s="10">
        <v>-9.2484000000000002</v>
      </c>
      <c r="K13" s="15">
        <v>0.26180555555555557</v>
      </c>
      <c r="L13" s="16">
        <v>0.26180555555555557</v>
      </c>
      <c r="M13" s="10">
        <v>377</v>
      </c>
      <c r="N13" s="10">
        <v>340.01</v>
      </c>
      <c r="O13" s="10"/>
      <c r="P13" s="10"/>
      <c r="Q13" s="18">
        <v>31</v>
      </c>
      <c r="R13" s="18">
        <v>17</v>
      </c>
      <c r="S13" s="10">
        <v>24</v>
      </c>
      <c r="T13" s="10">
        <v>1120</v>
      </c>
      <c r="U13" s="10"/>
      <c r="V13" s="10"/>
      <c r="W13" s="10"/>
      <c r="X13" s="10"/>
      <c r="Y13" s="10"/>
    </row>
    <row r="14" spans="1:25">
      <c r="A14" s="10" t="s">
        <v>66</v>
      </c>
      <c r="B14" s="9">
        <v>0.94</v>
      </c>
      <c r="C14" s="10">
        <v>8.8147000000000002</v>
      </c>
      <c r="D14" s="12">
        <v>-1</v>
      </c>
      <c r="E14" s="2">
        <v>81.185299999999998</v>
      </c>
      <c r="F14" s="12">
        <v>13.2302</v>
      </c>
      <c r="G14" s="14">
        <v>-1</v>
      </c>
      <c r="H14" s="10">
        <v>1</v>
      </c>
      <c r="I14" s="10">
        <v>0</v>
      </c>
      <c r="J14" s="10">
        <v>-1.7698</v>
      </c>
      <c r="K14" s="15">
        <v>0.24027777777777778</v>
      </c>
      <c r="L14" s="16">
        <v>0.24027777777777778</v>
      </c>
      <c r="M14" s="10">
        <v>346</v>
      </c>
      <c r="N14" s="10">
        <v>338.92</v>
      </c>
      <c r="O14" s="10"/>
      <c r="P14" s="10"/>
      <c r="Q14" s="18">
        <v>28</v>
      </c>
      <c r="R14" s="18">
        <v>23</v>
      </c>
      <c r="S14" s="10">
        <v>25.5</v>
      </c>
      <c r="T14" s="10">
        <v>6</v>
      </c>
      <c r="U14" s="10"/>
      <c r="V14" s="10"/>
      <c r="W14" s="10"/>
      <c r="X14" s="10"/>
      <c r="Y14" s="10"/>
    </row>
    <row r="15" spans="1:25">
      <c r="A15" s="10" t="s">
        <v>69</v>
      </c>
      <c r="B15" s="9">
        <v>0.97</v>
      </c>
      <c r="C15" s="12">
        <v>9.4437999999999995</v>
      </c>
      <c r="D15" s="12">
        <v>-1</v>
      </c>
      <c r="E15" s="2">
        <v>80.556200000000004</v>
      </c>
      <c r="F15" s="12">
        <v>147.18029999999999</v>
      </c>
      <c r="G15" s="14">
        <v>-1</v>
      </c>
      <c r="H15" s="10">
        <v>10</v>
      </c>
      <c r="I15" s="10">
        <v>0</v>
      </c>
      <c r="J15" s="10">
        <v>-2.8197000000000001</v>
      </c>
      <c r="K15" s="15">
        <v>0.24305555555555555</v>
      </c>
      <c r="L15" s="16">
        <v>0.24305555555555555</v>
      </c>
      <c r="M15" s="10">
        <v>350</v>
      </c>
      <c r="N15" s="10">
        <v>338.72</v>
      </c>
      <c r="O15" s="10"/>
      <c r="P15" s="10"/>
      <c r="Q15" s="18">
        <v>30</v>
      </c>
      <c r="R15" s="18">
        <v>24</v>
      </c>
      <c r="S15" s="10">
        <v>27</v>
      </c>
      <c r="T15" s="10">
        <v>81</v>
      </c>
      <c r="U15" s="10"/>
      <c r="V15" s="10"/>
      <c r="W15" s="10"/>
      <c r="X15" s="10"/>
      <c r="Y15" s="10"/>
    </row>
    <row r="16" spans="1:25">
      <c r="A16" s="10" t="s">
        <v>53</v>
      </c>
      <c r="B16" s="9">
        <v>0.75</v>
      </c>
      <c r="C16" s="2">
        <v>12.0464</v>
      </c>
      <c r="D16" s="2">
        <v>-1</v>
      </c>
      <c r="E16" s="2">
        <v>77.953599999999994</v>
      </c>
      <c r="F16" s="10">
        <v>77.0428</v>
      </c>
      <c r="G16" s="10">
        <v>1</v>
      </c>
      <c r="H16" s="10">
        <v>-5</v>
      </c>
      <c r="I16" s="10">
        <v>0</v>
      </c>
      <c r="J16" s="10">
        <v>2.0428000000000002</v>
      </c>
      <c r="K16" s="19">
        <v>0.24027777777777778</v>
      </c>
      <c r="L16" s="16">
        <v>0.24027777777777778</v>
      </c>
      <c r="M16" s="10">
        <v>346</v>
      </c>
      <c r="N16" s="10">
        <v>337.83</v>
      </c>
      <c r="O16" s="10">
        <v>380.22595080000002</v>
      </c>
      <c r="P16" s="10">
        <v>-379.99</v>
      </c>
      <c r="Q16" s="12">
        <v>20</v>
      </c>
      <c r="R16" s="10">
        <v>15</v>
      </c>
      <c r="S16" s="10">
        <v>17.5</v>
      </c>
      <c r="T16" s="10">
        <v>8015</v>
      </c>
      <c r="U16" s="10"/>
      <c r="V16" s="10"/>
      <c r="W16" s="10"/>
      <c r="X16" s="10"/>
      <c r="Y16" s="10"/>
    </row>
    <row r="17" spans="1:25">
      <c r="A17" s="10" t="s">
        <v>77</v>
      </c>
      <c r="B17" s="9">
        <v>0.9</v>
      </c>
      <c r="C17" s="12">
        <v>18.140499999999999</v>
      </c>
      <c r="D17" s="12">
        <v>-1</v>
      </c>
      <c r="E17" s="2">
        <v>71.859499999999997</v>
      </c>
      <c r="F17" s="12">
        <v>178.42330000000001</v>
      </c>
      <c r="G17" s="14">
        <v>-1</v>
      </c>
      <c r="H17" s="10">
        <v>12</v>
      </c>
      <c r="I17" s="10">
        <v>0</v>
      </c>
      <c r="J17" s="10">
        <v>-1.5767</v>
      </c>
      <c r="K17" s="15">
        <v>0.23680555555555557</v>
      </c>
      <c r="L17" s="16">
        <v>0.23680555555555557</v>
      </c>
      <c r="M17" s="10">
        <v>341</v>
      </c>
      <c r="N17" s="10">
        <v>334.69</v>
      </c>
      <c r="O17" s="10"/>
      <c r="P17" s="10"/>
      <c r="Q17" s="18">
        <v>28</v>
      </c>
      <c r="R17" s="18">
        <v>21</v>
      </c>
      <c r="S17" s="10">
        <v>24.5</v>
      </c>
      <c r="T17" s="10">
        <v>51</v>
      </c>
      <c r="U17" s="10"/>
      <c r="V17" s="10"/>
      <c r="W17" s="10"/>
      <c r="X17" s="10"/>
      <c r="Y17" s="10"/>
    </row>
    <row r="18" spans="1:25">
      <c r="A18" s="10" t="s">
        <v>67</v>
      </c>
      <c r="B18" s="9">
        <v>0.18</v>
      </c>
      <c r="C18" s="10">
        <v>18.879200000000001</v>
      </c>
      <c r="D18" s="12">
        <v>-1</v>
      </c>
      <c r="E18" s="2">
        <v>71.120800000000003</v>
      </c>
      <c r="F18" s="12">
        <v>47.507899999999999</v>
      </c>
      <c r="G18" s="14">
        <v>-1</v>
      </c>
      <c r="H18" s="10">
        <v>3</v>
      </c>
      <c r="I18" s="10">
        <v>0</v>
      </c>
      <c r="J18" s="10">
        <v>2.5078999999999998</v>
      </c>
      <c r="K18" s="15">
        <v>0.22500000000000001</v>
      </c>
      <c r="L18" s="16">
        <v>0.22500000000000001</v>
      </c>
      <c r="M18" s="10">
        <v>324</v>
      </c>
      <c r="N18" s="10">
        <v>334.03</v>
      </c>
      <c r="O18" s="10"/>
      <c r="P18" s="10"/>
      <c r="Q18" s="18">
        <v>27</v>
      </c>
      <c r="R18" s="18">
        <v>13</v>
      </c>
      <c r="S18" s="10">
        <v>20</v>
      </c>
      <c r="T18" s="10">
        <v>1280</v>
      </c>
      <c r="U18" s="10"/>
      <c r="V18" s="10"/>
      <c r="W18" s="10"/>
      <c r="X18" s="10"/>
      <c r="Y18" s="10"/>
    </row>
    <row r="19" spans="1:25">
      <c r="A19" s="10" t="s">
        <v>62</v>
      </c>
      <c r="B19" s="9">
        <v>0.12</v>
      </c>
      <c r="C19" s="10">
        <v>19.035299999999999</v>
      </c>
      <c r="D19" s="12">
        <v>-1</v>
      </c>
      <c r="E19" s="2">
        <v>70.964699999999993</v>
      </c>
      <c r="F19" s="12">
        <v>65.259200000000007</v>
      </c>
      <c r="G19" s="14">
        <v>1</v>
      </c>
      <c r="H19" s="10">
        <v>-4</v>
      </c>
      <c r="I19" s="10">
        <v>0</v>
      </c>
      <c r="J19" s="10">
        <v>5.2591999999999999</v>
      </c>
      <c r="K19" s="15">
        <v>0.24652777777777779</v>
      </c>
      <c r="L19" s="16">
        <v>0.24652777777777779</v>
      </c>
      <c r="M19" s="10">
        <v>355</v>
      </c>
      <c r="N19" s="10">
        <v>333.96</v>
      </c>
      <c r="O19" s="10"/>
      <c r="P19" s="10"/>
      <c r="Q19" s="17">
        <v>21</v>
      </c>
      <c r="R19" s="14">
        <v>13</v>
      </c>
      <c r="S19" s="10">
        <v>17</v>
      </c>
      <c r="T19" s="10">
        <v>2810</v>
      </c>
      <c r="U19" s="10"/>
      <c r="V19" s="10"/>
      <c r="W19" s="10"/>
      <c r="X19" s="10"/>
      <c r="Y19" s="10"/>
    </row>
    <row r="20" spans="1:25">
      <c r="A20" s="10" t="s">
        <v>71</v>
      </c>
      <c r="B20" s="9">
        <v>0.73</v>
      </c>
      <c r="C20" s="12">
        <v>22.273499999999999</v>
      </c>
      <c r="D20" s="12">
        <v>-1</v>
      </c>
      <c r="E20" s="2">
        <v>67.726500000000001</v>
      </c>
      <c r="F20" s="12">
        <v>166.44810000000001</v>
      </c>
      <c r="G20" s="14">
        <v>-1</v>
      </c>
      <c r="H20" s="14">
        <v>11</v>
      </c>
      <c r="I20" s="10">
        <v>0</v>
      </c>
      <c r="J20" s="10">
        <v>1.4480999999999999</v>
      </c>
      <c r="K20" s="15">
        <v>0.22638888888888889</v>
      </c>
      <c r="L20" s="16">
        <v>0.22638888888888889</v>
      </c>
      <c r="M20" s="10">
        <v>326</v>
      </c>
      <c r="N20" s="10">
        <v>331.79</v>
      </c>
      <c r="O20" s="10"/>
      <c r="P20" s="10"/>
      <c r="Q20" s="18">
        <v>26</v>
      </c>
      <c r="R20" s="18">
        <v>19</v>
      </c>
      <c r="S20" s="10">
        <v>22.5</v>
      </c>
      <c r="T20" s="10">
        <v>20</v>
      </c>
      <c r="U20" s="10"/>
      <c r="V20" s="10"/>
      <c r="W20" s="10"/>
      <c r="X20" s="10"/>
      <c r="Y20" s="10"/>
    </row>
    <row r="21" spans="1:25">
      <c r="A21" s="10" t="s">
        <v>56</v>
      </c>
      <c r="B21" s="9">
        <v>0.82</v>
      </c>
      <c r="C21" s="2">
        <v>23.555800000000001</v>
      </c>
      <c r="D21" s="2">
        <v>-1</v>
      </c>
      <c r="E21" s="2">
        <v>66.444199999999995</v>
      </c>
      <c r="F21" s="10">
        <v>46.639600000000002</v>
      </c>
      <c r="G21" s="10">
        <v>1</v>
      </c>
      <c r="H21" s="10">
        <v>-3</v>
      </c>
      <c r="I21" s="10">
        <v>0</v>
      </c>
      <c r="J21" s="10">
        <v>1.6395999999999999</v>
      </c>
      <c r="K21" s="19">
        <v>0.23472222222222219</v>
      </c>
      <c r="L21" s="16">
        <v>0.23472222222222219</v>
      </c>
      <c r="M21" s="10">
        <v>338</v>
      </c>
      <c r="N21" s="10">
        <v>331.44</v>
      </c>
      <c r="O21" s="10">
        <v>367.00700819999997</v>
      </c>
      <c r="P21" s="10">
        <v>-366.77</v>
      </c>
      <c r="Q21" s="12">
        <v>26</v>
      </c>
      <c r="R21" s="10">
        <v>18</v>
      </c>
      <c r="S21" s="10">
        <v>22</v>
      </c>
      <c r="T21" s="10">
        <v>2516</v>
      </c>
      <c r="U21" s="10"/>
      <c r="V21" s="10"/>
      <c r="W21" s="10"/>
      <c r="X21" s="10"/>
      <c r="Y21" s="10"/>
    </row>
    <row r="22" spans="1:25">
      <c r="A22" s="10" t="s">
        <v>60</v>
      </c>
      <c r="B22" s="13">
        <v>0.74</v>
      </c>
      <c r="C22" s="10">
        <v>22.9068</v>
      </c>
      <c r="D22" s="12">
        <v>-1</v>
      </c>
      <c r="E22" s="2">
        <v>67.093199999999996</v>
      </c>
      <c r="F22" s="12">
        <v>43.172899999999998</v>
      </c>
      <c r="G22" s="14">
        <v>1</v>
      </c>
      <c r="H22" s="10">
        <v>-3</v>
      </c>
      <c r="I22" s="10">
        <v>0</v>
      </c>
      <c r="J22" s="10">
        <v>-1.8270999999999999</v>
      </c>
      <c r="K22" s="15">
        <v>0.22500000000000001</v>
      </c>
      <c r="L22" s="16">
        <v>0.22500000000000001</v>
      </c>
      <c r="M22" s="10">
        <v>324</v>
      </c>
      <c r="N22" s="10">
        <v>331.31</v>
      </c>
      <c r="O22" s="10"/>
      <c r="P22" s="10"/>
      <c r="Q22" s="18">
        <v>27</v>
      </c>
      <c r="R22" s="14">
        <v>21</v>
      </c>
      <c r="S22" s="10">
        <v>24</v>
      </c>
      <c r="T22" s="10">
        <v>6</v>
      </c>
      <c r="U22" s="10"/>
      <c r="V22" s="10"/>
      <c r="W22" s="10"/>
      <c r="X22" s="10"/>
      <c r="Y22" s="10"/>
    </row>
    <row r="23" spans="1:25">
      <c r="A23" s="10" t="s">
        <v>65</v>
      </c>
      <c r="B23" s="13">
        <v>0.91</v>
      </c>
      <c r="C23" s="10">
        <v>22.5609</v>
      </c>
      <c r="D23" s="12">
        <v>-1</v>
      </c>
      <c r="E23" s="2">
        <v>67.439099999999996</v>
      </c>
      <c r="F23" s="12">
        <v>17.065799999999999</v>
      </c>
      <c r="G23" s="14">
        <v>-1</v>
      </c>
      <c r="H23" s="10">
        <v>2</v>
      </c>
      <c r="I23" s="10">
        <v>0</v>
      </c>
      <c r="J23" s="10">
        <v>-12.934200000000001</v>
      </c>
      <c r="K23" s="15">
        <v>0.26597222222222222</v>
      </c>
      <c r="L23" s="16">
        <v>0.26597222222222222</v>
      </c>
      <c r="M23" s="10">
        <v>383</v>
      </c>
      <c r="N23" s="10">
        <v>331.26</v>
      </c>
      <c r="O23" s="10"/>
      <c r="P23" s="10"/>
      <c r="Q23" s="18">
        <v>31</v>
      </c>
      <c r="R23" s="18">
        <v>15</v>
      </c>
      <c r="S23" s="10">
        <v>23</v>
      </c>
      <c r="T23" s="10">
        <v>1665</v>
      </c>
      <c r="U23" s="10"/>
      <c r="V23" s="10"/>
      <c r="W23" s="10"/>
      <c r="X23" s="10"/>
      <c r="Y23" s="10"/>
    </row>
    <row r="24" spans="1:25">
      <c r="A24" s="10" t="s">
        <v>64</v>
      </c>
      <c r="B24" s="13">
        <v>0.84</v>
      </c>
      <c r="C24" s="10">
        <v>24.6282</v>
      </c>
      <c r="D24" s="12">
        <v>-1</v>
      </c>
      <c r="E24" s="2">
        <v>65.371799999999993</v>
      </c>
      <c r="F24" s="12">
        <v>25.923100000000002</v>
      </c>
      <c r="G24" s="14">
        <v>-1</v>
      </c>
      <c r="H24" s="10">
        <v>2</v>
      </c>
      <c r="I24" s="10">
        <v>0</v>
      </c>
      <c r="J24" s="10">
        <v>-4.0769000000000002</v>
      </c>
      <c r="K24" s="20">
        <v>0.24097222222222223</v>
      </c>
      <c r="L24" s="16">
        <v>0.24097222222222223</v>
      </c>
      <c r="M24" s="10">
        <v>347</v>
      </c>
      <c r="N24" s="10">
        <v>330.69</v>
      </c>
      <c r="O24" s="10"/>
      <c r="P24" s="10"/>
      <c r="Q24" s="18">
        <v>32</v>
      </c>
      <c r="R24" s="18">
        <v>17</v>
      </c>
      <c r="S24" s="10">
        <v>24.5</v>
      </c>
      <c r="T24" s="10">
        <v>1001</v>
      </c>
      <c r="U24" s="10"/>
      <c r="V24" s="10"/>
      <c r="W24" s="10"/>
      <c r="X24" s="10"/>
      <c r="Y24" s="10"/>
    </row>
    <row r="25" spans="1:25">
      <c r="A25" s="10" t="s">
        <v>49</v>
      </c>
      <c r="B25" s="13">
        <v>0.56000000000000005</v>
      </c>
      <c r="C25" s="2">
        <v>27.470500000000001</v>
      </c>
      <c r="D25" s="2">
        <v>-1</v>
      </c>
      <c r="E25" s="2">
        <v>62.529499999999999</v>
      </c>
      <c r="F25" s="10">
        <v>153.02600000000001</v>
      </c>
      <c r="G25" s="10">
        <v>-1</v>
      </c>
      <c r="H25" s="10">
        <v>10</v>
      </c>
      <c r="I25" s="10">
        <v>0</v>
      </c>
      <c r="J25" s="10">
        <v>3.0259999999999998</v>
      </c>
      <c r="K25" s="19">
        <v>0.21944444444444444</v>
      </c>
      <c r="L25" s="16">
        <v>0.21944444444444444</v>
      </c>
      <c r="M25" s="10">
        <v>316</v>
      </c>
      <c r="N25" s="10">
        <v>328.1</v>
      </c>
      <c r="O25" s="10">
        <v>364.06927009999998</v>
      </c>
      <c r="P25" s="10">
        <v>-363.85</v>
      </c>
      <c r="Q25" s="12">
        <v>26</v>
      </c>
      <c r="R25" s="10">
        <v>16</v>
      </c>
      <c r="S25" s="10">
        <v>21</v>
      </c>
      <c r="T25" s="10">
        <v>72</v>
      </c>
      <c r="U25" s="10"/>
      <c r="V25" s="10"/>
      <c r="W25" s="10"/>
      <c r="X25" s="10"/>
      <c r="Y25" s="10"/>
    </row>
    <row r="26" spans="1:25">
      <c r="A26" s="10" t="s">
        <v>75</v>
      </c>
      <c r="B26" s="13">
        <v>0.45</v>
      </c>
      <c r="C26" s="12">
        <v>31.952300000000001</v>
      </c>
      <c r="D26" s="12">
        <v>-1</v>
      </c>
      <c r="E26" s="2">
        <v>58.047699999999999</v>
      </c>
      <c r="F26" s="12">
        <v>115.8613</v>
      </c>
      <c r="G26" s="14">
        <v>-1</v>
      </c>
      <c r="H26" s="10">
        <v>8</v>
      </c>
      <c r="I26" s="10">
        <v>0</v>
      </c>
      <c r="J26" s="10">
        <v>-4.1387</v>
      </c>
      <c r="K26" s="15">
        <v>0.23819444444444446</v>
      </c>
      <c r="L26" s="16">
        <v>0.23819444444444446</v>
      </c>
      <c r="M26" s="10">
        <v>343</v>
      </c>
      <c r="N26" s="10">
        <v>326.45</v>
      </c>
      <c r="O26" s="10"/>
      <c r="P26" s="10"/>
      <c r="Q26" s="18">
        <v>22</v>
      </c>
      <c r="R26" s="18">
        <v>13</v>
      </c>
      <c r="S26" s="10">
        <v>17.5</v>
      </c>
      <c r="T26" s="10">
        <v>31.5</v>
      </c>
      <c r="U26" s="10"/>
      <c r="V26" s="10"/>
      <c r="W26" s="10"/>
      <c r="X26" s="10"/>
      <c r="Y26" s="10"/>
    </row>
    <row r="27" spans="1:25">
      <c r="A27" s="10" t="s">
        <v>55</v>
      </c>
      <c r="B27" s="13">
        <v>0.89</v>
      </c>
      <c r="C27" s="2">
        <v>33.924900000000001</v>
      </c>
      <c r="D27" s="2">
        <v>-1</v>
      </c>
      <c r="E27" s="2">
        <v>56.075099999999999</v>
      </c>
      <c r="F27" s="10">
        <v>18.424099999999999</v>
      </c>
      <c r="G27" s="10">
        <v>-1</v>
      </c>
      <c r="H27" s="10">
        <v>2</v>
      </c>
      <c r="I27" s="10">
        <v>0</v>
      </c>
      <c r="J27" s="10">
        <v>-11.575900000000001</v>
      </c>
      <c r="K27" s="19">
        <v>0.25763888888888892</v>
      </c>
      <c r="L27" s="16">
        <v>0.25763888888888892</v>
      </c>
      <c r="M27" s="10">
        <v>371</v>
      </c>
      <c r="N27" s="10">
        <v>324.7</v>
      </c>
      <c r="O27" s="10">
        <v>341.95117570000002</v>
      </c>
      <c r="P27" s="10">
        <v>-341.69</v>
      </c>
      <c r="Q27" s="12">
        <v>24</v>
      </c>
      <c r="R27" s="10">
        <v>14</v>
      </c>
      <c r="S27" s="10">
        <v>19</v>
      </c>
      <c r="T27" s="10">
        <v>102</v>
      </c>
      <c r="U27" s="10"/>
      <c r="V27" s="10"/>
      <c r="W27" s="10"/>
      <c r="X27" s="10"/>
      <c r="Y27" s="10"/>
    </row>
    <row r="28" spans="1:25">
      <c r="A28" s="10" t="s">
        <v>57</v>
      </c>
      <c r="B28" s="13">
        <v>0.84</v>
      </c>
      <c r="C28" s="2">
        <v>34.603700000000003</v>
      </c>
      <c r="D28" s="2">
        <v>-1</v>
      </c>
      <c r="E28" s="2">
        <v>55.396299999999997</v>
      </c>
      <c r="F28" s="10">
        <v>58.381599999999999</v>
      </c>
      <c r="G28" s="10">
        <v>1</v>
      </c>
      <c r="H28" s="10">
        <v>-3</v>
      </c>
      <c r="I28" s="10">
        <v>0</v>
      </c>
      <c r="J28" s="10">
        <v>13.381600000000001</v>
      </c>
      <c r="K28" s="19">
        <v>0.26250000000000001</v>
      </c>
      <c r="L28" s="16">
        <v>0.26250000000000001</v>
      </c>
      <c r="M28" s="10">
        <v>378</v>
      </c>
      <c r="N28" s="10">
        <v>324.47000000000003</v>
      </c>
      <c r="O28" s="10">
        <v>364.1261131</v>
      </c>
      <c r="P28" s="10">
        <v>-363.87</v>
      </c>
      <c r="Q28" s="12">
        <v>15</v>
      </c>
      <c r="R28" s="14">
        <v>14</v>
      </c>
      <c r="S28" s="10">
        <v>7</v>
      </c>
      <c r="T28" s="10">
        <v>95</v>
      </c>
      <c r="U28" s="10"/>
      <c r="V28" s="10"/>
      <c r="W28" s="10"/>
      <c r="X28" s="10"/>
      <c r="Y28" s="10"/>
    </row>
    <row r="29" spans="1:25">
      <c r="A29" s="10" t="s">
        <v>73</v>
      </c>
      <c r="B29" s="13">
        <v>0.68</v>
      </c>
      <c r="C29" s="12">
        <v>34.9011</v>
      </c>
      <c r="D29" s="12">
        <v>-1</v>
      </c>
      <c r="E29" s="2">
        <v>55.0989</v>
      </c>
      <c r="F29" s="12">
        <v>56.164499999999997</v>
      </c>
      <c r="G29" s="14">
        <v>1</v>
      </c>
      <c r="H29" s="10">
        <v>-3</v>
      </c>
      <c r="I29" s="10">
        <v>0</v>
      </c>
      <c r="J29" s="10">
        <v>11.1645</v>
      </c>
      <c r="K29" s="15">
        <v>0.25555555555555559</v>
      </c>
      <c r="L29" s="16">
        <v>0.25555555555555559</v>
      </c>
      <c r="M29" s="10">
        <v>368</v>
      </c>
      <c r="N29" s="10">
        <v>323.33999999999997</v>
      </c>
      <c r="O29" s="10"/>
      <c r="P29" s="10"/>
      <c r="Q29" s="18">
        <v>21</v>
      </c>
      <c r="R29" s="18">
        <v>11</v>
      </c>
      <c r="S29" s="10">
        <v>16</v>
      </c>
      <c r="T29" s="10">
        <v>43</v>
      </c>
      <c r="U29" s="10"/>
      <c r="V29" s="10"/>
      <c r="W29" s="10"/>
      <c r="X29" s="10"/>
      <c r="Y29" s="10"/>
    </row>
    <row r="30" spans="1:25">
      <c r="A30" s="10" t="s">
        <v>72</v>
      </c>
      <c r="B30" s="13">
        <v>0.81</v>
      </c>
      <c r="C30" s="12">
        <v>45.865600000000001</v>
      </c>
      <c r="D30" s="12">
        <v>-1</v>
      </c>
      <c r="E30" s="2">
        <v>44.134399999999999</v>
      </c>
      <c r="F30" s="12">
        <v>67.482200000000006</v>
      </c>
      <c r="G30" s="14">
        <v>1</v>
      </c>
      <c r="H30" s="10">
        <v>-3</v>
      </c>
      <c r="I30" s="10">
        <v>0</v>
      </c>
      <c r="J30" s="10">
        <v>22.482199999999999</v>
      </c>
      <c r="K30" s="15">
        <v>0.27986111111111112</v>
      </c>
      <c r="L30" s="16">
        <v>0.27986111111111112</v>
      </c>
      <c r="M30" s="10">
        <v>403</v>
      </c>
      <c r="N30" s="10">
        <v>313.07</v>
      </c>
      <c r="O30" s="10"/>
      <c r="P30" s="10"/>
      <c r="Q30" s="18">
        <v>20</v>
      </c>
      <c r="R30" s="18">
        <v>8</v>
      </c>
      <c r="S30" s="10">
        <v>14</v>
      </c>
      <c r="T30" s="10">
        <v>61</v>
      </c>
      <c r="U30" s="10"/>
      <c r="V30" s="10"/>
      <c r="W30" s="10"/>
      <c r="X30" s="10"/>
      <c r="Y30" s="10"/>
    </row>
    <row r="31" spans="1:25">
      <c r="A31" s="10" t="s">
        <v>59</v>
      </c>
      <c r="B31" s="13">
        <v>0.89</v>
      </c>
      <c r="C31" s="2">
        <v>53.163800000000002</v>
      </c>
      <c r="D31" s="2">
        <v>-1</v>
      </c>
      <c r="E31" s="2">
        <v>36.836199999999998</v>
      </c>
      <c r="F31" s="10">
        <v>70.917100000000005</v>
      </c>
      <c r="G31" s="10">
        <v>1</v>
      </c>
      <c r="H31" s="10">
        <v>-3</v>
      </c>
      <c r="I31" s="10">
        <v>0</v>
      </c>
      <c r="J31" s="10">
        <v>25.917100000000001</v>
      </c>
      <c r="K31" s="19">
        <v>0.28333333333333333</v>
      </c>
      <c r="L31" s="16">
        <v>0.28333333333333333</v>
      </c>
      <c r="M31" s="10">
        <v>408</v>
      </c>
      <c r="N31" s="10">
        <v>304.33</v>
      </c>
      <c r="O31" s="10">
        <v>358.89564130000002</v>
      </c>
      <c r="P31" s="10">
        <v>-358.61</v>
      </c>
      <c r="Q31" s="12">
        <v>11</v>
      </c>
      <c r="R31" s="14">
        <v>3</v>
      </c>
      <c r="S31" s="10">
        <v>7</v>
      </c>
      <c r="T31" s="10">
        <v>82</v>
      </c>
      <c r="U31" s="10"/>
      <c r="V31" s="10"/>
      <c r="W31" s="10"/>
      <c r="X31" s="10"/>
      <c r="Y31" s="10"/>
    </row>
    <row r="32" spans="1:25">
      <c r="A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>
      <c r="A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>
      <c r="A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>
      <c r="A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>
      <c r="A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>
      <c r="A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>
      <c r="A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>
      <c r="A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>
      <c r="A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>
      <c r="A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>
      <c r="A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>
      <c r="A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>
      <c r="A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>
      <c r="A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>
      <c r="A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>
      <c r="A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>
      <c r="A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>
      <c r="A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>
      <c r="A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>
      <c r="A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>
      <c r="A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>
      <c r="A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>
      <c r="A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>
      <c r="A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>
      <c r="A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>
      <c r="A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>
      <c r="A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>
      <c r="A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>
      <c r="A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>
      <c r="A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>
      <c r="A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>
      <c r="A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>
      <c r="A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>
      <c r="A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>
      <c r="A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>
      <c r="A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>
      <c r="A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>
      <c r="A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>
      <c r="A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>
      <c r="A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>
      <c r="A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>
      <c r="A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>
      <c r="A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>
      <c r="A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>
      <c r="A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>
      <c r="A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>
      <c r="A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>
      <c r="A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>
      <c r="A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>
      <c r="A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>
      <c r="A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>
      <c r="A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>
      <c r="A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>
      <c r="A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>
      <c r="A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>
      <c r="A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>
      <c r="A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>
      <c r="A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>
      <c r="A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>
      <c r="A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>
      <c r="A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>
      <c r="A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>
      <c r="A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>
      <c r="A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>
      <c r="A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>
      <c r="A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>
      <c r="A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>
      <c r="A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>
      <c r="A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>
      <c r="A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>
      <c r="A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>
      <c r="A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>
      <c r="A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>
      <c r="A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>
      <c r="A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>
      <c r="A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>
      <c r="A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>
      <c r="A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>
      <c r="A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>
      <c r="A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>
      <c r="A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>
      <c r="A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>
      <c r="A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>
      <c r="A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>
      <c r="A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>
      <c r="A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>
      <c r="A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>
      <c r="A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>
      <c r="A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>
      <c r="A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>
      <c r="A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>
      <c r="A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>
      <c r="A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>
      <c r="A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>
      <c r="A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>
      <c r="A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>
      <c r="A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>
      <c r="A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>
      <c r="A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>
      <c r="A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>
      <c r="A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>
      <c r="A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>
      <c r="A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>
      <c r="A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>
      <c r="A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>
      <c r="A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>
      <c r="A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>
      <c r="A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>
      <c r="A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>
      <c r="A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>
      <c r="A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>
      <c r="A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>
      <c r="A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>
      <c r="A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>
      <c r="A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>
      <c r="A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>
      <c r="A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>
      <c r="A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>
      <c r="A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>
      <c r="A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>
      <c r="A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>
      <c r="A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>
      <c r="A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>
      <c r="A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>
      <c r="A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>
      <c r="A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>
      <c r="A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>
      <c r="A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>
      <c r="A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>
      <c r="A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>
      <c r="A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>
      <c r="A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>
      <c r="A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>
      <c r="A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>
      <c r="A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>
      <c r="A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>
      <c r="A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>
      <c r="A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>
      <c r="A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>
      <c r="A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>
      <c r="A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>
      <c r="A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>
      <c r="A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>
      <c r="A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>
      <c r="A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>
      <c r="A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>
      <c r="A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>
      <c r="A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>
      <c r="A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>
      <c r="A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>
      <c r="A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>
      <c r="A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>
      <c r="A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>
      <c r="A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>
      <c r="A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>
      <c r="A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>
      <c r="A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>
      <c r="A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>
      <c r="A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>
      <c r="A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>
      <c r="A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>
      <c r="A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>
      <c r="A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>
      <c r="A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>
      <c r="A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>
      <c r="A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>
      <c r="A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>
      <c r="A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>
      <c r="A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>
      <c r="A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>
      <c r="A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>
      <c r="A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>
      <c r="A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>
      <c r="A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>
      <c r="A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>
      <c r="A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>
      <c r="A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>
      <c r="A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>
      <c r="A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>
      <c r="A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>
      <c r="A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>
      <c r="A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>
      <c r="A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>
      <c r="A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>
      <c r="A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>
      <c r="A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>
      <c r="A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>
      <c r="A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>
      <c r="A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>
      <c r="A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>
      <c r="A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>
      <c r="A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>
      <c r="A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>
      <c r="A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>
      <c r="A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>
      <c r="A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>
      <c r="A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>
      <c r="A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>
      <c r="A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>
      <c r="A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>
      <c r="A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>
      <c r="A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>
      <c r="A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>
      <c r="A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>
      <c r="A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>
      <c r="A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>
      <c r="A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>
      <c r="A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>
      <c r="A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>
      <c r="A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>
      <c r="A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>
      <c r="A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>
      <c r="A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>
      <c r="A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>
      <c r="A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>
      <c r="A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>
      <c r="A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>
      <c r="A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>
      <c r="A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>
      <c r="A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>
      <c r="A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>
      <c r="A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>
      <c r="A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>
      <c r="A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>
      <c r="A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>
      <c r="A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>
      <c r="A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>
      <c r="A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>
      <c r="A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>
      <c r="A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>
      <c r="A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>
      <c r="A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>
      <c r="A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>
      <c r="A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>
      <c r="A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>
      <c r="A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>
      <c r="A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>
      <c r="A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>
      <c r="A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>
      <c r="A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>
      <c r="A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>
      <c r="A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>
      <c r="A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>
      <c r="A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>
      <c r="A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>
      <c r="A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>
      <c r="A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>
      <c r="A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>
      <c r="A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>
      <c r="A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>
      <c r="A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>
      <c r="A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>
      <c r="A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>
      <c r="A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>
      <c r="A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>
      <c r="A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>
      <c r="A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>
      <c r="A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>
      <c r="A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>
      <c r="A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>
      <c r="A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>
      <c r="A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>
      <c r="A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>
      <c r="A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>
      <c r="A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>
      <c r="A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>
      <c r="A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>
      <c r="A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>
      <c r="A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>
      <c r="A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>
      <c r="A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>
      <c r="A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>
      <c r="A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>
      <c r="A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>
      <c r="A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>
      <c r="A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>
      <c r="A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>
      <c r="A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>
      <c r="A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>
      <c r="A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>
      <c r="A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>
      <c r="A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>
      <c r="A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>
      <c r="A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>
      <c r="A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>
      <c r="A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>
      <c r="A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>
      <c r="A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>
      <c r="A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>
      <c r="A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>
      <c r="A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>
      <c r="A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>
      <c r="A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>
      <c r="A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>
      <c r="A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>
      <c r="A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>
      <c r="A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>
      <c r="A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>
      <c r="A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>
      <c r="A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>
      <c r="A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>
      <c r="A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>
      <c r="A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>
      <c r="A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>
      <c r="A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>
      <c r="A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>
      <c r="A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>
      <c r="A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>
      <c r="A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>
      <c r="A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>
      <c r="A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>
      <c r="A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>
      <c r="A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>
      <c r="A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>
      <c r="A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>
      <c r="A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>
      <c r="A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>
      <c r="A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>
      <c r="A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>
      <c r="A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>
      <c r="A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>
      <c r="A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>
      <c r="A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>
      <c r="A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>
      <c r="A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>
      <c r="A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>
      <c r="A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>
      <c r="A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>
      <c r="A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>
      <c r="A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>
      <c r="A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>
      <c r="A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>
      <c r="A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>
      <c r="A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>
      <c r="A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>
      <c r="A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>
      <c r="A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>
      <c r="A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>
      <c r="A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>
      <c r="A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>
      <c r="A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>
      <c r="A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>
      <c r="A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>
      <c r="A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>
      <c r="A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>
      <c r="A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>
      <c r="A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>
      <c r="A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>
      <c r="A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>
      <c r="A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>
      <c r="A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>
      <c r="A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>
      <c r="A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>
      <c r="A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>
      <c r="A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>
      <c r="A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>
      <c r="A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>
      <c r="A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>
      <c r="A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>
      <c r="A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>
      <c r="A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>
      <c r="A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>
      <c r="A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>
      <c r="A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>
      <c r="A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>
      <c r="A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>
      <c r="A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>
      <c r="A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>
      <c r="A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>
      <c r="A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>
      <c r="A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>
      <c r="A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>
      <c r="A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>
      <c r="A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>
      <c r="A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>
      <c r="A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>
      <c r="A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>
      <c r="A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>
      <c r="A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>
      <c r="A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>
      <c r="A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>
      <c r="A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>
      <c r="A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>
      <c r="A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>
      <c r="A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>
      <c r="A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>
      <c r="A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>
      <c r="A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>
      <c r="A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>
      <c r="A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>
      <c r="A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>
      <c r="A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>
      <c r="A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>
      <c r="A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>
      <c r="A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>
      <c r="A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>
      <c r="A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>
      <c r="A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>
      <c r="A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>
      <c r="A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>
      <c r="A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>
      <c r="A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>
      <c r="A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>
      <c r="A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>
      <c r="A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>
      <c r="A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>
      <c r="A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>
      <c r="A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>
      <c r="A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>
      <c r="A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>
      <c r="A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>
      <c r="A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>
      <c r="A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>
      <c r="A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>
      <c r="A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>
      <c r="A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>
      <c r="A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>
      <c r="A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>
      <c r="A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>
      <c r="A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>
      <c r="A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>
      <c r="A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>
      <c r="A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>
      <c r="A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>
      <c r="A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>
      <c r="A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>
      <c r="A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>
      <c r="A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>
      <c r="A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>
      <c r="A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>
      <c r="A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>
      <c r="A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>
      <c r="A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>
      <c r="A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>
      <c r="A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>
      <c r="A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>
      <c r="A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>
      <c r="A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>
      <c r="A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>
      <c r="A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>
      <c r="A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>
      <c r="A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>
      <c r="A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>
      <c r="A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>
      <c r="A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>
      <c r="A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>
      <c r="A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>
      <c r="A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>
      <c r="A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>
      <c r="A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>
      <c r="A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>
      <c r="A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>
      <c r="A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>
      <c r="A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>
      <c r="A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>
      <c r="A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>
      <c r="A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>
      <c r="A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>
      <c r="A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>
      <c r="A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>
      <c r="A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>
      <c r="A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>
      <c r="A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>
      <c r="A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>
      <c r="A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>
      <c r="A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>
      <c r="A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>
      <c r="A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>
      <c r="A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>
      <c r="A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>
      <c r="A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>
      <c r="A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>
      <c r="A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>
      <c r="A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>
      <c r="A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>
      <c r="A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>
      <c r="A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>
      <c r="A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>
      <c r="A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>
      <c r="A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>
      <c r="A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>
      <c r="A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>
      <c r="A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>
      <c r="A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>
      <c r="A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>
      <c r="A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>
      <c r="A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>
      <c r="A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>
      <c r="A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>
      <c r="A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>
      <c r="A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>
      <c r="A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>
      <c r="A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>
      <c r="A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>
      <c r="A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>
      <c r="A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>
      <c r="A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>
      <c r="A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>
      <c r="A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>
      <c r="A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>
      <c r="A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>
      <c r="A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>
      <c r="A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>
      <c r="A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>
      <c r="A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>
      <c r="A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>
      <c r="A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>
      <c r="A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>
      <c r="A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>
      <c r="A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>
      <c r="A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>
      <c r="A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>
      <c r="A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>
      <c r="A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>
      <c r="A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>
      <c r="A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>
      <c r="A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>
      <c r="A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>
      <c r="A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>
      <c r="A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>
      <c r="A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>
      <c r="A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>
      <c r="A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>
      <c r="A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>
      <c r="A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>
      <c r="A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>
      <c r="A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>
      <c r="A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>
      <c r="A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>
      <c r="A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>
      <c r="A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>
      <c r="A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>
      <c r="A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>
      <c r="A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>
      <c r="A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>
      <c r="A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>
      <c r="A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>
      <c r="A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>
      <c r="A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>
      <c r="A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>
      <c r="A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>
      <c r="A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>
      <c r="A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>
      <c r="A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>
      <c r="A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>
      <c r="A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>
      <c r="A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>
      <c r="A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>
      <c r="A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>
      <c r="A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>
      <c r="A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>
      <c r="A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>
      <c r="A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>
      <c r="A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>
      <c r="A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>
      <c r="A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>
      <c r="A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>
      <c r="A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>
      <c r="A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>
      <c r="A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>
      <c r="A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>
      <c r="A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>
      <c r="A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>
      <c r="A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>
      <c r="A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>
      <c r="A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>
      <c r="A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>
      <c r="A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>
      <c r="A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>
      <c r="A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>
      <c r="A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>
      <c r="A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>
      <c r="A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>
      <c r="A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>
      <c r="A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>
      <c r="A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>
      <c r="A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>
      <c r="A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>
      <c r="A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>
      <c r="A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>
      <c r="A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>
      <c r="A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>
      <c r="A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>
      <c r="A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>
      <c r="A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>
      <c r="A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>
      <c r="A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>
      <c r="A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>
      <c r="A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>
      <c r="A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>
      <c r="A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>
      <c r="A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>
      <c r="A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>
      <c r="A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>
      <c r="A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>
      <c r="A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>
      <c r="A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>
      <c r="A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>
      <c r="A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>
      <c r="A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>
      <c r="A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>
      <c r="A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>
      <c r="A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>
      <c r="A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>
      <c r="A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>
      <c r="A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>
      <c r="A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>
      <c r="A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>
      <c r="A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>
      <c r="A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>
      <c r="A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>
      <c r="A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>
      <c r="A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>
      <c r="A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>
      <c r="A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>
      <c r="A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>
      <c r="A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>
      <c r="A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>
      <c r="A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>
      <c r="A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>
      <c r="A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>
      <c r="A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>
      <c r="A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>
      <c r="A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>
      <c r="A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>
      <c r="A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>
      <c r="A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>
      <c r="A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>
      <c r="A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>
      <c r="A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>
      <c r="A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>
      <c r="A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>
      <c r="A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>
      <c r="A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>
      <c r="A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>
      <c r="A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>
      <c r="A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>
      <c r="A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>
      <c r="A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>
      <c r="A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>
      <c r="A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>
      <c r="A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>
      <c r="A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>
      <c r="A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>
      <c r="A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>
      <c r="A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>
      <c r="A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>
      <c r="A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>
      <c r="A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>
      <c r="A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>
      <c r="A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>
      <c r="A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>
      <c r="A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>
      <c r="A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>
      <c r="A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>
      <c r="A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>
      <c r="A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>
      <c r="A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>
      <c r="A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>
      <c r="A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>
      <c r="A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>
      <c r="A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>
      <c r="A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>
      <c r="A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>
      <c r="A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>
      <c r="A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>
      <c r="A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>
      <c r="A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>
      <c r="A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>
      <c r="A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>
      <c r="A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>
      <c r="A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>
      <c r="A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>
      <c r="A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>
      <c r="A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>
      <c r="A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>
      <c r="A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>
      <c r="A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>
      <c r="A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>
      <c r="A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>
      <c r="A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>
      <c r="A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>
      <c r="A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>
      <c r="A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>
      <c r="A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>
      <c r="A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>
      <c r="A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>
      <c r="A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>
      <c r="A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>
      <c r="A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>
      <c r="A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>
      <c r="A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>
      <c r="A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>
      <c r="A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>
      <c r="A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>
      <c r="A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>
      <c r="A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>
      <c r="A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>
      <c r="A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>
      <c r="A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>
      <c r="A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>
      <c r="A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>
      <c r="A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>
      <c r="A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>
      <c r="A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>
      <c r="A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>
      <c r="A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>
      <c r="A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>
      <c r="A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>
      <c r="A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>
      <c r="A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>
      <c r="A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>
      <c r="A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>
      <c r="A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>
      <c r="A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>
      <c r="A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>
      <c r="A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>
      <c r="A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>
      <c r="A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>
      <c r="A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>
      <c r="A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>
      <c r="A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>
      <c r="A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>
      <c r="A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>
      <c r="A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>
      <c r="A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>
      <c r="A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>
      <c r="A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>
      <c r="A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>
      <c r="A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>
      <c r="A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>
      <c r="A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>
      <c r="A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>
      <c r="A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>
      <c r="A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>
      <c r="A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>
      <c r="A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>
      <c r="A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>
      <c r="A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>
      <c r="A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>
      <c r="A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>
      <c r="A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>
      <c r="A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>
      <c r="A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>
      <c r="A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>
      <c r="A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>
      <c r="A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>
      <c r="A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>
      <c r="A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>
      <c r="A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>
      <c r="A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>
      <c r="A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>
      <c r="A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>
      <c r="A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>
      <c r="A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>
      <c r="A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>
      <c r="A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>
      <c r="A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>
      <c r="A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>
      <c r="A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>
      <c r="A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>
      <c r="A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>
      <c r="A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>
      <c r="A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>
      <c r="A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>
      <c r="A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>
      <c r="A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>
      <c r="A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>
      <c r="A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>
      <c r="A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>
      <c r="A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>
      <c r="A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>
      <c r="A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>
      <c r="A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>
      <c r="A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>
      <c r="A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>
      <c r="A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>
      <c r="A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>
      <c r="A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>
      <c r="A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>
      <c r="A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>
      <c r="A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>
      <c r="A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>
      <c r="A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>
      <c r="A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>
      <c r="A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>
      <c r="A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>
      <c r="A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>
      <c r="A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>
      <c r="A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>
      <c r="A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>
      <c r="A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>
      <c r="A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>
      <c r="A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>
      <c r="A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>
      <c r="A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>
      <c r="A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>
      <c r="A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>
      <c r="A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>
      <c r="A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>
      <c r="A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>
      <c r="A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>
      <c r="A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>
      <c r="A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>
      <c r="A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>
      <c r="A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>
      <c r="A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>
      <c r="A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>
      <c r="A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>
      <c r="A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>
      <c r="A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>
      <c r="A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>
      <c r="A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>
      <c r="A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>
      <c r="A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>
      <c r="A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>
      <c r="A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>
      <c r="A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>
      <c r="A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>
      <c r="A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>
      <c r="A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>
      <c r="A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>
      <c r="A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>
      <c r="A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>
      <c r="A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>
      <c r="A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>
      <c r="A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>
      <c r="A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>
      <c r="A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>
      <c r="A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>
      <c r="A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>
      <c r="A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>
      <c r="A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>
      <c r="A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>
      <c r="A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>
      <c r="A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>
      <c r="A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>
      <c r="A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>
      <c r="A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>
      <c r="A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>
      <c r="A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>
      <c r="A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>
      <c r="A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>
      <c r="A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>
      <c r="A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>
      <c r="A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>
      <c r="A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>
      <c r="A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>
      <c r="A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>
      <c r="A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>
      <c r="A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>
      <c r="A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>
      <c r="A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>
      <c r="A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>
      <c r="A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>
      <c r="A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>
      <c r="A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>
      <c r="A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>
      <c r="A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>
      <c r="A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>
      <c r="A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>
      <c r="A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>
      <c r="A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>
      <c r="A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>
      <c r="A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>
      <c r="A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>
      <c r="A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>
      <c r="A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>
      <c r="A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>
      <c r="A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>
      <c r="A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>
      <c r="A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>
      <c r="A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>
      <c r="A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>
      <c r="A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>
      <c r="A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>
      <c r="A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>
      <c r="A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>
      <c r="A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>
      <c r="A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>
      <c r="A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>
      <c r="A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>
      <c r="A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>
      <c r="A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>
      <c r="A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>
      <c r="A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>
      <c r="A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>
      <c r="A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>
      <c r="A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>
      <c r="A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>
      <c r="A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>
      <c r="A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>
      <c r="A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>
      <c r="A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>
      <c r="A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>
      <c r="A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>
      <c r="A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>
      <c r="A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>
      <c r="A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>
      <c r="A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>
      <c r="A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>
      <c r="A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>
      <c r="A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>
      <c r="A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>
      <c r="A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>
      <c r="A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>
      <c r="A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>
      <c r="A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>
      <c r="A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>
      <c r="A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>
      <c r="A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>
      <c r="A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>
      <c r="A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>
      <c r="A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>
      <c r="A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>
      <c r="A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>
      <c r="A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>
      <c r="A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>
      <c r="A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>
      <c r="A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>
      <c r="A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>
      <c r="A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>
      <c r="A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>
      <c r="A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>
      <c r="A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>
      <c r="A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>
      <c r="A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>
      <c r="A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>
      <c r="A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>
      <c r="A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>
      <c r="A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>
      <c r="A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>
      <c r="A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>
      <c r="A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>
      <c r="A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>
      <c r="A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>
      <c r="A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>
      <c r="A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>
      <c r="A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>
      <c r="A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>
      <c r="A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>
      <c r="A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>
      <c r="A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>
      <c r="A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>
      <c r="A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>
      <c r="A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>
      <c r="A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>
      <c r="A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>
      <c r="A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>
      <c r="A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>
      <c r="A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>
      <c r="A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>
      <c r="A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>
      <c r="A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>
      <c r="A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>
      <c r="A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>
      <c r="A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>
      <c r="A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>
      <c r="A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>
      <c r="A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>
      <c r="A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>
      <c r="A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>
      <c r="A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>
      <c r="A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>
      <c r="A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>
      <c r="A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North</vt:lpstr>
      <vt:lpstr>South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2021-10-14T23:45:27Z</dcterms:modified>
</cp:coreProperties>
</file>