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ohd Irfan\Downloads\"/>
    </mc:Choice>
  </mc:AlternateContent>
  <xr:revisionPtr revIDLastSave="0" documentId="13_ncr:1_{467A3824-EC51-4CF8-90C6-0FF863480A93}" xr6:coauthVersionLast="47" xr6:coauthVersionMax="47" xr10:uidLastSave="{00000000-0000-0000-0000-000000000000}"/>
  <bookViews>
    <workbookView xWindow="-108" yWindow="-108" windowWidth="23256" windowHeight="13176" tabRatio="935" firstSheet="2" activeTab="9" xr2:uid="{00000000-000D-0000-FFFF-FFFF00000000}"/>
  </bookViews>
  <sheets>
    <sheet name="Profile" sheetId="71" state="hidden" r:id="rId1"/>
    <sheet name="Courses" sheetId="72" state="hidden" r:id="rId2"/>
    <sheet name="Interface" sheetId="73" r:id="rId3"/>
    <sheet name="Selection Techniques" sheetId="53" r:id="rId4"/>
    <sheet name="Tricks" sheetId="52" r:id="rId5"/>
    <sheet name="Absolute cell reference" sheetId="38" r:id="rId6"/>
    <sheet name="Mixed cell reference" sheetId="99" r:id="rId7"/>
    <sheet name="IF AND OR" sheetId="100" state="hidden" r:id="rId8"/>
    <sheet name="Summary Functions" sheetId="101" r:id="rId9"/>
    <sheet name="Date Functions" sheetId="102" r:id="rId10"/>
    <sheet name="Text Functions" sheetId="103" state="hidden" r:id="rId11"/>
    <sheet name="VLOOKUP" sheetId="104" state="hidden" r:id="rId12"/>
    <sheet name="Protection" sheetId="105" state="hidden" r:id="rId13"/>
    <sheet name="HLOOKUP" sheetId="106" state="hidden" r:id="rId14"/>
    <sheet name="Index" sheetId="112" state="hidden" r:id="rId15"/>
    <sheet name="Table" sheetId="107" state="hidden" r:id="rId16"/>
    <sheet name="CF" sheetId="108" state="hidden" r:id="rId17"/>
    <sheet name="CF1" sheetId="109" state="hidden" r:id="rId18"/>
    <sheet name="Sparklines" sheetId="110" state="hidden" r:id="rId19"/>
    <sheet name="Data" sheetId="125" state="hidden" r:id="rId20"/>
    <sheet name="Consolidate" sheetId="111" state="hidden" r:id="rId21"/>
    <sheet name="SUBTOTAL" sheetId="113" state="hidden" r:id="rId22"/>
    <sheet name="Purchase Data" sheetId="114" state="hidden" r:id="rId23"/>
    <sheet name="Rating Data" sheetId="115" state="hidden" r:id="rId24"/>
    <sheet name="Employee Data" sheetId="116" state="hidden" r:id="rId25"/>
    <sheet name="Activity" sheetId="117" state="hidden" r:id="rId26"/>
    <sheet name="Analysis" sheetId="118" state="hidden" r:id="rId27"/>
    <sheet name="Analysis1" sheetId="119" state="hidden" r:id="rId28"/>
    <sheet name="Quick Analysis" sheetId="120" state="hidden" r:id="rId29"/>
    <sheet name="Text to Column" sheetId="121" state="hidden" r:id="rId30"/>
    <sheet name="Flash Fill" sheetId="122" state="hidden" r:id="rId31"/>
    <sheet name="Criteria" sheetId="124" state="hidden" r:id="rId32"/>
    <sheet name="Index with Match" sheetId="88" state="hidden" r:id="rId33"/>
  </sheets>
  <definedNames>
    <definedName name="_xlnm._FilterDatabase" localSheetId="24" hidden="1">'Employee Data'!$A$1:$E$260</definedName>
    <definedName name="_xlnm._FilterDatabase" localSheetId="7" hidden="1">'IF AND OR'!$A$2:$J$261</definedName>
    <definedName name="_xlnm._FilterDatabase" localSheetId="6" hidden="1">'Mixed cell reference'!$C$2:$C$22</definedName>
    <definedName name="_xlnm._FilterDatabase" localSheetId="22" hidden="1">'Purchase Data'!$A$1:$E$1097</definedName>
    <definedName name="_xlnm._FilterDatabase" localSheetId="23" hidden="1">'Rating Data'!$A$1:$G$417</definedName>
    <definedName name="_xlnm._FilterDatabase" localSheetId="21" hidden="1">SUBTOTAL!$A$6:$F$16</definedName>
    <definedName name="_xlnm._FilterDatabase" localSheetId="15" hidden="1">Table!$A$1:$E$831</definedName>
    <definedName name="anscount" hidden="1">1</definedName>
    <definedName name="Birthdate">'Summary Functions'!$B$2:$B$11</definedName>
    <definedName name="_xlnm.Criteria" localSheetId="31">Criteria!$A$1:$B$3</definedName>
    <definedName name="Earning">'Summary Functions'!$G$2:$G$11</definedName>
    <definedName name="_xlnm.Extract" localSheetId="31">Criteria!$A$5:$G$5</definedName>
    <definedName name="FirstName">'Summary Functions'!$A$2:$A$11</definedName>
    <definedName name="Gender">'Summary Functions'!$C$2:$C$11</definedName>
    <definedName name="limcount" hidden="1">1</definedName>
    <definedName name="MaritalStatus">'Summary Functions'!$D$2:$D$11</definedName>
    <definedName name="Qualification">'Summary Functions'!$E$2:$E$11</definedName>
    <definedName name="Role">'Summary Functions'!$F$2:$F$11</definedName>
    <definedName name="sencount" hidden="1">1</definedName>
  </definedNames>
  <calcPr calcId="191029"/>
</workbook>
</file>

<file path=xl/calcChain.xml><?xml version="1.0" encoding="utf-8"?>
<calcChain xmlns="http://schemas.openxmlformats.org/spreadsheetml/2006/main">
  <c r="J2" i="102" l="1"/>
  <c r="I2" i="102"/>
  <c r="H2" i="102"/>
  <c r="G2" i="102"/>
  <c r="F2" i="102"/>
  <c r="B2" i="102"/>
  <c r="C2" i="102" s="1"/>
  <c r="K2" i="102" l="1"/>
  <c r="D2" i="102"/>
  <c r="E2" i="102"/>
  <c r="J23" i="101" l="1"/>
  <c r="J20" i="101"/>
  <c r="J17" i="101"/>
  <c r="J14" i="101"/>
  <c r="J11" i="101"/>
  <c r="J8" i="101"/>
  <c r="J5" i="101"/>
  <c r="J2" i="101"/>
  <c r="F18" i="101"/>
  <c r="F16" i="101"/>
  <c r="F14" i="101"/>
  <c r="B20" i="101"/>
  <c r="B18" i="101"/>
  <c r="B16" i="101"/>
  <c r="B14" i="101"/>
  <c r="I22" i="99"/>
  <c r="I21" i="99"/>
  <c r="I20" i="99"/>
  <c r="I19" i="99"/>
  <c r="I18" i="99"/>
  <c r="I17" i="99"/>
  <c r="I16" i="99"/>
  <c r="I15" i="99"/>
  <c r="I14" i="99"/>
  <c r="I13" i="99"/>
  <c r="I12" i="99"/>
  <c r="I11" i="99"/>
  <c r="I10" i="99"/>
  <c r="I9" i="99"/>
  <c r="I8" i="99"/>
  <c r="I7" i="99"/>
  <c r="I6" i="99"/>
  <c r="I5" i="99"/>
  <c r="I4" i="99"/>
  <c r="I3" i="99"/>
  <c r="H22" i="99"/>
  <c r="H21" i="99"/>
  <c r="H20" i="99"/>
  <c r="H19" i="99"/>
  <c r="H18" i="99"/>
  <c r="H17" i="99"/>
  <c r="H16" i="99"/>
  <c r="H15" i="99"/>
  <c r="H14" i="99"/>
  <c r="H13" i="99"/>
  <c r="H12" i="99"/>
  <c r="H11" i="99"/>
  <c r="H10" i="99"/>
  <c r="H9" i="99"/>
  <c r="H8" i="99"/>
  <c r="H7" i="99"/>
  <c r="H6" i="99"/>
  <c r="H5" i="99"/>
  <c r="H4" i="99"/>
  <c r="H3" i="99"/>
  <c r="G4" i="99"/>
  <c r="G5" i="99"/>
  <c r="G6" i="99"/>
  <c r="G7" i="99"/>
  <c r="G8" i="99"/>
  <c r="G9" i="99"/>
  <c r="G10" i="99"/>
  <c r="G11" i="99"/>
  <c r="G12" i="99"/>
  <c r="G13" i="99"/>
  <c r="G14" i="99"/>
  <c r="G15" i="99"/>
  <c r="G16" i="99"/>
  <c r="G17" i="99"/>
  <c r="G18" i="99"/>
  <c r="G19" i="99"/>
  <c r="G20" i="99"/>
  <c r="G21" i="99"/>
  <c r="G22" i="99"/>
  <c r="G3" i="99"/>
  <c r="G13" i="38"/>
  <c r="G12" i="38"/>
  <c r="G11" i="38"/>
  <c r="G10" i="38"/>
  <c r="E13" i="38"/>
  <c r="E12" i="38"/>
  <c r="E11" i="38"/>
  <c r="E10" i="38"/>
  <c r="C11" i="38"/>
  <c r="C12" i="38"/>
  <c r="C13" i="38"/>
  <c r="C10" i="38"/>
  <c r="G3" i="38"/>
  <c r="G4" i="38"/>
  <c r="G5" i="38"/>
  <c r="G2" i="38"/>
  <c r="E3" i="38"/>
  <c r="E4" i="38"/>
  <c r="E5" i="38"/>
  <c r="E2" i="38"/>
  <c r="C3" i="38"/>
  <c r="C4" i="38"/>
  <c r="C5" i="38"/>
  <c r="C6" i="38"/>
  <c r="C2" i="38"/>
  <c r="A3" i="52"/>
  <c r="A4" i="52" s="1"/>
  <c r="A5" i="52" s="1"/>
  <c r="B3" i="52"/>
  <c r="B4" i="52" s="1"/>
  <c r="B5" i="52" s="1"/>
  <c r="A7" i="52"/>
  <c r="B7" i="52"/>
  <c r="A8" i="52"/>
  <c r="B8" i="52"/>
  <c r="A10" i="52"/>
  <c r="B10" i="52"/>
  <c r="B11" i="52" s="1"/>
  <c r="B12" i="52" s="1"/>
  <c r="B13" i="52" s="1"/>
  <c r="A11" i="52"/>
  <c r="A12" i="52" s="1"/>
  <c r="A13" i="52" s="1"/>
  <c r="A15" i="52"/>
  <c r="B15" i="52"/>
  <c r="B16" i="52" s="1"/>
  <c r="A16" i="52"/>
  <c r="A18" i="52"/>
  <c r="B18" i="52"/>
  <c r="A19" i="52"/>
  <c r="B19" i="52"/>
  <c r="A21" i="52"/>
  <c r="B21" i="52"/>
  <c r="B22" i="52" s="1"/>
  <c r="B23" i="52" s="1"/>
  <c r="B24" i="52" s="1"/>
  <c r="B25" i="52" s="1"/>
  <c r="A22" i="52"/>
  <c r="A23" i="52"/>
  <c r="A24" i="52"/>
  <c r="A25" i="52" s="1"/>
  <c r="A27" i="52"/>
  <c r="B27" i="52"/>
  <c r="B28" i="52" s="1"/>
  <c r="B29" i="52" s="1"/>
  <c r="A28" i="52"/>
  <c r="A29" i="52"/>
  <c r="A31" i="52"/>
  <c r="B31" i="52"/>
  <c r="B32" i="52" s="1"/>
  <c r="B33" i="52" s="1"/>
  <c r="B34" i="52" s="1"/>
  <c r="B35" i="52" s="1"/>
  <c r="B36" i="52" s="1"/>
  <c r="A32" i="52"/>
  <c r="A33" i="52"/>
  <c r="A34" i="52"/>
  <c r="A35" i="52" s="1"/>
  <c r="A36" i="52" s="1"/>
  <c r="A38" i="52"/>
  <c r="B38" i="52"/>
  <c r="A39" i="52"/>
  <c r="B39" i="52"/>
  <c r="A41" i="52"/>
  <c r="B41" i="52"/>
  <c r="B42" i="52" s="1"/>
  <c r="B43" i="52" s="1"/>
  <c r="B44" i="52" s="1"/>
  <c r="B45" i="52" s="1"/>
  <c r="B46" i="52" s="1"/>
  <c r="B47" i="52" s="1"/>
  <c r="B48" i="52" s="1"/>
  <c r="B49" i="52" s="1"/>
  <c r="B50" i="52" s="1"/>
  <c r="B51" i="52" s="1"/>
  <c r="A42" i="52"/>
  <c r="A43" i="52"/>
  <c r="A44" i="52"/>
  <c r="A45" i="52" s="1"/>
  <c r="A46" i="52" s="1"/>
  <c r="A47" i="52" s="1"/>
  <c r="A48" i="52" s="1"/>
  <c r="A49" i="52" s="1"/>
  <c r="A50" i="52" s="1"/>
  <c r="A51" i="52" s="1"/>
  <c r="B6" i="38"/>
  <c r="B23" i="119" l="1"/>
  <c r="J9" i="119"/>
  <c r="B9" i="119"/>
  <c r="F14" i="110"/>
  <c r="F13" i="110"/>
  <c r="F12" i="110"/>
  <c r="F11" i="110"/>
  <c r="F10" i="110"/>
  <c r="F9" i="110"/>
  <c r="F8" i="110"/>
  <c r="F7" i="110"/>
  <c r="F6" i="110"/>
  <c r="F5" i="110"/>
  <c r="F4" i="110"/>
  <c r="F3" i="110"/>
  <c r="F2" i="110"/>
  <c r="J22" i="109"/>
  <c r="K16" i="109"/>
  <c r="G16" i="109"/>
  <c r="C13" i="109"/>
  <c r="I12" i="109"/>
  <c r="K17" i="108"/>
  <c r="K18" i="108" s="1"/>
  <c r="K19" i="108" s="1"/>
  <c r="K20" i="108" s="1"/>
  <c r="K21" i="108" s="1"/>
  <c r="K22" i="108" s="1"/>
  <c r="K23" i="108" s="1"/>
  <c r="K5" i="108"/>
  <c r="K6" i="108" s="1"/>
  <c r="K7" i="108" s="1"/>
  <c r="K8" i="108" s="1"/>
  <c r="K9" i="108" s="1"/>
  <c r="K10" i="108" s="1"/>
  <c r="K11" i="108" s="1"/>
  <c r="H76" i="104"/>
  <c r="H75" i="104"/>
  <c r="H74" i="104"/>
  <c r="H73" i="104"/>
  <c r="H72" i="104"/>
  <c r="H71" i="104"/>
  <c r="H70" i="104"/>
  <c r="H69" i="104"/>
  <c r="H68" i="104"/>
  <c r="H67" i="104"/>
  <c r="H66" i="104"/>
  <c r="H65" i="104"/>
  <c r="H64" i="104"/>
  <c r="H63" i="104"/>
  <c r="H62" i="104"/>
  <c r="H61" i="104"/>
  <c r="H60" i="104"/>
  <c r="H59" i="104"/>
  <c r="H58" i="104"/>
  <c r="H57" i="104"/>
  <c r="H56" i="104"/>
  <c r="H55" i="104"/>
  <c r="H54" i="104"/>
  <c r="H53" i="104"/>
  <c r="H52" i="104"/>
  <c r="H51" i="104"/>
  <c r="H50" i="104"/>
  <c r="H49" i="104"/>
  <c r="H48" i="104"/>
  <c r="H47" i="104"/>
  <c r="H46" i="104"/>
  <c r="H45" i="104"/>
  <c r="H44" i="104"/>
  <c r="H43" i="104"/>
  <c r="H42" i="104"/>
  <c r="H41" i="104"/>
  <c r="H40" i="104"/>
  <c r="H39" i="104"/>
  <c r="H38" i="104"/>
  <c r="H37" i="104"/>
  <c r="H36" i="104"/>
  <c r="H35" i="104"/>
  <c r="H34" i="104"/>
  <c r="H33" i="104"/>
  <c r="H32" i="104"/>
  <c r="H31" i="104"/>
  <c r="H30" i="104"/>
  <c r="H29" i="104"/>
  <c r="H28" i="104"/>
  <c r="H27" i="104"/>
  <c r="H26" i="104"/>
  <c r="H25" i="104"/>
  <c r="H24" i="104"/>
  <c r="H23" i="104"/>
  <c r="H22" i="104"/>
  <c r="H21" i="104"/>
  <c r="H20" i="104"/>
  <c r="H19" i="104"/>
  <c r="H18" i="104"/>
  <c r="H17" i="104"/>
  <c r="H16" i="104"/>
  <c r="H15" i="104"/>
  <c r="H14" i="104"/>
  <c r="H13" i="104"/>
  <c r="H12" i="104"/>
  <c r="H11" i="104"/>
  <c r="H10" i="104"/>
  <c r="H9" i="104"/>
  <c r="H8" i="104"/>
  <c r="H7" i="104"/>
  <c r="H6" i="104"/>
  <c r="H5" i="104"/>
  <c r="H4" i="104"/>
  <c r="H3" i="104"/>
  <c r="H2" i="104"/>
  <c r="F22" i="99"/>
  <c r="F21" i="99"/>
  <c r="F20" i="99"/>
  <c r="F19" i="99"/>
  <c r="F18" i="99"/>
  <c r="F17" i="99"/>
  <c r="F16" i="99"/>
  <c r="F15" i="99"/>
  <c r="F14" i="99"/>
  <c r="F13" i="99"/>
  <c r="F12" i="99"/>
  <c r="F11" i="99"/>
  <c r="F10" i="99"/>
  <c r="F9" i="99"/>
  <c r="F8" i="99"/>
  <c r="F7" i="99"/>
  <c r="F6" i="99"/>
  <c r="F5" i="99"/>
  <c r="F4" i="99"/>
  <c r="F3" i="99"/>
  <c r="B10" i="119" l="1"/>
  <c r="B11" i="119" s="1"/>
  <c r="J10" i="119"/>
  <c r="J11" i="119" s="1"/>
  <c r="B24" i="119"/>
  <c r="B25" i="119" s="1"/>
  <c r="P28" i="53"/>
  <c r="E26" i="53"/>
  <c r="M23" i="53"/>
  <c r="J19" i="53"/>
  <c r="P14" i="53"/>
  <c r="K13" i="53"/>
  <c r="G13" i="53"/>
  <c r="C10" i="53"/>
  <c r="I9" i="53"/>
  <c r="M5" i="53"/>
  <c r="A39" i="119" l="1"/>
  <c r="A29" i="119"/>
  <c r="G14" i="38"/>
  <c r="F14" i="38"/>
  <c r="E14" i="38"/>
  <c r="D14" i="38"/>
  <c r="C14" i="38"/>
  <c r="B14" i="38"/>
  <c r="G6" i="38" l="1"/>
  <c r="F6" i="38"/>
  <c r="D6" i="38"/>
  <c r="E6" i="38" l="1"/>
</calcChain>
</file>

<file path=xl/sharedStrings.xml><?xml version="1.0" encoding="utf-8"?>
<sst xmlns="http://schemas.openxmlformats.org/spreadsheetml/2006/main" count="8405" uniqueCount="1794">
  <si>
    <t>Check date</t>
  </si>
  <si>
    <t>Amount</t>
  </si>
  <si>
    <t>LOB</t>
  </si>
  <si>
    <t>Investment Banking</t>
  </si>
  <si>
    <t>Retail Finance Services</t>
  </si>
  <si>
    <t>Corporate Finance</t>
  </si>
  <si>
    <t>East</t>
  </si>
  <si>
    <t>North</t>
  </si>
  <si>
    <t>West</t>
  </si>
  <si>
    <t>Product1</t>
  </si>
  <si>
    <t>Product3</t>
  </si>
  <si>
    <t>Product4</t>
  </si>
  <si>
    <t>Product7</t>
  </si>
  <si>
    <t>Product8</t>
  </si>
  <si>
    <t>Product9</t>
  </si>
  <si>
    <t>Order ID</t>
  </si>
  <si>
    <t>Product</t>
  </si>
  <si>
    <t>Unit Price</t>
  </si>
  <si>
    <t>Quantity</t>
  </si>
  <si>
    <t>Total</t>
  </si>
  <si>
    <t>Mozzarella di Giovanni</t>
  </si>
  <si>
    <t>Queso Cabrales</t>
  </si>
  <si>
    <t>Singaporean Hokkien Fried Mee</t>
  </si>
  <si>
    <t>Manjimup Dried Apples</t>
  </si>
  <si>
    <t>Tofu</t>
  </si>
  <si>
    <t>Jack's New England Clam Chowder</t>
  </si>
  <si>
    <t>Louisiana Fiery Hot Pepper Sauce</t>
  </si>
  <si>
    <t>Gustaf's Knäckebröd</t>
  </si>
  <si>
    <t>Ravioli Angelo</t>
  </si>
  <si>
    <t>Camembert Pierrot</t>
  </si>
  <si>
    <t>Geitost</t>
  </si>
  <si>
    <t>Sir Rodney's Marmalade</t>
  </si>
  <si>
    <t>Chartreuse verte</t>
  </si>
  <si>
    <t>Gorgonzola Telino</t>
  </si>
  <si>
    <t>Maxilaku</t>
  </si>
  <si>
    <t>Guaraná Fantástica</t>
  </si>
  <si>
    <t>Longlife Tofu</t>
  </si>
  <si>
    <t>Pâté chinois</t>
  </si>
  <si>
    <t>Chang</t>
  </si>
  <si>
    <t>Inlagd Sill</t>
  </si>
  <si>
    <t>Pavlova</t>
  </si>
  <si>
    <t>Raclette Courdavault</t>
  </si>
  <si>
    <t>Original Frankfurter grüne Soße</t>
  </si>
  <si>
    <t>Perth Pasties</t>
  </si>
  <si>
    <t>Schoggi Schokolade</t>
  </si>
  <si>
    <t>Chef Anton's Gumbo Mix</t>
  </si>
  <si>
    <t>Mascarpone Fabioli</t>
  </si>
  <si>
    <t>Gravad lax</t>
  </si>
  <si>
    <t>Sir Rodney's Scones</t>
  </si>
  <si>
    <t>Outback Lager</t>
  </si>
  <si>
    <t>Tarte au sucre</t>
  </si>
  <si>
    <t>Steeleye Stout</t>
  </si>
  <si>
    <t>Gnocchi di nonna Alice</t>
  </si>
  <si>
    <t>Uncle Bob's Organic Dried Pears</t>
  </si>
  <si>
    <t>Nord-Ost Matjeshering</t>
  </si>
  <si>
    <t>Alice Mutton</t>
  </si>
  <si>
    <t>Boston Crab Meat</t>
  </si>
  <si>
    <t>Lakkalikööri</t>
  </si>
  <si>
    <t>Thüringer Rostbratwurst</t>
  </si>
  <si>
    <t>Ikura</t>
  </si>
  <si>
    <t>Fløtemysost</t>
  </si>
  <si>
    <t>Konbu</t>
  </si>
  <si>
    <t>Rössle Sauerkraut</t>
  </si>
  <si>
    <t>Gula Malacca</t>
  </si>
  <si>
    <t>Röd Kaviar</t>
  </si>
  <si>
    <t>Vegie-spread</t>
  </si>
  <si>
    <t>Rhönbräu Klosterbier</t>
  </si>
  <si>
    <t>Teatime Chocolate Biscuits</t>
  </si>
  <si>
    <t>Genen Shouyu</t>
  </si>
  <si>
    <t>Laughing Lumberjack Lager</t>
  </si>
  <si>
    <t>Chai</t>
  </si>
  <si>
    <t>Sasquatch Ale</t>
  </si>
  <si>
    <t>Spegesild</t>
  </si>
  <si>
    <t>Scottish Longbreads</t>
  </si>
  <si>
    <t>Tourtière</t>
  </si>
  <si>
    <t>Aniseed Syrup</t>
  </si>
  <si>
    <t>Wimmers gute Semmelknödel</t>
  </si>
  <si>
    <t>Carnarvon Tigers</t>
  </si>
  <si>
    <t>Gudbrandsdalsost</t>
  </si>
  <si>
    <t>Louisiana Hot Spiced Okra</t>
  </si>
  <si>
    <t>Chef Anton's Cajun Seasoning</t>
  </si>
  <si>
    <t>Grandma's Boysenberry Spread</t>
  </si>
  <si>
    <t>Escargots de Bourgogne</t>
  </si>
  <si>
    <t>Filo Mix</t>
  </si>
  <si>
    <t>NuNuCa Nuß-Nougat-Creme</t>
  </si>
  <si>
    <t>Côte de Blaye</t>
  </si>
  <si>
    <t>Gumbär Gummibärchen</t>
  </si>
  <si>
    <t>Zaanse koeken</t>
  </si>
  <si>
    <t>Tunnbröd</t>
  </si>
  <si>
    <t>Valkoinen suklaa</t>
  </si>
  <si>
    <t>Røgede sild</t>
  </si>
  <si>
    <t>Chocolade</t>
  </si>
  <si>
    <t>Sirop d'érable</t>
  </si>
  <si>
    <t>South</t>
  </si>
  <si>
    <t>Branch</t>
  </si>
  <si>
    <t>Region</t>
  </si>
  <si>
    <t>Department</t>
  </si>
  <si>
    <t>Salary</t>
  </si>
  <si>
    <t>Empcode</t>
  </si>
  <si>
    <t>Sales</t>
  </si>
  <si>
    <t>Finance</t>
  </si>
  <si>
    <t>Patna</t>
  </si>
  <si>
    <t>Calcutta</t>
  </si>
  <si>
    <t>Cuttack</t>
  </si>
  <si>
    <t>Name</t>
  </si>
  <si>
    <t>Alice</t>
  </si>
  <si>
    <t>Mumbai</t>
  </si>
  <si>
    <t>John</t>
  </si>
  <si>
    <t>Pune</t>
  </si>
  <si>
    <t>Delhi</t>
  </si>
  <si>
    <t>Customer</t>
  </si>
  <si>
    <t>Target</t>
  </si>
  <si>
    <t>week 1</t>
  </si>
  <si>
    <t>week 2</t>
  </si>
  <si>
    <t>week 3</t>
  </si>
  <si>
    <t>week 4</t>
  </si>
  <si>
    <t>week 5</t>
  </si>
  <si>
    <t>Week</t>
  </si>
  <si>
    <t>FirstName</t>
  </si>
  <si>
    <t>Birthdate</t>
  </si>
  <si>
    <t>Gender</t>
  </si>
  <si>
    <t>Qualification</t>
  </si>
  <si>
    <t>Earning</t>
  </si>
  <si>
    <t>Female</t>
  </si>
  <si>
    <t>Married</t>
  </si>
  <si>
    <t>Graduate</t>
  </si>
  <si>
    <t>Single</t>
  </si>
  <si>
    <t>PHD</t>
  </si>
  <si>
    <t>Professional</t>
  </si>
  <si>
    <t>Male</t>
  </si>
  <si>
    <t>Student</t>
  </si>
  <si>
    <t>M.Sc</t>
  </si>
  <si>
    <t>Consultant</t>
  </si>
  <si>
    <t>Businessman</t>
  </si>
  <si>
    <t>Yogesh</t>
  </si>
  <si>
    <t>Under-Graduate</t>
  </si>
  <si>
    <t>Nitin</t>
  </si>
  <si>
    <t>Btech</t>
  </si>
  <si>
    <t>Musician</t>
  </si>
  <si>
    <t>Ans:</t>
  </si>
  <si>
    <t>3. Find the total earning of all Female member ?</t>
  </si>
  <si>
    <t>Singaporean Hokkien Fried Noodles</t>
  </si>
  <si>
    <t>Credit Cards</t>
  </si>
  <si>
    <t>Credit Home Finance</t>
  </si>
  <si>
    <t>Joyce</t>
  </si>
  <si>
    <t>Martha</t>
  </si>
  <si>
    <t>Brad</t>
  </si>
  <si>
    <t>Jackson</t>
  </si>
  <si>
    <t>Ron</t>
  </si>
  <si>
    <t>Ali</t>
  </si>
  <si>
    <t>IT</t>
  </si>
  <si>
    <t>Admin</t>
  </si>
  <si>
    <t>HR</t>
  </si>
  <si>
    <t>Training</t>
  </si>
  <si>
    <t>Hyderabad</t>
  </si>
  <si>
    <t>Bangalore</t>
  </si>
  <si>
    <t>101SAE</t>
  </si>
  <si>
    <t>102TAE</t>
  </si>
  <si>
    <t>103TAE</t>
  </si>
  <si>
    <t>104TAE</t>
  </si>
  <si>
    <t>105TAE</t>
  </si>
  <si>
    <t>106TAE</t>
  </si>
  <si>
    <t>107TAE</t>
  </si>
  <si>
    <t>108SAE</t>
  </si>
  <si>
    <t>109SAE</t>
  </si>
  <si>
    <t>110SAE</t>
  </si>
  <si>
    <t>111SAE</t>
  </si>
  <si>
    <t>112SAE</t>
  </si>
  <si>
    <t>113SAE</t>
  </si>
  <si>
    <t>114SAE</t>
  </si>
  <si>
    <t>115SAE</t>
  </si>
  <si>
    <t>116IAE</t>
  </si>
  <si>
    <t>117IAE</t>
  </si>
  <si>
    <t>118IAE</t>
  </si>
  <si>
    <t>119IAE</t>
  </si>
  <si>
    <t>120HAE</t>
  </si>
  <si>
    <t>121HAE</t>
  </si>
  <si>
    <t>122HAE</t>
  </si>
  <si>
    <t>123HAE</t>
  </si>
  <si>
    <t>124FAE</t>
  </si>
  <si>
    <t>125FAE</t>
  </si>
  <si>
    <t>126FAE</t>
  </si>
  <si>
    <t>127FAE</t>
  </si>
  <si>
    <t>128FAE</t>
  </si>
  <si>
    <t>129FAE</t>
  </si>
  <si>
    <t>130FAE</t>
  </si>
  <si>
    <t>131AAE</t>
  </si>
  <si>
    <t>132AAE</t>
  </si>
  <si>
    <t>133AAE</t>
  </si>
  <si>
    <t>134AAE</t>
  </si>
  <si>
    <t>135AAE</t>
  </si>
  <si>
    <t>136AAE</t>
  </si>
  <si>
    <t>137AAE</t>
  </si>
  <si>
    <t>138AAE</t>
  </si>
  <si>
    <t>139AAE</t>
  </si>
  <si>
    <t>140TKE</t>
  </si>
  <si>
    <t>141TKE</t>
  </si>
  <si>
    <t>142TKE</t>
  </si>
  <si>
    <t>143SKE</t>
  </si>
  <si>
    <t>144SKE</t>
  </si>
  <si>
    <t>145SKE</t>
  </si>
  <si>
    <t>146SKE</t>
  </si>
  <si>
    <t>147SKE</t>
  </si>
  <si>
    <t>148IKE</t>
  </si>
  <si>
    <t>149IKE</t>
  </si>
  <si>
    <t>150HKE</t>
  </si>
  <si>
    <t>151HKE</t>
  </si>
  <si>
    <t>152FKE</t>
  </si>
  <si>
    <t>153FKE</t>
  </si>
  <si>
    <t>154FKE</t>
  </si>
  <si>
    <t>155FKE</t>
  </si>
  <si>
    <t>156AKE</t>
  </si>
  <si>
    <t>157AKE</t>
  </si>
  <si>
    <t>158AKE</t>
  </si>
  <si>
    <t>159AKE</t>
  </si>
  <si>
    <t>160AKE</t>
  </si>
  <si>
    <t>161AKE</t>
  </si>
  <si>
    <t>162TAE</t>
  </si>
  <si>
    <t>163TAE</t>
  </si>
  <si>
    <t>164TAE</t>
  </si>
  <si>
    <t>165SAE</t>
  </si>
  <si>
    <t>166SAE</t>
  </si>
  <si>
    <t>167SAE</t>
  </si>
  <si>
    <t>168SAE</t>
  </si>
  <si>
    <t>169IAE</t>
  </si>
  <si>
    <t>170IAE</t>
  </si>
  <si>
    <t>171IAE</t>
  </si>
  <si>
    <t>172HAE</t>
  </si>
  <si>
    <t>173HAE</t>
  </si>
  <si>
    <t>174HAE</t>
  </si>
  <si>
    <t>175FAE</t>
  </si>
  <si>
    <t>176FAE</t>
  </si>
  <si>
    <t>177FAE</t>
  </si>
  <si>
    <t>178FAE</t>
  </si>
  <si>
    <t>179AAE</t>
  </si>
  <si>
    <t>180AAE</t>
  </si>
  <si>
    <t>181AAE</t>
  </si>
  <si>
    <t>182AAE</t>
  </si>
  <si>
    <t>183AAE</t>
  </si>
  <si>
    <t>184TIW</t>
  </si>
  <si>
    <t>185TIW</t>
  </si>
  <si>
    <t>186TIW</t>
  </si>
  <si>
    <t>187TIW</t>
  </si>
  <si>
    <t>188TIW</t>
  </si>
  <si>
    <t>189TIW</t>
  </si>
  <si>
    <t>190TIW</t>
  </si>
  <si>
    <t>191SIW</t>
  </si>
  <si>
    <t>192SIW</t>
  </si>
  <si>
    <t>193SIW</t>
  </si>
  <si>
    <t>194SIW</t>
  </si>
  <si>
    <t>195SIW</t>
  </si>
  <si>
    <t>196SIW</t>
  </si>
  <si>
    <t>197SIW</t>
  </si>
  <si>
    <t>198SIW</t>
  </si>
  <si>
    <t>199IIW</t>
  </si>
  <si>
    <t>200IIW</t>
  </si>
  <si>
    <t>201IIW</t>
  </si>
  <si>
    <t>202IIW</t>
  </si>
  <si>
    <t>203IIW</t>
  </si>
  <si>
    <t>204IIW</t>
  </si>
  <si>
    <t>205HIW</t>
  </si>
  <si>
    <t>206HIW</t>
  </si>
  <si>
    <t>207HIW</t>
  </si>
  <si>
    <t>208HIW</t>
  </si>
  <si>
    <t>209FIW</t>
  </si>
  <si>
    <t>210FIW</t>
  </si>
  <si>
    <t>211FIW</t>
  </si>
  <si>
    <t>212FIW</t>
  </si>
  <si>
    <t>213FIW</t>
  </si>
  <si>
    <t>214FIW</t>
  </si>
  <si>
    <t>215AIW</t>
  </si>
  <si>
    <t>216AIW</t>
  </si>
  <si>
    <t>217AIW</t>
  </si>
  <si>
    <t>218AIW</t>
  </si>
  <si>
    <t>219AIW</t>
  </si>
  <si>
    <t>220AIW</t>
  </si>
  <si>
    <t>221AIW</t>
  </si>
  <si>
    <t>222AIW</t>
  </si>
  <si>
    <t>223TEW</t>
  </si>
  <si>
    <t>224TEW</t>
  </si>
  <si>
    <t>225TEW</t>
  </si>
  <si>
    <t>226SEW</t>
  </si>
  <si>
    <t>227SEW</t>
  </si>
  <si>
    <t>228SEW</t>
  </si>
  <si>
    <t>229SEW</t>
  </si>
  <si>
    <t>230SEW</t>
  </si>
  <si>
    <t>231SEW</t>
  </si>
  <si>
    <t>232IEW</t>
  </si>
  <si>
    <t>233IEW</t>
  </si>
  <si>
    <t>234IEW</t>
  </si>
  <si>
    <t>235IEW</t>
  </si>
  <si>
    <t>236HEW</t>
  </si>
  <si>
    <t>237HEW</t>
  </si>
  <si>
    <t>238HEW</t>
  </si>
  <si>
    <t>239FEW</t>
  </si>
  <si>
    <t>240FEW</t>
  </si>
  <si>
    <t>241FEW</t>
  </si>
  <si>
    <t>242FEW</t>
  </si>
  <si>
    <t>243AEW</t>
  </si>
  <si>
    <t>244AEW</t>
  </si>
  <si>
    <t>245AEW</t>
  </si>
  <si>
    <t>246AEW</t>
  </si>
  <si>
    <t>247AEW</t>
  </si>
  <si>
    <t>248SDS</t>
  </si>
  <si>
    <t>249SDS</t>
  </si>
  <si>
    <t>250SDS</t>
  </si>
  <si>
    <t>251SDS</t>
  </si>
  <si>
    <t>252SDS</t>
  </si>
  <si>
    <t>253SDS</t>
  </si>
  <si>
    <t>254SDS</t>
  </si>
  <si>
    <t>255FDS</t>
  </si>
  <si>
    <t>256FDS</t>
  </si>
  <si>
    <t>257FDS</t>
  </si>
  <si>
    <t>258FDS</t>
  </si>
  <si>
    <t>259FDS</t>
  </si>
  <si>
    <t>260FDS</t>
  </si>
  <si>
    <t>261ADS</t>
  </si>
  <si>
    <t>262ADS</t>
  </si>
  <si>
    <t>263ADS</t>
  </si>
  <si>
    <t>264ADS</t>
  </si>
  <si>
    <t>265ADS</t>
  </si>
  <si>
    <t>266IDS</t>
  </si>
  <si>
    <t>267IDS</t>
  </si>
  <si>
    <t>268IDS</t>
  </si>
  <si>
    <t>269IDS</t>
  </si>
  <si>
    <t>270IDS</t>
  </si>
  <si>
    <t>271IDS</t>
  </si>
  <si>
    <t>272HDS</t>
  </si>
  <si>
    <t>273HDS</t>
  </si>
  <si>
    <t>274HDS</t>
  </si>
  <si>
    <t>275TDS</t>
  </si>
  <si>
    <t>276TDS</t>
  </si>
  <si>
    <t>277TDS</t>
  </si>
  <si>
    <t>278TDS</t>
  </si>
  <si>
    <t>279TDS</t>
  </si>
  <si>
    <t>280TDS</t>
  </si>
  <si>
    <t>281TDS</t>
  </si>
  <si>
    <t>282TDS</t>
  </si>
  <si>
    <t>283SES</t>
  </si>
  <si>
    <t>284SES</t>
  </si>
  <si>
    <t>285SES</t>
  </si>
  <si>
    <t>286SES</t>
  </si>
  <si>
    <t>287SES</t>
  </si>
  <si>
    <t>288SES</t>
  </si>
  <si>
    <t>289SES</t>
  </si>
  <si>
    <t>290SES</t>
  </si>
  <si>
    <t>291SES</t>
  </si>
  <si>
    <t>292SES</t>
  </si>
  <si>
    <t>293SES</t>
  </si>
  <si>
    <t>294SES</t>
  </si>
  <si>
    <t>295SES</t>
  </si>
  <si>
    <t>296FES</t>
  </si>
  <si>
    <t>297FES</t>
  </si>
  <si>
    <t>298FES</t>
  </si>
  <si>
    <t>299FES</t>
  </si>
  <si>
    <t>300FES</t>
  </si>
  <si>
    <t>301FES</t>
  </si>
  <si>
    <t>302FES</t>
  </si>
  <si>
    <t>303FES</t>
  </si>
  <si>
    <t>304FES</t>
  </si>
  <si>
    <t>305FES</t>
  </si>
  <si>
    <t>306AES</t>
  </si>
  <si>
    <t>307AES</t>
  </si>
  <si>
    <t>308AES</t>
  </si>
  <si>
    <t>309AES</t>
  </si>
  <si>
    <t>310AES</t>
  </si>
  <si>
    <t>311AES</t>
  </si>
  <si>
    <t>312AES</t>
  </si>
  <si>
    <t>313AES</t>
  </si>
  <si>
    <t>314AES</t>
  </si>
  <si>
    <t>315AES</t>
  </si>
  <si>
    <t>316IES</t>
  </si>
  <si>
    <t>317IES</t>
  </si>
  <si>
    <t>318IES</t>
  </si>
  <si>
    <t>319IES</t>
  </si>
  <si>
    <t>320IES</t>
  </si>
  <si>
    <t>321IES</t>
  </si>
  <si>
    <t>322IES</t>
  </si>
  <si>
    <t>323HES</t>
  </si>
  <si>
    <t>324HES</t>
  </si>
  <si>
    <t>325HES</t>
  </si>
  <si>
    <t>326HES</t>
  </si>
  <si>
    <t>327HES</t>
  </si>
  <si>
    <t>328HES</t>
  </si>
  <si>
    <t>329HES</t>
  </si>
  <si>
    <t>330TES</t>
  </si>
  <si>
    <t>331TES</t>
  </si>
  <si>
    <t>332TES</t>
  </si>
  <si>
    <t>333TES</t>
  </si>
  <si>
    <t>334TES</t>
  </si>
  <si>
    <t>335SIN</t>
  </si>
  <si>
    <t>336SIN</t>
  </si>
  <si>
    <t>337SIN</t>
  </si>
  <si>
    <t>338SIN</t>
  </si>
  <si>
    <t>339SIN</t>
  </si>
  <si>
    <t>340FIN</t>
  </si>
  <si>
    <t>341FIN</t>
  </si>
  <si>
    <t>342FIN</t>
  </si>
  <si>
    <t>343FIN</t>
  </si>
  <si>
    <t>344AIN</t>
  </si>
  <si>
    <t>345AIN</t>
  </si>
  <si>
    <t>346AIN</t>
  </si>
  <si>
    <t>347AIN</t>
  </si>
  <si>
    <t>348IIN</t>
  </si>
  <si>
    <t>349IIN</t>
  </si>
  <si>
    <t>350IIN</t>
  </si>
  <si>
    <t>351IIN</t>
  </si>
  <si>
    <t>352HIN</t>
  </si>
  <si>
    <t>353HIN</t>
  </si>
  <si>
    <t>354HIN</t>
  </si>
  <si>
    <t>355TIN</t>
  </si>
  <si>
    <t>356TIN</t>
  </si>
  <si>
    <t>357TIN</t>
  </si>
  <si>
    <t>358TIN</t>
  </si>
  <si>
    <t>359TIN</t>
  </si>
  <si>
    <t>Month</t>
  </si>
  <si>
    <t>Sr No</t>
  </si>
  <si>
    <t>HelpDesk</t>
  </si>
  <si>
    <t>Qtr 1</t>
  </si>
  <si>
    <t>Qtr 2</t>
  </si>
  <si>
    <t>Qtr 3</t>
  </si>
  <si>
    <t>Qtr 4</t>
  </si>
  <si>
    <t>ANTON</t>
  </si>
  <si>
    <t>BERGS</t>
  </si>
  <si>
    <t>BOLID</t>
  </si>
  <si>
    <t>BOTTM</t>
  </si>
  <si>
    <t>ERNSH</t>
  </si>
  <si>
    <t>GODOS</t>
  </si>
  <si>
    <t>HUNGC</t>
  </si>
  <si>
    <t>PICCO</t>
  </si>
  <si>
    <t>RATTC</t>
  </si>
  <si>
    <t>REGGC</t>
  </si>
  <si>
    <t>SAVEA</t>
  </si>
  <si>
    <t>SEVES</t>
  </si>
  <si>
    <t>WHITC</t>
  </si>
  <si>
    <t>Serial No</t>
  </si>
  <si>
    <t>Sale</t>
  </si>
  <si>
    <t>Year</t>
  </si>
  <si>
    <t>First Name</t>
  </si>
  <si>
    <t>Last Name</t>
  </si>
  <si>
    <t>Full Name</t>
  </si>
  <si>
    <t>Emp Code</t>
  </si>
  <si>
    <t>Login ID</t>
  </si>
  <si>
    <t xml:space="preserve">Email </t>
  </si>
  <si>
    <t>%</t>
  </si>
  <si>
    <t>Hard Disc</t>
  </si>
  <si>
    <t>Compact Disc</t>
  </si>
  <si>
    <t>External Disc</t>
  </si>
  <si>
    <t>Floppy Disc</t>
  </si>
  <si>
    <t>Rave</t>
  </si>
  <si>
    <t>Gabbel</t>
  </si>
  <si>
    <t>Simpson</t>
  </si>
  <si>
    <t xml:space="preserve">Nitco </t>
  </si>
  <si>
    <t xml:space="preserve">BTK </t>
  </si>
  <si>
    <t>Novalty</t>
  </si>
  <si>
    <t xml:space="preserve">Oscar </t>
  </si>
  <si>
    <t>Invoicedate</t>
  </si>
  <si>
    <t>Invoice No.</t>
  </si>
  <si>
    <t>Qty</t>
  </si>
  <si>
    <t>Product5</t>
  </si>
  <si>
    <t>Financial functions and what-if anlysis</t>
  </si>
  <si>
    <t>Using Data Table</t>
  </si>
  <si>
    <t>Payroll Summary</t>
  </si>
  <si>
    <t>Basic Assumptions</t>
  </si>
  <si>
    <t>Formula Results</t>
  </si>
  <si>
    <t>Annual Expense</t>
  </si>
  <si>
    <t>Annual Employee Benefits</t>
  </si>
  <si>
    <t>Total Payroll Costs</t>
  </si>
  <si>
    <t>Date of Joining</t>
  </si>
  <si>
    <t>Todays Date</t>
  </si>
  <si>
    <t>ICICI</t>
  </si>
  <si>
    <t>HDFC</t>
  </si>
  <si>
    <t>SBI</t>
  </si>
  <si>
    <t>RBI</t>
  </si>
  <si>
    <t>1. If Department is Sales then output will be 10% of Salary Amount else 0</t>
  </si>
  <si>
    <t>Day</t>
  </si>
  <si>
    <t>Agra</t>
  </si>
  <si>
    <t>Aligarh</t>
  </si>
  <si>
    <t>Chennai</t>
  </si>
  <si>
    <t>Cochin</t>
  </si>
  <si>
    <t>Darjeeling</t>
  </si>
  <si>
    <t>Nagpur</t>
  </si>
  <si>
    <t>359HIN</t>
  </si>
  <si>
    <t>360SAN</t>
  </si>
  <si>
    <t>361TAN</t>
  </si>
  <si>
    <t>362IAN</t>
  </si>
  <si>
    <t>363HAN</t>
  </si>
  <si>
    <t>364FAN</t>
  </si>
  <si>
    <t>365AAN</t>
  </si>
  <si>
    <t>366HAN</t>
  </si>
  <si>
    <t>367SAN</t>
  </si>
  <si>
    <t>368TAN</t>
  </si>
  <si>
    <t>369IAN</t>
  </si>
  <si>
    <t>370HAN</t>
  </si>
  <si>
    <t>371FAN</t>
  </si>
  <si>
    <t>372AAN</t>
  </si>
  <si>
    <t>373HAN</t>
  </si>
  <si>
    <t>374SAN</t>
  </si>
  <si>
    <t>375TAN</t>
  </si>
  <si>
    <t>376IAN</t>
  </si>
  <si>
    <t>377HAN</t>
  </si>
  <si>
    <t>378FAN</t>
  </si>
  <si>
    <t>379AAN</t>
  </si>
  <si>
    <t>380HAN</t>
  </si>
  <si>
    <t>381SHN</t>
  </si>
  <si>
    <t>382THN</t>
  </si>
  <si>
    <t>383IHN</t>
  </si>
  <si>
    <t>384HHN</t>
  </si>
  <si>
    <t>385FHN</t>
  </si>
  <si>
    <t>386AHN</t>
  </si>
  <si>
    <t>387HHN</t>
  </si>
  <si>
    <t>388SHN</t>
  </si>
  <si>
    <t>389THN</t>
  </si>
  <si>
    <t>390IHN</t>
  </si>
  <si>
    <t>391HHN</t>
  </si>
  <si>
    <t>392FHN</t>
  </si>
  <si>
    <t>393AHN</t>
  </si>
  <si>
    <t>394HHN</t>
  </si>
  <si>
    <t>395SHN</t>
  </si>
  <si>
    <t>396THN</t>
  </si>
  <si>
    <t>397IHN</t>
  </si>
  <si>
    <t>398HHN</t>
  </si>
  <si>
    <t>399FHN</t>
  </si>
  <si>
    <t>400AHN</t>
  </si>
  <si>
    <t>401HHN</t>
  </si>
  <si>
    <t>402SIS</t>
  </si>
  <si>
    <t>403TIS</t>
  </si>
  <si>
    <t>404IIS</t>
  </si>
  <si>
    <t>405HIS</t>
  </si>
  <si>
    <t>406FIS</t>
  </si>
  <si>
    <t>407AIS</t>
  </si>
  <si>
    <t>408HIS</t>
  </si>
  <si>
    <t>409SIS</t>
  </si>
  <si>
    <t>410TIS</t>
  </si>
  <si>
    <t>411IIS</t>
  </si>
  <si>
    <t>412HIS</t>
  </si>
  <si>
    <t>413FIS</t>
  </si>
  <si>
    <t>414AIS</t>
  </si>
  <si>
    <t>415HIS</t>
  </si>
  <si>
    <t>416SIS</t>
  </si>
  <si>
    <t>417TIS</t>
  </si>
  <si>
    <t>418IIS</t>
  </si>
  <si>
    <t>419HIS</t>
  </si>
  <si>
    <t>420FIS</t>
  </si>
  <si>
    <t>421AIS</t>
  </si>
  <si>
    <t>422HIS</t>
  </si>
  <si>
    <t>423SNS</t>
  </si>
  <si>
    <t>424TNS</t>
  </si>
  <si>
    <t>425INS</t>
  </si>
  <si>
    <t>426HNS</t>
  </si>
  <si>
    <t>427FNS</t>
  </si>
  <si>
    <t>428ANS</t>
  </si>
  <si>
    <t>429HNS</t>
  </si>
  <si>
    <t>430SNS</t>
  </si>
  <si>
    <t>431TNS</t>
  </si>
  <si>
    <t>432INS</t>
  </si>
  <si>
    <t>433HNS</t>
  </si>
  <si>
    <t>434FNS</t>
  </si>
  <si>
    <t>435ANS</t>
  </si>
  <si>
    <t>436HNS</t>
  </si>
  <si>
    <t>437SNS</t>
  </si>
  <si>
    <t>438TNS</t>
  </si>
  <si>
    <t>439INS</t>
  </si>
  <si>
    <t>440HNS</t>
  </si>
  <si>
    <t>441FNS</t>
  </si>
  <si>
    <t>442ANS</t>
  </si>
  <si>
    <t>443HNS</t>
  </si>
  <si>
    <t>444SGE</t>
  </si>
  <si>
    <t>445TGE</t>
  </si>
  <si>
    <t>446IGE</t>
  </si>
  <si>
    <t>447HGE</t>
  </si>
  <si>
    <t>448FGE</t>
  </si>
  <si>
    <t>449AGE</t>
  </si>
  <si>
    <t>450HGE</t>
  </si>
  <si>
    <t>451SGE</t>
  </si>
  <si>
    <t>452TGE</t>
  </si>
  <si>
    <t>453IGE</t>
  </si>
  <si>
    <t>454HGE</t>
  </si>
  <si>
    <t>455FGE</t>
  </si>
  <si>
    <t>456AGE</t>
  </si>
  <si>
    <t>457HGE</t>
  </si>
  <si>
    <t>458SGE</t>
  </si>
  <si>
    <t>459TGE</t>
  </si>
  <si>
    <t>460IGE</t>
  </si>
  <si>
    <t>461HGE</t>
  </si>
  <si>
    <t>462FGE</t>
  </si>
  <si>
    <t>463AGE</t>
  </si>
  <si>
    <t>464HGE</t>
  </si>
  <si>
    <t>465SRW</t>
  </si>
  <si>
    <t>466TRW</t>
  </si>
  <si>
    <t>467IRW</t>
  </si>
  <si>
    <t>468HRW</t>
  </si>
  <si>
    <t>469FRW</t>
  </si>
  <si>
    <t>470ARW</t>
  </si>
  <si>
    <t>471HRW</t>
  </si>
  <si>
    <t>472SRW</t>
  </si>
  <si>
    <t>473TRW</t>
  </si>
  <si>
    <t>474IRW</t>
  </si>
  <si>
    <t>475HRW</t>
  </si>
  <si>
    <t>476FRW</t>
  </si>
  <si>
    <t>477ARW</t>
  </si>
  <si>
    <t>478HRW</t>
  </si>
  <si>
    <t>479SRW</t>
  </si>
  <si>
    <t>481IRW</t>
  </si>
  <si>
    <t>482HRW</t>
  </si>
  <si>
    <t>483FRW</t>
  </si>
  <si>
    <t>484ARW</t>
  </si>
  <si>
    <t>485HRW</t>
  </si>
  <si>
    <t>If the Total Payroll Costs Is constraint to 3100000 then find out the exact percentage of Total Benefit</t>
  </si>
  <si>
    <t>Bank Name</t>
  </si>
  <si>
    <t>ROI</t>
  </si>
  <si>
    <t>Tenure</t>
  </si>
  <si>
    <t>Emi</t>
  </si>
  <si>
    <t>Spark Lines</t>
  </si>
  <si>
    <t>Bill</t>
  </si>
  <si>
    <t xml:space="preserve">Gates </t>
  </si>
  <si>
    <t>A101</t>
  </si>
  <si>
    <t>Aura</t>
  </si>
  <si>
    <t>Ann</t>
  </si>
  <si>
    <t>Joe</t>
  </si>
  <si>
    <t>Tom</t>
  </si>
  <si>
    <t>Anna</t>
  </si>
  <si>
    <t>Lucy</t>
  </si>
  <si>
    <t>Tim</t>
  </si>
  <si>
    <t>Bern</t>
  </si>
  <si>
    <t>Lee</t>
  </si>
  <si>
    <t>Kate</t>
  </si>
  <si>
    <t>Reports To</t>
  </si>
  <si>
    <t>Employee Name</t>
  </si>
  <si>
    <t>Employee id</t>
  </si>
  <si>
    <t>A21A</t>
  </si>
  <si>
    <t>A17N</t>
  </si>
  <si>
    <t>J20E</t>
  </si>
  <si>
    <t>T26M</t>
  </si>
  <si>
    <t>A17A</t>
  </si>
  <si>
    <t>L19Y</t>
  </si>
  <si>
    <t>T29M</t>
  </si>
  <si>
    <t>B29N</t>
  </si>
  <si>
    <t>L28E</t>
  </si>
  <si>
    <t>K19E</t>
  </si>
  <si>
    <t>Process</t>
  </si>
  <si>
    <t>Employee ID</t>
  </si>
  <si>
    <t>A91A</t>
  </si>
  <si>
    <t>India</t>
  </si>
  <si>
    <t>UAE</t>
  </si>
  <si>
    <t>USA</t>
  </si>
  <si>
    <t>L1</t>
  </si>
  <si>
    <t>L2</t>
  </si>
  <si>
    <t>L5</t>
  </si>
  <si>
    <t>L3</t>
  </si>
  <si>
    <t>L4</t>
  </si>
  <si>
    <t>Supplier Number</t>
  </si>
  <si>
    <t xml:space="preserve"> Supplier Name</t>
  </si>
  <si>
    <t>D.C. Power System</t>
  </si>
  <si>
    <t>ATMA Tele Power Limited</t>
  </si>
  <si>
    <t>ANZ Tele Power Ltd</t>
  </si>
  <si>
    <t>Agile Technologies</t>
  </si>
  <si>
    <t>K Jindal.</t>
  </si>
  <si>
    <t>M/s. D.P. Tron Pvt Ltd.</t>
  </si>
  <si>
    <t>KK MONDAL</t>
  </si>
  <si>
    <t>ABC CORPORATE</t>
  </si>
  <si>
    <t>BBK Inc</t>
  </si>
  <si>
    <t>SAM TELECOM</t>
  </si>
  <si>
    <t>Division</t>
  </si>
  <si>
    <t>Rating</t>
  </si>
  <si>
    <t>Age</t>
  </si>
  <si>
    <t>HFD</t>
  </si>
  <si>
    <t>Abney, Jeffery</t>
  </si>
  <si>
    <t>RAD</t>
  </si>
  <si>
    <t>Adams, Sally</t>
  </si>
  <si>
    <t>CDFD</t>
  </si>
  <si>
    <t>ED</t>
  </si>
  <si>
    <t>RDD</t>
  </si>
  <si>
    <t>AD</t>
  </si>
  <si>
    <t>PEMD</t>
  </si>
  <si>
    <t>LGAD</t>
  </si>
  <si>
    <t>DOJ</t>
  </si>
  <si>
    <t>Fixed Assets (excerpts)</t>
  </si>
  <si>
    <t>Account No.</t>
  </si>
  <si>
    <t>Item No.</t>
  </si>
  <si>
    <t>Item No. Check</t>
  </si>
  <si>
    <t>25900 814392   00814392 MOULD REPRG CHARGES</t>
  </si>
  <si>
    <t xml:space="preserve">25900 816400   00816400 WIRE HOLDER 3 PIN  </t>
  </si>
  <si>
    <t xml:space="preserve">25900 816401   00816401 WIRE HOLDER 5 PIN  </t>
  </si>
  <si>
    <t>25900 816490   00816490 MOULD FOR TOP COVER</t>
  </si>
  <si>
    <t>25900 812071   00812071 FRAME TUNER</t>
  </si>
  <si>
    <t>25900 816640   00816640 FAN MOUNTING BKT</t>
  </si>
  <si>
    <t>25900 464606   00464606 REAR CABINET</t>
  </si>
  <si>
    <t>25900 816610   00816610 INSULATION PLATE-DVD</t>
  </si>
  <si>
    <t>25900 816620   00816620 POER PCB BKT</t>
  </si>
  <si>
    <t>Adams, Jennifer</t>
  </si>
  <si>
    <t>Adams, Vanessa</t>
  </si>
  <si>
    <t>Alexander, Amy</t>
  </si>
  <si>
    <t>Final Output</t>
  </si>
  <si>
    <t>Amount (Rs.)</t>
  </si>
  <si>
    <t>Customer No.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</si>
  <si>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</si>
  <si>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</si>
  <si>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</si>
  <si>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</si>
  <si>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</si>
  <si>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</si>
  <si>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</si>
  <si>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</si>
  <si>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</si>
  <si>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</si>
  <si>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</si>
  <si>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</si>
  <si>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</si>
  <si>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</si>
  <si>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</si>
  <si>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</si>
  <si>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</si>
  <si>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</si>
  <si>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</si>
  <si>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</si>
  <si>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</si>
  <si>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</si>
  <si>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</si>
  <si>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</si>
  <si>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</si>
  <si>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</si>
  <si>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</si>
  <si>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</si>
  <si>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1. How many members are earning greater than 1000000 ?</t>
  </si>
  <si>
    <t>2. How many member are male and earning &gt; 10 lacs ?</t>
  </si>
  <si>
    <t>Product A</t>
  </si>
  <si>
    <t>Product B</t>
  </si>
  <si>
    <t>Product C</t>
  </si>
  <si>
    <t>Product D</t>
  </si>
  <si>
    <t>Product E</t>
  </si>
  <si>
    <t xml:space="preserve">Product A </t>
  </si>
  <si>
    <t>Reporting Manager</t>
  </si>
  <si>
    <t>Day Name</t>
  </si>
  <si>
    <t>Abney</t>
  </si>
  <si>
    <t xml:space="preserve"> Jeffery</t>
  </si>
  <si>
    <t>Adams</t>
  </si>
  <si>
    <t xml:space="preserve"> Jennifer M</t>
  </si>
  <si>
    <t xml:space="preserve"> Sally</t>
  </si>
  <si>
    <t xml:space="preserve"> Vanessa Y.</t>
  </si>
  <si>
    <t>Alexander</t>
  </si>
  <si>
    <t xml:space="preserve"> Amy H.</t>
  </si>
  <si>
    <t>Allen</t>
  </si>
  <si>
    <t xml:space="preserve"> Rebecca</t>
  </si>
  <si>
    <t xml:space="preserve"> Sharon</t>
  </si>
  <si>
    <t xml:space="preserve"> William Brent</t>
  </si>
  <si>
    <t>Alligood</t>
  </si>
  <si>
    <t xml:space="preserve"> Cynthia</t>
  </si>
  <si>
    <t>Andrews</t>
  </si>
  <si>
    <t xml:space="preserve"> Darryl</t>
  </si>
  <si>
    <t>Applegate</t>
  </si>
  <si>
    <t xml:space="preserve"> Mary Alice</t>
  </si>
  <si>
    <t>Ashcraft</t>
  </si>
  <si>
    <t xml:space="preserve"> Lynn F.</t>
  </si>
  <si>
    <t>Avina III</t>
  </si>
  <si>
    <t xml:space="preserve"> Ross J.</t>
  </si>
  <si>
    <t>Baker</t>
  </si>
  <si>
    <t xml:space="preserve"> Jacalyn L.</t>
  </si>
  <si>
    <t>Ball</t>
  </si>
  <si>
    <t xml:space="preserve"> Ruth Ann</t>
  </si>
  <si>
    <t>Barber</t>
  </si>
  <si>
    <t xml:space="preserve"> Eva</t>
  </si>
  <si>
    <t>Barden</t>
  </si>
  <si>
    <t xml:space="preserve"> Nicky E.</t>
  </si>
  <si>
    <t>Barrett</t>
  </si>
  <si>
    <t xml:space="preserve"> Stephen</t>
  </si>
  <si>
    <t>Barry</t>
  </si>
  <si>
    <t xml:space="preserve"> Sheila C.</t>
  </si>
  <si>
    <t>Bartlett</t>
  </si>
  <si>
    <t xml:space="preserve"> David E.</t>
  </si>
  <si>
    <t>Bassett</t>
  </si>
  <si>
    <t xml:space="preserve"> John</t>
  </si>
  <si>
    <t>Basso</t>
  </si>
  <si>
    <t xml:space="preserve"> Daniel A.</t>
  </si>
  <si>
    <t>Batchelor</t>
  </si>
  <si>
    <t xml:space="preserve"> Frances</t>
  </si>
  <si>
    <t>Bates</t>
  </si>
  <si>
    <t xml:space="preserve"> Tieshai</t>
  </si>
  <si>
    <t>Bearden</t>
  </si>
  <si>
    <t xml:space="preserve"> Brian</t>
  </si>
  <si>
    <t xml:space="preserve"> Stacey M.</t>
  </si>
  <si>
    <t>Beatty</t>
  </si>
  <si>
    <t xml:space="preserve"> Michael A.</t>
  </si>
  <si>
    <t>Bennett</t>
  </si>
  <si>
    <t xml:space="preserve"> Cherie</t>
  </si>
  <si>
    <t>Bernardi</t>
  </si>
  <si>
    <t xml:space="preserve"> Courtney</t>
  </si>
  <si>
    <t>Bernhardt</t>
  </si>
  <si>
    <t xml:space="preserve"> Cindi</t>
  </si>
  <si>
    <t>Boone</t>
  </si>
  <si>
    <t xml:space="preserve"> Kimberly</t>
  </si>
  <si>
    <t>Born</t>
  </si>
  <si>
    <t>Boswell</t>
  </si>
  <si>
    <t xml:space="preserve"> Bill</t>
  </si>
  <si>
    <t>Bowden</t>
  </si>
  <si>
    <t xml:space="preserve"> Jada J.</t>
  </si>
  <si>
    <t>Bowie</t>
  </si>
  <si>
    <t xml:space="preserve"> Tarsha</t>
  </si>
  <si>
    <t>Bradshaw</t>
  </si>
  <si>
    <t xml:space="preserve"> Tammy</t>
  </si>
  <si>
    <t>Bragg</t>
  </si>
  <si>
    <t xml:space="preserve"> "Nancy" Gail</t>
  </si>
  <si>
    <t>Brown</t>
  </si>
  <si>
    <t xml:space="preserve"> Johari C</t>
  </si>
  <si>
    <t xml:space="preserve"> Susan</t>
  </si>
  <si>
    <t>Broxton</t>
  </si>
  <si>
    <t xml:space="preserve"> Janice</t>
  </si>
  <si>
    <t>Bryant</t>
  </si>
  <si>
    <t xml:space="preserve"> Brenda L.</t>
  </si>
  <si>
    <t>Buchanan</t>
  </si>
  <si>
    <t xml:space="preserve"> Frenchie</t>
  </si>
  <si>
    <t>Buggs</t>
  </si>
  <si>
    <t xml:space="preserve"> Laura F.</t>
  </si>
  <si>
    <t>Bullard</t>
  </si>
  <si>
    <t xml:space="preserve"> Alecia</t>
  </si>
  <si>
    <t>Burney</t>
  </si>
  <si>
    <t xml:space="preserve"> Ruben</t>
  </si>
  <si>
    <t>Burton</t>
  </si>
  <si>
    <t xml:space="preserve"> Queenie</t>
  </si>
  <si>
    <t>Busch</t>
  </si>
  <si>
    <t xml:space="preserve"> Deborah</t>
  </si>
  <si>
    <t>Bush</t>
  </si>
  <si>
    <t xml:space="preserve"> Michael G.</t>
  </si>
  <si>
    <t>Byrd</t>
  </si>
  <si>
    <t xml:space="preserve"> Tommy C.</t>
  </si>
  <si>
    <t>Cagle</t>
  </si>
  <si>
    <t xml:space="preserve"> Donna A.</t>
  </si>
  <si>
    <t>Caldwell</t>
  </si>
  <si>
    <t xml:space="preserve"> Tranae</t>
  </si>
  <si>
    <t>Calhoun</t>
  </si>
  <si>
    <t xml:space="preserve"> Linda Dianne</t>
  </si>
  <si>
    <t>Cameron</t>
  </si>
  <si>
    <t xml:space="preserve"> Sauncerae</t>
  </si>
  <si>
    <t>Carpenter</t>
  </si>
  <si>
    <t xml:space="preserve"> Diane L.</t>
  </si>
  <si>
    <t>Carr</t>
  </si>
  <si>
    <t xml:space="preserve"> Phyllis</t>
  </si>
  <si>
    <t>Carter</t>
  </si>
  <si>
    <t xml:space="preserve"> Teresa E.</t>
  </si>
  <si>
    <t>Casper</t>
  </si>
  <si>
    <t xml:space="preserve"> Michael</t>
  </si>
  <si>
    <t>Chanda</t>
  </si>
  <si>
    <t xml:space="preserve"> Francis</t>
  </si>
  <si>
    <t>Chatmon</t>
  </si>
  <si>
    <t xml:space="preserve"> Robin</t>
  </si>
  <si>
    <t>Childers</t>
  </si>
  <si>
    <t xml:space="preserve"> Jo R.</t>
  </si>
  <si>
    <t>Chubb</t>
  </si>
  <si>
    <t xml:space="preserve"> Carmen</t>
  </si>
  <si>
    <t>Claffey</t>
  </si>
  <si>
    <t xml:space="preserve"> Anthony</t>
  </si>
  <si>
    <t>Clark</t>
  </si>
  <si>
    <t xml:space="preserve"> Charles</t>
  </si>
  <si>
    <t>Clay</t>
  </si>
  <si>
    <t xml:space="preserve"> Gloria H.</t>
  </si>
  <si>
    <t>Cobb</t>
  </si>
  <si>
    <t xml:space="preserve"> Lynn</t>
  </si>
  <si>
    <t xml:space="preserve"> Nancy C.</t>
  </si>
  <si>
    <t>Colbert</t>
  </si>
  <si>
    <t xml:space="preserve"> Marvin</t>
  </si>
  <si>
    <t xml:space="preserve"> Shakena</t>
  </si>
  <si>
    <t>Coleman</t>
  </si>
  <si>
    <t xml:space="preserve"> Ebony</t>
  </si>
  <si>
    <t>Collins</t>
  </si>
  <si>
    <t xml:space="preserve"> Lolita</t>
  </si>
  <si>
    <t xml:space="preserve"> Michael N.</t>
  </si>
  <si>
    <t>Compton II</t>
  </si>
  <si>
    <t xml:space="preserve"> Robert B.</t>
  </si>
  <si>
    <t>Concannon</t>
  </si>
  <si>
    <t xml:space="preserve"> Teresa</t>
  </si>
  <si>
    <t>Connell</t>
  </si>
  <si>
    <t xml:space="preserve"> Clay P.</t>
  </si>
  <si>
    <t xml:space="preserve"> Richard "RC"</t>
  </si>
  <si>
    <t>Connor</t>
  </si>
  <si>
    <t>Cooper</t>
  </si>
  <si>
    <t xml:space="preserve"> Antonit</t>
  </si>
  <si>
    <t>Cottone</t>
  </si>
  <si>
    <t xml:space="preserve"> Philip</t>
  </si>
  <si>
    <t>Coursey</t>
  </si>
  <si>
    <t xml:space="preserve"> Kathy</t>
  </si>
  <si>
    <t>Crader</t>
  </si>
  <si>
    <t xml:space="preserve"> Sherry</t>
  </si>
  <si>
    <t>Crews</t>
  </si>
  <si>
    <t xml:space="preserve"> Nikki T.</t>
  </si>
  <si>
    <t>Crowe</t>
  </si>
  <si>
    <t xml:space="preserve"> Denise</t>
  </si>
  <si>
    <t>Culpepper</t>
  </si>
  <si>
    <t xml:space="preserve"> Lorvetta A.</t>
  </si>
  <si>
    <t>Culverhouse</t>
  </si>
  <si>
    <t xml:space="preserve"> Donna</t>
  </si>
  <si>
    <t>Currie</t>
  </si>
  <si>
    <t xml:space="preserve"> Brenda</t>
  </si>
  <si>
    <t>Daniel</t>
  </si>
  <si>
    <t xml:space="preserve"> Mike</t>
  </si>
  <si>
    <t>Daniell</t>
  </si>
  <si>
    <t xml:space="preserve"> Kay</t>
  </si>
  <si>
    <t>Daniels-Williams</t>
  </si>
  <si>
    <t xml:space="preserve"> Anitra</t>
  </si>
  <si>
    <t>Davis</t>
  </si>
  <si>
    <t xml:space="preserve"> Angela L.</t>
  </si>
  <si>
    <t>de la Vaux</t>
  </si>
  <si>
    <t xml:space="preserve"> Mary E.</t>
  </si>
  <si>
    <t>Dean</t>
  </si>
  <si>
    <t xml:space="preserve"> Linda</t>
  </si>
  <si>
    <t xml:space="preserve"> Tanita S.</t>
  </si>
  <si>
    <t>Deese</t>
  </si>
  <si>
    <t xml:space="preserve"> Jennifer</t>
  </si>
  <si>
    <t>DeGumbia</t>
  </si>
  <si>
    <t xml:space="preserve"> Joe</t>
  </si>
  <si>
    <t>Denion</t>
  </si>
  <si>
    <t xml:space="preserve"> Deatre</t>
  </si>
  <si>
    <t>DiNapoli</t>
  </si>
  <si>
    <t xml:space="preserve"> Brian Andrew</t>
  </si>
  <si>
    <t>Dove</t>
  </si>
  <si>
    <t xml:space="preserve"> Kenny</t>
  </si>
  <si>
    <t xml:space="preserve"> Nancy</t>
  </si>
  <si>
    <t>Dowdy</t>
  </si>
  <si>
    <t xml:space="preserve"> Brandy L.</t>
  </si>
  <si>
    <t xml:space="preserve"> Kellie C.</t>
  </si>
  <si>
    <t>Driver</t>
  </si>
  <si>
    <t>DuBose</t>
  </si>
  <si>
    <t>Dunlop</t>
  </si>
  <si>
    <t xml:space="preserve"> Joseph A.</t>
  </si>
  <si>
    <t>Duplessis</t>
  </si>
  <si>
    <t xml:space="preserve"> Nyanza</t>
  </si>
  <si>
    <t>Earhardt</t>
  </si>
  <si>
    <t xml:space="preserve"> Lavada</t>
  </si>
  <si>
    <t>Easley</t>
  </si>
  <si>
    <t>Edge</t>
  </si>
  <si>
    <t xml:space="preserve"> Jessica</t>
  </si>
  <si>
    <t>Edwards</t>
  </si>
  <si>
    <t xml:space="preserve"> Eric N.</t>
  </si>
  <si>
    <t xml:space="preserve"> Tracey W.</t>
  </si>
  <si>
    <t>Eidson</t>
  </si>
  <si>
    <t xml:space="preserve"> Cynthia "Cindy" A.</t>
  </si>
  <si>
    <t>Ellis</t>
  </si>
  <si>
    <t>Esterman</t>
  </si>
  <si>
    <t xml:space="preserve"> Stacy</t>
  </si>
  <si>
    <t>Evans</t>
  </si>
  <si>
    <t xml:space="preserve"> Kristen</t>
  </si>
  <si>
    <t xml:space="preserve"> Tammy R.</t>
  </si>
  <si>
    <t>Favors</t>
  </si>
  <si>
    <t xml:space="preserve"> Deardra</t>
  </si>
  <si>
    <t>Ferguson</t>
  </si>
  <si>
    <t xml:space="preserve"> Colin</t>
  </si>
  <si>
    <t>Finch</t>
  </si>
  <si>
    <t xml:space="preserve"> James D.</t>
  </si>
  <si>
    <t>Fischetti</t>
  </si>
  <si>
    <t xml:space="preserve"> Carmine C.</t>
  </si>
  <si>
    <t>Fitzgerald</t>
  </si>
  <si>
    <t xml:space="preserve"> Shawn</t>
  </si>
  <si>
    <t>Fluellen</t>
  </si>
  <si>
    <t xml:space="preserve"> Alicia</t>
  </si>
  <si>
    <t>Flynn</t>
  </si>
  <si>
    <t xml:space="preserve"> Donnetta J.</t>
  </si>
  <si>
    <t>Folsom-Lane</t>
  </si>
  <si>
    <t xml:space="preserve"> Kelly</t>
  </si>
  <si>
    <t>Fordham</t>
  </si>
  <si>
    <t xml:space="preserve"> Jennifer M.</t>
  </si>
  <si>
    <t>Forest</t>
  </si>
  <si>
    <t xml:space="preserve"> Martha</t>
  </si>
  <si>
    <t>Frederick</t>
  </si>
  <si>
    <t xml:space="preserve"> Jim</t>
  </si>
  <si>
    <t>Gaffney</t>
  </si>
  <si>
    <t xml:space="preserve"> Yatasia H.</t>
  </si>
  <si>
    <t>Galloway</t>
  </si>
  <si>
    <t xml:space="preserve"> Michael C</t>
  </si>
  <si>
    <t>Garner</t>
  </si>
  <si>
    <t xml:space="preserve"> Brandie M.</t>
  </si>
  <si>
    <t>Garrison</t>
  </si>
  <si>
    <t>Gathers</t>
  </si>
  <si>
    <t xml:space="preserve"> Will</t>
  </si>
  <si>
    <t>Gee</t>
  </si>
  <si>
    <t xml:space="preserve"> Ella</t>
  </si>
  <si>
    <t xml:space="preserve"> John R.</t>
  </si>
  <si>
    <t>Gelmini</t>
  </si>
  <si>
    <t xml:space="preserve"> Valerie</t>
  </si>
  <si>
    <t>Gelot</t>
  </si>
  <si>
    <t xml:space="preserve"> Coleen A.</t>
  </si>
  <si>
    <t>Gibb</t>
  </si>
  <si>
    <t xml:space="preserve"> Ruth</t>
  </si>
  <si>
    <t>Gibbs</t>
  </si>
  <si>
    <t xml:space="preserve"> Tarron</t>
  </si>
  <si>
    <t>Gibson</t>
  </si>
  <si>
    <t xml:space="preserve"> Ashanti</t>
  </si>
  <si>
    <t>Gleaton</t>
  </si>
  <si>
    <t>Glenn</t>
  </si>
  <si>
    <t xml:space="preserve"> Chantell</t>
  </si>
  <si>
    <t>Graham</t>
  </si>
  <si>
    <t xml:space="preserve"> Trenetta</t>
  </si>
  <si>
    <t>Grant</t>
  </si>
  <si>
    <t>Greene</t>
  </si>
  <si>
    <t xml:space="preserve"> Tracy</t>
  </si>
  <si>
    <t>Greene-Parker</t>
  </si>
  <si>
    <t xml:space="preserve"> Alma</t>
  </si>
  <si>
    <t>Greene-Prothro</t>
  </si>
  <si>
    <t xml:space="preserve"> Sonji V.</t>
  </si>
  <si>
    <t>Greenleaf</t>
  </si>
  <si>
    <t xml:space="preserve"> Kawanna</t>
  </si>
  <si>
    <t>Greenlee</t>
  </si>
  <si>
    <t xml:space="preserve"> Kanika N.</t>
  </si>
  <si>
    <t>Gregory</t>
  </si>
  <si>
    <t xml:space="preserve"> Angela D.</t>
  </si>
  <si>
    <t>Griffin</t>
  </si>
  <si>
    <t>Grimes</t>
  </si>
  <si>
    <t xml:space="preserve"> Sandra H.</t>
  </si>
  <si>
    <t>Gruber</t>
  </si>
  <si>
    <t xml:space="preserve"> Martin</t>
  </si>
  <si>
    <t>Gunn</t>
  </si>
  <si>
    <t xml:space="preserve"> Candice S.</t>
  </si>
  <si>
    <t>Hall</t>
  </si>
  <si>
    <t xml:space="preserve"> James "Jim" A</t>
  </si>
  <si>
    <t>Hampton</t>
  </si>
  <si>
    <t>Harrington</t>
  </si>
  <si>
    <t xml:space="preserve"> Debra J.</t>
  </si>
  <si>
    <t>Harris</t>
  </si>
  <si>
    <t xml:space="preserve"> Terry A.</t>
  </si>
  <si>
    <t>Harrison</t>
  </si>
  <si>
    <t xml:space="preserve"> Jurell</t>
  </si>
  <si>
    <t>Hart</t>
  </si>
  <si>
    <t xml:space="preserve"> Laurel L.</t>
  </si>
  <si>
    <t>Hartmann</t>
  </si>
  <si>
    <t xml:space="preserve"> Randall L.</t>
  </si>
  <si>
    <t>Hastings</t>
  </si>
  <si>
    <t xml:space="preserve"> Tangalah</t>
  </si>
  <si>
    <t>Hatcher</t>
  </si>
  <si>
    <t xml:space="preserve"> Henry</t>
  </si>
  <si>
    <t>Hatton</t>
  </si>
  <si>
    <t xml:space="preserve"> Stephanie D.</t>
  </si>
  <si>
    <t>Henson</t>
  </si>
  <si>
    <t xml:space="preserve"> C. Claudine</t>
  </si>
  <si>
    <t xml:space="preserve"> Nancy "Annette"</t>
  </si>
  <si>
    <t>Hill</t>
  </si>
  <si>
    <t xml:space="preserve"> Clinton</t>
  </si>
  <si>
    <t xml:space="preserve"> Shelia R.</t>
  </si>
  <si>
    <t xml:space="preserve"> Theresa</t>
  </si>
  <si>
    <t>Hines</t>
  </si>
  <si>
    <t xml:space="preserve"> Detrua</t>
  </si>
  <si>
    <t>Hipp</t>
  </si>
  <si>
    <t>Hobbs</t>
  </si>
  <si>
    <t xml:space="preserve"> Patsy</t>
  </si>
  <si>
    <t>Hobson</t>
  </si>
  <si>
    <t xml:space="preserve"> Renetta L.</t>
  </si>
  <si>
    <t>Hodge</t>
  </si>
  <si>
    <t xml:space="preserve"> Karen E.</t>
  </si>
  <si>
    <t>Holloway</t>
  </si>
  <si>
    <t xml:space="preserve"> T. LaRuth</t>
  </si>
  <si>
    <t>Hough</t>
  </si>
  <si>
    <t xml:space="preserve"> Gloria K.</t>
  </si>
  <si>
    <t>Huber</t>
  </si>
  <si>
    <t xml:space="preserve"> Rick</t>
  </si>
  <si>
    <t>Hutcheson</t>
  </si>
  <si>
    <t xml:space="preserve"> Tina M.</t>
  </si>
  <si>
    <t>Hutchinson</t>
  </si>
  <si>
    <t xml:space="preserve"> Jerio</t>
  </si>
  <si>
    <t>Insinna</t>
  </si>
  <si>
    <t xml:space="preserve"> Patti</t>
  </si>
  <si>
    <t>Irby</t>
  </si>
  <si>
    <t xml:space="preserve"> Mark</t>
  </si>
  <si>
    <t>Ivery</t>
  </si>
  <si>
    <t xml:space="preserve"> Zaneta</t>
  </si>
  <si>
    <t xml:space="preserve"> Stella</t>
  </si>
  <si>
    <t xml:space="preserve"> Terry</t>
  </si>
  <si>
    <t xml:space="preserve"> Mathew</t>
  </si>
  <si>
    <t>Johnson</t>
  </si>
  <si>
    <t xml:space="preserve"> Cathy</t>
  </si>
  <si>
    <t xml:space="preserve"> Kremell Y.</t>
  </si>
  <si>
    <t xml:space="preserve"> Shawanda</t>
  </si>
  <si>
    <t xml:space="preserve"> William "Ken"</t>
  </si>
  <si>
    <t>Johnston</t>
  </si>
  <si>
    <t xml:space="preserve"> Jeannie D</t>
  </si>
  <si>
    <t>Jones</t>
  </si>
  <si>
    <t xml:space="preserve"> Alberta</t>
  </si>
  <si>
    <t xml:space="preserve"> Kevin M.</t>
  </si>
  <si>
    <t xml:space="preserve"> Peggy C.</t>
  </si>
  <si>
    <t xml:space="preserve"> Wanda B.</t>
  </si>
  <si>
    <t>Jordan</t>
  </si>
  <si>
    <t xml:space="preserve"> Valencia</t>
  </si>
  <si>
    <t>Kalbach</t>
  </si>
  <si>
    <t xml:space="preserve"> Jeanette</t>
  </si>
  <si>
    <t>Kharoujik</t>
  </si>
  <si>
    <t xml:space="preserve"> Inna</t>
  </si>
  <si>
    <t>Kimbell</t>
  </si>
  <si>
    <t xml:space="preserve"> Patti D.</t>
  </si>
  <si>
    <t>Kingery</t>
  </si>
  <si>
    <t>Kinney</t>
  </si>
  <si>
    <t xml:space="preserve"> Catherine</t>
  </si>
  <si>
    <t>Kirkpatrick</t>
  </si>
  <si>
    <t xml:space="preserve"> Tim</t>
  </si>
  <si>
    <t>Knight</t>
  </si>
  <si>
    <t xml:space="preserve"> Cassandra V.</t>
  </si>
  <si>
    <t>Knox</t>
  </si>
  <si>
    <t xml:space="preserve"> Mary Ann</t>
  </si>
  <si>
    <t>Krewer</t>
  </si>
  <si>
    <t>Kuvach</t>
  </si>
  <si>
    <t xml:space="preserve"> Elise</t>
  </si>
  <si>
    <t>Kyles</t>
  </si>
  <si>
    <t>Lackey</t>
  </si>
  <si>
    <t xml:space="preserve"> Elizabeth D.</t>
  </si>
  <si>
    <t>Lamar</t>
  </si>
  <si>
    <t xml:space="preserve"> Tamie L.</t>
  </si>
  <si>
    <t>LaPalme</t>
  </si>
  <si>
    <t xml:space="preserve"> Cheryl A.</t>
  </si>
  <si>
    <t>LeBlanc</t>
  </si>
  <si>
    <t xml:space="preserve"> Sabra V.</t>
  </si>
  <si>
    <t>Leclair</t>
  </si>
  <si>
    <t xml:space="preserve"> Bryan</t>
  </si>
  <si>
    <t>Lentile</t>
  </si>
  <si>
    <t xml:space="preserve"> Leslie L.</t>
  </si>
  <si>
    <t>Lewis</t>
  </si>
  <si>
    <t xml:space="preserve"> Michelle</t>
  </si>
  <si>
    <t>Lloyd</t>
  </si>
  <si>
    <t xml:space="preserve"> Serene M.</t>
  </si>
  <si>
    <t>Loveless</t>
  </si>
  <si>
    <t xml:space="preserve"> Karen</t>
  </si>
  <si>
    <t>Lucas</t>
  </si>
  <si>
    <t>Lyons</t>
  </si>
  <si>
    <t xml:space="preserve"> James</t>
  </si>
  <si>
    <t>Maddux</t>
  </si>
  <si>
    <t xml:space="preserve"> Nan</t>
  </si>
  <si>
    <t>Maguire</t>
  </si>
  <si>
    <t xml:space="preserve"> Kathleen</t>
  </si>
  <si>
    <t>Malvoisin</t>
  </si>
  <si>
    <t xml:space="preserve"> Martine</t>
  </si>
  <si>
    <t>Maness</t>
  </si>
  <si>
    <t xml:space="preserve"> Krista</t>
  </si>
  <si>
    <t>Massie</t>
  </si>
  <si>
    <t xml:space="preserve"> Sherrie D.</t>
  </si>
  <si>
    <t>Mathis</t>
  </si>
  <si>
    <t>Mazza</t>
  </si>
  <si>
    <t xml:space="preserve"> Bradley A.</t>
  </si>
  <si>
    <t>McAllister</t>
  </si>
  <si>
    <t xml:space="preserve"> Knakiea</t>
  </si>
  <si>
    <t>McCook</t>
  </si>
  <si>
    <t xml:space="preserve"> Sherri E.</t>
  </si>
  <si>
    <t>McElroy</t>
  </si>
  <si>
    <t xml:space="preserve"> Rosalind</t>
  </si>
  <si>
    <t xml:space="preserve"> Veta</t>
  </si>
  <si>
    <t>McGee</t>
  </si>
  <si>
    <t>McGhin</t>
  </si>
  <si>
    <t xml:space="preserve"> Lyle E.</t>
  </si>
  <si>
    <t>McGruder-Redmond</t>
  </si>
  <si>
    <t xml:space="preserve"> Hellon</t>
  </si>
  <si>
    <t>McIntyre</t>
  </si>
  <si>
    <t xml:space="preserve"> Erin</t>
  </si>
  <si>
    <t>McKinney</t>
  </si>
  <si>
    <t xml:space="preserve"> Selena M.</t>
  </si>
  <si>
    <t>McLendon</t>
  </si>
  <si>
    <t xml:space="preserve"> Felicia</t>
  </si>
  <si>
    <t>McNally</t>
  </si>
  <si>
    <t xml:space="preserve"> Pat</t>
  </si>
  <si>
    <t>McPherson</t>
  </si>
  <si>
    <t xml:space="preserve"> Karen J</t>
  </si>
  <si>
    <t>McWhorter</t>
  </si>
  <si>
    <t xml:space="preserve"> Jason</t>
  </si>
  <si>
    <t>Meres</t>
  </si>
  <si>
    <t xml:space="preserve"> Ryan</t>
  </si>
  <si>
    <t>Miles</t>
  </si>
  <si>
    <t xml:space="preserve"> Ellen</t>
  </si>
  <si>
    <t>Miller</t>
  </si>
  <si>
    <t xml:space="preserve"> Elayne</t>
  </si>
  <si>
    <t>Miltiades</t>
  </si>
  <si>
    <t xml:space="preserve"> Theodore N.</t>
  </si>
  <si>
    <t>Misner</t>
  </si>
  <si>
    <t xml:space="preserve"> Glenn</t>
  </si>
  <si>
    <t>Mitchell</t>
  </si>
  <si>
    <t xml:space="preserve"> Krista K.</t>
  </si>
  <si>
    <t xml:space="preserve"> Stephanie</t>
  </si>
  <si>
    <t>Mole</t>
  </si>
  <si>
    <t xml:space="preserve"> Tonya P.</t>
  </si>
  <si>
    <t>Montero</t>
  </si>
  <si>
    <t xml:space="preserve"> Barbara McNabb</t>
  </si>
  <si>
    <t>Moore</t>
  </si>
  <si>
    <t xml:space="preserve"> Tarolyn</t>
  </si>
  <si>
    <t xml:space="preserve"> Tina L.</t>
  </si>
  <si>
    <t>Morrison</t>
  </si>
  <si>
    <t xml:space="preserve"> Russell</t>
  </si>
  <si>
    <t>Morton</t>
  </si>
  <si>
    <t xml:space="preserve"> Amanda</t>
  </si>
  <si>
    <t>Moseley</t>
  </si>
  <si>
    <t xml:space="preserve"> Gary</t>
  </si>
  <si>
    <t>Mrus</t>
  </si>
  <si>
    <t>Murphy</t>
  </si>
  <si>
    <t xml:space="preserve"> Jodia M.</t>
  </si>
  <si>
    <t>Musgrove</t>
  </si>
  <si>
    <t xml:space="preserve"> Libby D.</t>
  </si>
  <si>
    <t>Newsome</t>
  </si>
  <si>
    <t xml:space="preserve"> Leonard</t>
  </si>
  <si>
    <t>Noah</t>
  </si>
  <si>
    <t xml:space="preserve"> Melanie</t>
  </si>
  <si>
    <t>Noel</t>
  </si>
  <si>
    <t xml:space="preserve"> Raymond</t>
  </si>
  <si>
    <t xml:space="preserve"> Samuel A.</t>
  </si>
  <si>
    <t>Noles</t>
  </si>
  <si>
    <t>Nunis</t>
  </si>
  <si>
    <t xml:space="preserve"> Jacqueline G.</t>
  </si>
  <si>
    <t>Oglesby</t>
  </si>
  <si>
    <t xml:space="preserve"> Desiree Y.</t>
  </si>
  <si>
    <t>Oliver</t>
  </si>
  <si>
    <t xml:space="preserve"> Lisa</t>
  </si>
  <si>
    <t>Osayi</t>
  </si>
  <si>
    <t xml:space="preserve"> Media</t>
  </si>
  <si>
    <t>Osborne</t>
  </si>
  <si>
    <t xml:space="preserve"> Tamika</t>
  </si>
  <si>
    <t>Owens</t>
  </si>
  <si>
    <t xml:space="preserve"> Rasheada</t>
  </si>
  <si>
    <t xml:space="preserve"> Winfred E.</t>
  </si>
  <si>
    <t>Oxford</t>
  </si>
  <si>
    <t xml:space="preserve"> Misty</t>
  </si>
  <si>
    <t>Palena</t>
  </si>
  <si>
    <t xml:space="preserve"> Marie</t>
  </si>
  <si>
    <t>Papa</t>
  </si>
  <si>
    <t xml:space="preserve"> Kathryn A.</t>
  </si>
  <si>
    <t>Parham</t>
  </si>
  <si>
    <t xml:space="preserve"> Tarla Y.</t>
  </si>
  <si>
    <t>Parker</t>
  </si>
  <si>
    <t xml:space="preserve"> Geoffrey</t>
  </si>
  <si>
    <t>Parks</t>
  </si>
  <si>
    <t>Parrish</t>
  </si>
  <si>
    <t xml:space="preserve"> Harry "Billy" F.</t>
  </si>
  <si>
    <t>Parsons</t>
  </si>
  <si>
    <t>Patterson</t>
  </si>
  <si>
    <t xml:space="preserve"> Irette Y.</t>
  </si>
  <si>
    <t>Paul</t>
  </si>
  <si>
    <t xml:space="preserve"> Marcia</t>
  </si>
  <si>
    <t>Paulk</t>
  </si>
  <si>
    <t xml:space="preserve"> Charles L.</t>
  </si>
  <si>
    <t>Perry</t>
  </si>
  <si>
    <t xml:space="preserve"> Garfield</t>
  </si>
  <si>
    <t xml:space="preserve"> Joanie</t>
  </si>
  <si>
    <t>Peters</t>
  </si>
  <si>
    <t xml:space="preserve"> Rod</t>
  </si>
  <si>
    <t>Pierce</t>
  </si>
  <si>
    <t xml:space="preserve"> Nora</t>
  </si>
  <si>
    <t xml:space="preserve"> Walter</t>
  </si>
  <si>
    <t>Pinkston</t>
  </si>
  <si>
    <t xml:space="preserve"> Willie</t>
  </si>
  <si>
    <t>Pitts</t>
  </si>
  <si>
    <t xml:space="preserve"> Verenda</t>
  </si>
  <si>
    <t>Ponce</t>
  </si>
  <si>
    <t xml:space="preserve"> Jo M.</t>
  </si>
  <si>
    <t>Ponder</t>
  </si>
  <si>
    <t>Portmess</t>
  </si>
  <si>
    <t>Pound</t>
  </si>
  <si>
    <t xml:space="preserve"> Angela N.</t>
  </si>
  <si>
    <t>Pounds</t>
  </si>
  <si>
    <t xml:space="preserve"> Ronald</t>
  </si>
  <si>
    <t>Price</t>
  </si>
  <si>
    <t>Pridgeon</t>
  </si>
  <si>
    <t xml:space="preserve"> Charles "Ray" R.</t>
  </si>
  <si>
    <t>Pritchard</t>
  </si>
  <si>
    <t xml:space="preserve"> Marion "Cleve"</t>
  </si>
  <si>
    <t>Purvis</t>
  </si>
  <si>
    <t xml:space="preserve"> Scott</t>
  </si>
  <si>
    <t>Ray</t>
  </si>
  <si>
    <t>Rees</t>
  </si>
  <si>
    <t xml:space="preserve"> William S.</t>
  </si>
  <si>
    <t>Reese</t>
  </si>
  <si>
    <t>Rego</t>
  </si>
  <si>
    <t xml:space="preserve"> Robert</t>
  </si>
  <si>
    <t>Reid</t>
  </si>
  <si>
    <t xml:space="preserve"> Leigh A.</t>
  </si>
  <si>
    <t>Reimann</t>
  </si>
  <si>
    <t>Relaford</t>
  </si>
  <si>
    <t xml:space="preserve"> Gina</t>
  </si>
  <si>
    <t>Reynaud</t>
  </si>
  <si>
    <t xml:space="preserve"> Lora Artis</t>
  </si>
  <si>
    <t>Reynolds</t>
  </si>
  <si>
    <t xml:space="preserve"> Phyllis J.</t>
  </si>
  <si>
    <t>Riddles</t>
  </si>
  <si>
    <t xml:space="preserve"> LaSandra</t>
  </si>
  <si>
    <t>Rietschier</t>
  </si>
  <si>
    <t xml:space="preserve"> Max R.</t>
  </si>
  <si>
    <t>Roberts</t>
  </si>
  <si>
    <t xml:space="preserve"> Al</t>
  </si>
  <si>
    <t>Roberts-Polk</t>
  </si>
  <si>
    <t xml:space="preserve"> Stephine</t>
  </si>
  <si>
    <t>Robinson</t>
  </si>
  <si>
    <t xml:space="preserve"> Steed</t>
  </si>
  <si>
    <t>Rogers</t>
  </si>
  <si>
    <t xml:space="preserve"> Allison M.</t>
  </si>
  <si>
    <t xml:space="preserve"> Ginger</t>
  </si>
  <si>
    <t>Rollman</t>
  </si>
  <si>
    <t xml:space="preserve"> Sherry C.</t>
  </si>
  <si>
    <t>Ross</t>
  </si>
  <si>
    <t xml:space="preserve"> Cameron "Ron"</t>
  </si>
  <si>
    <t xml:space="preserve"> Dora J.</t>
  </si>
  <si>
    <t>Rowell</t>
  </si>
  <si>
    <t xml:space="preserve"> Delores</t>
  </si>
  <si>
    <t>Rowland</t>
  </si>
  <si>
    <t xml:space="preserve"> Kate</t>
  </si>
  <si>
    <t>Rutherford</t>
  </si>
  <si>
    <t xml:space="preserve"> William E.</t>
  </si>
  <si>
    <t>Scheiderer</t>
  </si>
  <si>
    <t>Schwitters</t>
  </si>
  <si>
    <t>Scott</t>
  </si>
  <si>
    <t xml:space="preserve"> Doug</t>
  </si>
  <si>
    <t xml:space="preserve"> Leamon</t>
  </si>
  <si>
    <t xml:space="preserve"> Shirley</t>
  </si>
  <si>
    <t>Shabazz</t>
  </si>
  <si>
    <t xml:space="preserve"> Bennetta</t>
  </si>
  <si>
    <t>Sharpe</t>
  </si>
  <si>
    <t xml:space="preserve"> Jonathan</t>
  </si>
  <si>
    <t>Shaw</t>
  </si>
  <si>
    <t xml:space="preserve"> Zenobia</t>
  </si>
  <si>
    <t>Shellhorse</t>
  </si>
  <si>
    <t xml:space="preserve"> David</t>
  </si>
  <si>
    <t>Shelly</t>
  </si>
  <si>
    <t xml:space="preserve"> Crystal</t>
  </si>
  <si>
    <t>Shelton</t>
  </si>
  <si>
    <t xml:space="preserve"> Otis</t>
  </si>
  <si>
    <t>Shepler</t>
  </si>
  <si>
    <t xml:space="preserve"> "Christy"</t>
  </si>
  <si>
    <t>Shinholster</t>
  </si>
  <si>
    <t xml:space="preserve"> Tunka</t>
  </si>
  <si>
    <t>Smith</t>
  </si>
  <si>
    <t xml:space="preserve"> Delecia</t>
  </si>
  <si>
    <t xml:space="preserve"> Elizabeth C.</t>
  </si>
  <si>
    <t xml:space="preserve"> Leslie Ann</t>
  </si>
  <si>
    <t xml:space="preserve"> Richard M.</t>
  </si>
  <si>
    <t xml:space="preserve"> Tracie</t>
  </si>
  <si>
    <t>Smitherman</t>
  </si>
  <si>
    <t xml:space="preserve"> Thomas</t>
  </si>
  <si>
    <t>Soto</t>
  </si>
  <si>
    <t xml:space="preserve"> Carmen M.</t>
  </si>
  <si>
    <t>Spears</t>
  </si>
  <si>
    <t xml:space="preserve"> Margaret "Beth" E.</t>
  </si>
  <si>
    <t>Spinks</t>
  </si>
  <si>
    <t xml:space="preserve"> Thomas E.</t>
  </si>
  <si>
    <t>Spring</t>
  </si>
  <si>
    <t xml:space="preserve"> Katherine Lynn</t>
  </si>
  <si>
    <t>Stafford</t>
  </si>
  <si>
    <t xml:space="preserve"> Saralyn H.</t>
  </si>
  <si>
    <t>Stephens</t>
  </si>
  <si>
    <t>Stern</t>
  </si>
  <si>
    <t xml:space="preserve"> Joanne</t>
  </si>
  <si>
    <t>Stevens</t>
  </si>
  <si>
    <t xml:space="preserve"> Bobby</t>
  </si>
  <si>
    <t>Stillman</t>
  </si>
  <si>
    <t xml:space="preserve"> Lindsey</t>
  </si>
  <si>
    <t>Stokes</t>
  </si>
  <si>
    <t>Storey</t>
  </si>
  <si>
    <t xml:space="preserve"> James "Steve" S.</t>
  </si>
  <si>
    <t>Sturbaum</t>
  </si>
  <si>
    <t xml:space="preserve"> Dawn M</t>
  </si>
  <si>
    <t>Styles</t>
  </si>
  <si>
    <t>Summerville</t>
  </si>
  <si>
    <t xml:space="preserve"> Melisa "Mendy" D</t>
  </si>
  <si>
    <t>Swaim</t>
  </si>
  <si>
    <t xml:space="preserve"> Bill F.</t>
  </si>
  <si>
    <t>Swann</t>
  </si>
  <si>
    <t xml:space="preserve"> Trina</t>
  </si>
  <si>
    <t>Szabo</t>
  </si>
  <si>
    <t>Taylor</t>
  </si>
  <si>
    <t xml:space="preserve"> "Fenice" Jianxin</t>
  </si>
  <si>
    <t>Thomas</t>
  </si>
  <si>
    <t xml:space="preserve"> Natasha C.</t>
  </si>
  <si>
    <t xml:space="preserve"> Phillis</t>
  </si>
  <si>
    <t>Thompson</t>
  </si>
  <si>
    <t xml:space="preserve"> James L.</t>
  </si>
  <si>
    <t xml:space="preserve"> Malisa</t>
  </si>
  <si>
    <t xml:space="preserve"> Ronald L.</t>
  </si>
  <si>
    <t>Thornton</t>
  </si>
  <si>
    <t xml:space="preserve"> Corinne B.</t>
  </si>
  <si>
    <t>Tiller</t>
  </si>
  <si>
    <t xml:space="preserve"> Regina Y.</t>
  </si>
  <si>
    <t>Tillman</t>
  </si>
  <si>
    <t xml:space="preserve"> Staci</t>
  </si>
  <si>
    <t>Timm</t>
  </si>
  <si>
    <t>Toliver-Ehrhardt</t>
  </si>
  <si>
    <t xml:space="preserve"> Christina</t>
  </si>
  <si>
    <t>Tollison</t>
  </si>
  <si>
    <t xml:space="preserve"> Joseph</t>
  </si>
  <si>
    <t>Totten</t>
  </si>
  <si>
    <t xml:space="preserve"> Dave</t>
  </si>
  <si>
    <t>Truitt</t>
  </si>
  <si>
    <t xml:space="preserve"> Pamela</t>
  </si>
  <si>
    <t>Tsung</t>
  </si>
  <si>
    <t xml:space="preserve"> Fu-Hsuen</t>
  </si>
  <si>
    <t>Turner</t>
  </si>
  <si>
    <t xml:space="preserve"> Willa</t>
  </si>
  <si>
    <t>Valenzuela</t>
  </si>
  <si>
    <t xml:space="preserve"> Joanie E</t>
  </si>
  <si>
    <t>Vasquez</t>
  </si>
  <si>
    <t xml:space="preserve"> Licelotte</t>
  </si>
  <si>
    <t>Vickers</t>
  </si>
  <si>
    <t xml:space="preserve"> Patrick H.</t>
  </si>
  <si>
    <t>Wagner</t>
  </si>
  <si>
    <t xml:space="preserve"> Patt</t>
  </si>
  <si>
    <t>Waldron</t>
  </si>
  <si>
    <t xml:space="preserve"> Sheila</t>
  </si>
  <si>
    <t>Walker</t>
  </si>
  <si>
    <t xml:space="preserve"> Pansy J.</t>
  </si>
  <si>
    <t xml:space="preserve"> Terence</t>
  </si>
  <si>
    <t>Walton</t>
  </si>
  <si>
    <t xml:space="preserve"> Gwen N.</t>
  </si>
  <si>
    <t>Warren</t>
  </si>
  <si>
    <t>Watson</t>
  </si>
  <si>
    <t xml:space="preserve"> Lynnette</t>
  </si>
  <si>
    <t>Watt</t>
  </si>
  <si>
    <t xml:space="preserve"> Don</t>
  </si>
  <si>
    <t>Watts</t>
  </si>
  <si>
    <t>Weaver</t>
  </si>
  <si>
    <t>Webb</t>
  </si>
  <si>
    <t xml:space="preserve"> Kate R.</t>
  </si>
  <si>
    <t>Weeks</t>
  </si>
  <si>
    <t xml:space="preserve"> Christine</t>
  </si>
  <si>
    <t>Welsh</t>
  </si>
  <si>
    <t xml:space="preserve"> Sandy</t>
  </si>
  <si>
    <t xml:space="preserve"> Jon</t>
  </si>
  <si>
    <t>Westin</t>
  </si>
  <si>
    <t>Wheeling</t>
  </si>
  <si>
    <t xml:space="preserve"> Davey</t>
  </si>
  <si>
    <t>White</t>
  </si>
  <si>
    <t xml:space="preserve"> Samantha</t>
  </si>
  <si>
    <t>Whitted</t>
  </si>
  <si>
    <t xml:space="preserve"> Eugenia M.</t>
  </si>
  <si>
    <t>Wiley</t>
  </si>
  <si>
    <t xml:space="preserve"> Glenda</t>
  </si>
  <si>
    <t>Williams</t>
  </si>
  <si>
    <t xml:space="preserve"> Andria A.</t>
  </si>
  <si>
    <t xml:space="preserve"> Dennis A.</t>
  </si>
  <si>
    <t xml:space="preserve"> Patrice</t>
  </si>
  <si>
    <t>Williamson</t>
  </si>
  <si>
    <t xml:space="preserve"> Ayisha</t>
  </si>
  <si>
    <t>Willingham</t>
  </si>
  <si>
    <t xml:space="preserve"> Carla M.</t>
  </si>
  <si>
    <t>Wilson</t>
  </si>
  <si>
    <t xml:space="preserve"> Vanessa</t>
  </si>
  <si>
    <t>Wood</t>
  </si>
  <si>
    <t xml:space="preserve"> Adriane</t>
  </si>
  <si>
    <t>Woodruff</t>
  </si>
  <si>
    <t xml:space="preserve"> Annaka</t>
  </si>
  <si>
    <t>Woods</t>
  </si>
  <si>
    <t xml:space="preserve"> Bonnie H.</t>
  </si>
  <si>
    <t>Wright</t>
  </si>
  <si>
    <t xml:space="preserve"> Dwan A.</t>
  </si>
  <si>
    <t xml:space="preserve"> Miranda</t>
  </si>
  <si>
    <t xml:space="preserve"> Patricia L.</t>
  </si>
  <si>
    <t>Wyckoff</t>
  </si>
  <si>
    <t xml:space="preserve"> Sandiskie G.</t>
  </si>
  <si>
    <t>Wynn</t>
  </si>
  <si>
    <t xml:space="preserve"> Maris</t>
  </si>
  <si>
    <t>Yarn</t>
  </si>
  <si>
    <t xml:space="preserve"> Charles Andrew "Andy"</t>
  </si>
  <si>
    <t>Yorkey</t>
  </si>
  <si>
    <t>Young</t>
  </si>
  <si>
    <t>Zachery</t>
  </si>
  <si>
    <t>F Name</t>
  </si>
  <si>
    <t>L Name</t>
  </si>
  <si>
    <t>Status</t>
  </si>
  <si>
    <t>Red Color</t>
  </si>
  <si>
    <t>Green Color</t>
  </si>
  <si>
    <t>Yellow Color</t>
  </si>
  <si>
    <t>Role</t>
  </si>
  <si>
    <t>B.Gates_101</t>
  </si>
  <si>
    <t>Developer</t>
  </si>
  <si>
    <t>Employee count</t>
  </si>
  <si>
    <t>Client</t>
  </si>
  <si>
    <t>Location</t>
  </si>
  <si>
    <t>Locations</t>
  </si>
  <si>
    <t>Goa</t>
  </si>
  <si>
    <t>Pivot will be 
based on 
Employee data</t>
  </si>
  <si>
    <t>Pivot will be 
based on 
Rating data</t>
  </si>
  <si>
    <t>5. Fill all the blank cells in above pivot to NA</t>
  </si>
  <si>
    <t>Pivot will be 
based on 
Purchase data</t>
  </si>
  <si>
    <t>Kolkata</t>
  </si>
  <si>
    <t>Month  Name</t>
  </si>
  <si>
    <t>Microsoft</t>
  </si>
  <si>
    <t>Apple</t>
  </si>
  <si>
    <t>Employees</t>
  </si>
  <si>
    <t>Wage</t>
  </si>
  <si>
    <t>Hours (weekly)</t>
  </si>
  <si>
    <t>Weeks (Per year)</t>
  </si>
  <si>
    <t>Total benefits</t>
  </si>
  <si>
    <t>Total Benefits</t>
  </si>
  <si>
    <t>If the Total Payroll Costs Is constraint to 3000000 then find out the No of Hours (weekly) Required in this Project</t>
  </si>
  <si>
    <t>4. Create a pivot to display count of employees based on the rating and division</t>
  </si>
  <si>
    <t>7. Create a pivot to display Year and Month wise Sum of Amount</t>
  </si>
  <si>
    <t>Q1 13</t>
  </si>
  <si>
    <t>Q2 13</t>
  </si>
  <si>
    <t>Q3 13</t>
  </si>
  <si>
    <t>Q4 13</t>
  </si>
  <si>
    <t>Q1 14</t>
  </si>
  <si>
    <t>Q2 14</t>
  </si>
  <si>
    <t>Q3 14</t>
  </si>
  <si>
    <t>Q4 14</t>
  </si>
  <si>
    <t>Q1 15</t>
  </si>
  <si>
    <t>Q2 15</t>
  </si>
  <si>
    <t>Q3 15</t>
  </si>
  <si>
    <t>Highlight Errors</t>
  </si>
  <si>
    <t>1. Create a Pivot table to display Sum of Salary based on the Department</t>
  </si>
  <si>
    <t>9. Create a dashboard</t>
  </si>
  <si>
    <t>MaritalStatus</t>
  </si>
  <si>
    <t>Product6</t>
  </si>
  <si>
    <t>A103</t>
  </si>
  <si>
    <t>Total Earning</t>
  </si>
  <si>
    <t>4. What is the average Salary of Married employees ?</t>
  </si>
  <si>
    <t>Discount %</t>
  </si>
  <si>
    <t>MIS</t>
  </si>
  <si>
    <t>Marketing</t>
  </si>
  <si>
    <t>R&amp;D</t>
  </si>
  <si>
    <t>Sunday</t>
  </si>
  <si>
    <t>Monday</t>
  </si>
  <si>
    <t>Tuesday</t>
  </si>
  <si>
    <t>Wednesday</t>
  </si>
  <si>
    <t>Thursday</t>
  </si>
  <si>
    <t>Friday</t>
  </si>
  <si>
    <t>Saturday</t>
  </si>
  <si>
    <t>Highlight Sales if it is &lt;18000</t>
  </si>
  <si>
    <t>Production</t>
  </si>
  <si>
    <t>Actual</t>
  </si>
  <si>
    <t>Budget</t>
  </si>
  <si>
    <t>Highlight Production if it is =Target</t>
  </si>
  <si>
    <t>Income</t>
  </si>
  <si>
    <t>Stipend</t>
  </si>
  <si>
    <t>Expense</t>
  </si>
  <si>
    <t>Rent</t>
  </si>
  <si>
    <t>Groceries</t>
  </si>
  <si>
    <t>Phone Bill</t>
  </si>
  <si>
    <t>Gas</t>
  </si>
  <si>
    <t>Party</t>
  </si>
  <si>
    <t>Date</t>
  </si>
  <si>
    <t>Type</t>
  </si>
  <si>
    <t>Desc</t>
  </si>
  <si>
    <t>Highlight Amount if its Type is Expense</t>
  </si>
  <si>
    <t>Highlight Production if it is &lt;Target</t>
  </si>
  <si>
    <t>Highlight Amount if its Type is Income</t>
  </si>
  <si>
    <t>TN-18-BB-8008</t>
  </si>
  <si>
    <t>TN-22-CD-4782</t>
  </si>
  <si>
    <t>MH-30-AZ-1234</t>
  </si>
  <si>
    <t>KA-10-BA-6541</t>
  </si>
  <si>
    <t>AP-25-AQ-7532</t>
  </si>
  <si>
    <t>Data</t>
  </si>
  <si>
    <t>First 2 Char</t>
  </si>
  <si>
    <t>ID</t>
  </si>
  <si>
    <t>Ratings</t>
  </si>
  <si>
    <t>S.R. Tendulkar </t>
  </si>
  <si>
    <t>IND </t>
  </si>
  <si>
    <t>K.C. Sangakkara </t>
  </si>
  <si>
    <t>SL </t>
  </si>
  <si>
    <t>V. Sehwag </t>
  </si>
  <si>
    <t>S. Chanderpaul </t>
  </si>
  <si>
    <t>WI </t>
  </si>
  <si>
    <t>D.P.M.D. Jayawardena </t>
  </si>
  <si>
    <t>J.H. Kallis </t>
  </si>
  <si>
    <t>SA </t>
  </si>
  <si>
    <t>G.C. Smith </t>
  </si>
  <si>
    <t>V.V.S. Laxman </t>
  </si>
  <si>
    <t>R.L. Taylor </t>
  </si>
  <si>
    <t>NZ </t>
  </si>
  <si>
    <t>A.B. de Villiers </t>
  </si>
  <si>
    <t>T.T. Samaraweera </t>
  </si>
  <si>
    <t>H.M. Amla </t>
  </si>
  <si>
    <t>M.J. Clarke </t>
  </si>
  <si>
    <t>AUS </t>
  </si>
  <si>
    <t>S.M. Katich </t>
  </si>
  <si>
    <t>I.J.L. Trott </t>
  </si>
  <si>
    <t>ENG </t>
  </si>
  <si>
    <t>R.T. Ponting </t>
  </si>
  <si>
    <t>G. Gambhir </t>
  </si>
  <si>
    <t>Mohammad Yousuf </t>
  </si>
  <si>
    <t>PAK </t>
  </si>
  <si>
    <t>Younus Khan </t>
  </si>
  <si>
    <t>Tamim Iqbal </t>
  </si>
  <si>
    <t>BAN </t>
  </si>
  <si>
    <t>C.H. Gayle </t>
  </si>
  <si>
    <t>R. Dravid </t>
  </si>
  <si>
    <t>K.P. Pietersen </t>
  </si>
  <si>
    <t>S.R. Watson </t>
  </si>
  <si>
    <t>T.M. Dilshan </t>
  </si>
  <si>
    <t>D.L. Vettori </t>
  </si>
  <si>
    <t>A.J. Strauss </t>
  </si>
  <si>
    <t>I.R. Bell </t>
  </si>
  <si>
    <t>R.R. Sarwan </t>
  </si>
  <si>
    <t>A.G. Prince </t>
  </si>
  <si>
    <t>A.N. Cook </t>
  </si>
  <si>
    <t>M.E.K. Hussey </t>
  </si>
  <si>
    <t>P.D. Collingwood </t>
  </si>
  <si>
    <t>M.J. Prior </t>
  </si>
  <si>
    <t>B.B. McCullum </t>
  </si>
  <si>
    <t>Umar Akmal </t>
  </si>
  <si>
    <t>M.S. Dhoni </t>
  </si>
  <si>
    <t>Salman Butt </t>
  </si>
  <si>
    <t>B.J. Haddin </t>
  </si>
  <si>
    <t>M.V. Boucher </t>
  </si>
  <si>
    <t>J.D. Ryder </t>
  </si>
  <si>
    <t>P.J. Hughes </t>
  </si>
  <si>
    <t>Imran Farhat </t>
  </si>
  <si>
    <t>D.J.J. Bravo </t>
  </si>
  <si>
    <t>Shakib Al Hasan </t>
  </si>
  <si>
    <t>M.J. North </t>
  </si>
  <si>
    <t>Mushfiqur Rahim </t>
  </si>
  <si>
    <t>B.P. Nash </t>
  </si>
  <si>
    <t>S.C.J. Broad </t>
  </si>
  <si>
    <t>Junaid Siddique </t>
  </si>
  <si>
    <t>J.D.P. Oram </t>
  </si>
  <si>
    <t>Kamran Akmal </t>
  </si>
  <si>
    <t>N.T. Paranavithana </t>
  </si>
  <si>
    <t>Shoaib Malik </t>
  </si>
  <si>
    <t>Misbah-ul-Haq </t>
  </si>
  <si>
    <t>M.J. Guptill </t>
  </si>
  <si>
    <t>M.J. Vijay </t>
  </si>
  <si>
    <t>S. Raina </t>
  </si>
  <si>
    <t>Yuvraj Singh </t>
  </si>
  <si>
    <t>Mahmudullah </t>
  </si>
  <si>
    <t>Azhar Ali </t>
  </si>
  <si>
    <t>H.A.P.W. Jayawardena </t>
  </si>
  <si>
    <t>Zulqarnain Haider </t>
  </si>
  <si>
    <t>Shahriar Nafees </t>
  </si>
  <si>
    <t>T.D. Paine </t>
  </si>
  <si>
    <t>N. Deonarine </t>
  </si>
  <si>
    <t>T.G McIntosh </t>
  </si>
  <si>
    <t>B.S.M. Warnapura </t>
  </si>
  <si>
    <t>D.E. Bernard </t>
  </si>
  <si>
    <t>D. Ramdin </t>
  </si>
  <si>
    <t>A.D. Mathews </t>
  </si>
  <si>
    <t>T.M. Dowlin </t>
  </si>
  <si>
    <t>Faisal Iqbal </t>
  </si>
  <si>
    <t>E.J.G. Morgan </t>
  </si>
  <si>
    <t>D.S. Smith </t>
  </si>
  <si>
    <t>D.R. Flynn </t>
  </si>
  <si>
    <t>Mohammad Ashraful </t>
  </si>
  <si>
    <t>Yasir Hameed </t>
  </si>
  <si>
    <t>C.K. Kapugedera </t>
  </si>
  <si>
    <t>G.P. Swann </t>
  </si>
  <si>
    <t>J.P. Duminy </t>
  </si>
  <si>
    <t>Fawad Alam </t>
  </si>
  <si>
    <t>A. Barath </t>
  </si>
  <si>
    <t>R.S. Bopara </t>
  </si>
  <si>
    <t>M.S. Sinclair </t>
  </si>
  <si>
    <t>M.G. Johnson </t>
  </si>
  <si>
    <t>Khurram Manzoor </t>
  </si>
  <si>
    <t>O. Phillips </t>
  </si>
  <si>
    <t>C.A. Pujara </t>
  </si>
  <si>
    <t>K.K.D. Karthik </t>
  </si>
  <si>
    <t>N.M. Hauritz </t>
  </si>
  <si>
    <t>Aftab Ahmed </t>
  </si>
  <si>
    <t>A.N. Petersen </t>
  </si>
  <si>
    <t>Imrul Kayes </t>
  </si>
  <si>
    <t>B.J. Watling </t>
  </si>
  <si>
    <t>S.P.D. Smith </t>
  </si>
  <si>
    <t>D.R. Tuffey </t>
  </si>
  <si>
    <t>D.J.G. Sammy </t>
  </si>
  <si>
    <t>R. McLaren </t>
  </si>
  <si>
    <t>Raqibul Hasan </t>
  </si>
  <si>
    <t>Sri Lanka</t>
  </si>
  <si>
    <t>West Indies</t>
  </si>
  <si>
    <t>South Africa</t>
  </si>
  <si>
    <t>New Zealand</t>
  </si>
  <si>
    <t>Australia</t>
  </si>
  <si>
    <t>England</t>
  </si>
  <si>
    <t>Pakistan</t>
  </si>
  <si>
    <t>Bangladesh</t>
  </si>
  <si>
    <t>Maximum Earning</t>
  </si>
  <si>
    <t>Summary
Based on
Entire data</t>
  </si>
  <si>
    <t>SUM</t>
  </si>
  <si>
    <t>MAXIMUM</t>
  </si>
  <si>
    <t>AVERAGE</t>
  </si>
  <si>
    <t>COUNT</t>
  </si>
  <si>
    <t>Summary
Based on
Filtered data</t>
  </si>
  <si>
    <t>1. Apply table and calculate Amount</t>
  </si>
  <si>
    <t>Highlight Actual if it is &gt;its Budget</t>
  </si>
  <si>
    <t>Highlight Actual if it is =its Budget</t>
  </si>
  <si>
    <t>Wage in row - Employees in column</t>
  </si>
  <si>
    <t>Wage in row - Total benefits in column</t>
  </si>
  <si>
    <t>Minimum Earning</t>
  </si>
  <si>
    <t>Second Largest</t>
  </si>
  <si>
    <t>Third Lowest</t>
  </si>
  <si>
    <t>Q1 03</t>
  </si>
  <si>
    <t>Q2 03</t>
  </si>
  <si>
    <t>Q3 03</t>
  </si>
  <si>
    <t>Q4 03</t>
  </si>
  <si>
    <t>Q1 04</t>
  </si>
  <si>
    <t>Q2 04</t>
  </si>
  <si>
    <t>Q3 04</t>
  </si>
  <si>
    <t>Q4 04</t>
  </si>
  <si>
    <t>Q1 05</t>
  </si>
  <si>
    <t>Q2 05</t>
  </si>
  <si>
    <t>Q3 05</t>
  </si>
  <si>
    <t>Q4 05</t>
  </si>
  <si>
    <t>Q1 06</t>
  </si>
  <si>
    <t>Q2 06</t>
  </si>
  <si>
    <t>Q3 06</t>
  </si>
  <si>
    <t>Q4 06</t>
  </si>
  <si>
    <t>Amount of discount</t>
  </si>
  <si>
    <t>3. Fit all the column width to 15 point and display only top 5 Salary %</t>
  </si>
  <si>
    <t>Days</t>
  </si>
  <si>
    <t>Dept</t>
  </si>
  <si>
    <t>6. Add a slicer on month</t>
  </si>
  <si>
    <t>8. Apply conditional formatting to above pivot table - color scale</t>
  </si>
  <si>
    <t>Discount %1</t>
  </si>
  <si>
    <t>Code</t>
  </si>
  <si>
    <t>Full name</t>
  </si>
  <si>
    <t>Capital F Name</t>
  </si>
  <si>
    <t xml:space="preserve">Highlight Sunday </t>
  </si>
  <si>
    <t>2. If Salary is greater than 30000 then output will be Yes else No</t>
  </si>
  <si>
    <t>Highlight Blanks</t>
  </si>
  <si>
    <t>Sum</t>
  </si>
  <si>
    <t>Average</t>
  </si>
  <si>
    <t>Average Earning</t>
  </si>
  <si>
    <t>5. If Salary is between 10000 to 35000 then output will be 3000 else 5000</t>
  </si>
  <si>
    <t>5. Find the total earning of Male Gender and Graduate Qualification ?</t>
  </si>
  <si>
    <t>6. What is the average Salary of Female Gender and Developer Role is  ?</t>
  </si>
  <si>
    <t>Year Diff  - Y</t>
  </si>
  <si>
    <t>Month Diff - YM</t>
  </si>
  <si>
    <t>Days Diff - MD</t>
  </si>
  <si>
    <t>Net Work Day</t>
  </si>
  <si>
    <t>Altaf</t>
  </si>
  <si>
    <t xml:space="preserve">Karimi </t>
  </si>
  <si>
    <t>2. Add %, Average of Salary and count of employees in previous pivot</t>
  </si>
  <si>
    <t>3. If Region is West and Department is HR then output will be 5000 else NA</t>
  </si>
  <si>
    <t>4. If Branch is Mumbai or Branch is Pune then output will be Yes else blank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</si>
  <si>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</si>
  <si>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</si>
  <si>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</si>
  <si>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</si>
  <si>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</si>
  <si>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</si>
  <si>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</si>
  <si>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</si>
  <si>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</si>
  <si>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</si>
  <si>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</si>
  <si>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</si>
  <si>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</si>
  <si>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</si>
  <si>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</si>
  <si>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</si>
  <si>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</si>
  <si>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</si>
  <si>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</si>
  <si>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</si>
  <si>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</si>
  <si>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</si>
  <si>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</si>
  <si>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</si>
  <si>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</si>
  <si>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</si>
  <si>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</si>
  <si>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</si>
  <si>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</si>
  <si>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</si>
  <si>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</si>
  <si>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</si>
  <si>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</si>
  <si>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</si>
  <si>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</si>
  <si>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</si>
  <si>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</si>
  <si>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</si>
  <si>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</si>
  <si>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</si>
  <si>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</si>
  <si>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</si>
  <si>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</si>
  <si>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</si>
  <si>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</si>
  <si>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</si>
  <si>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</si>
  <si>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</si>
  <si>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</si>
  <si>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</si>
  <si>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</si>
  <si>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</si>
  <si>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</si>
  <si>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</si>
  <si>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</si>
  <si>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</si>
  <si>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</si>
  <si>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</si>
  <si>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</si>
  <si>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</si>
  <si>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</si>
  <si>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</si>
  <si>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</si>
  <si>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</si>
  <si>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</si>
  <si>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</si>
  <si>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</si>
  <si>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</si>
  <si>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</si>
  <si>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</si>
  <si>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</si>
  <si>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</si>
  <si>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</si>
  <si>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</si>
  <si>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</si>
  <si>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B.Gates_101@microsoft.com</t>
  </si>
  <si>
    <t>7. What is the Maximum Salary of Female Gender and Developer Role is  ?</t>
  </si>
  <si>
    <t>8. What is the Minimum Salary of Female Gender and Developer Role is  ?</t>
  </si>
  <si>
    <t>2. Find Duplicate Order ID and dislay in Red</t>
  </si>
  <si>
    <t>Y 2018</t>
  </si>
  <si>
    <t>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</si>
</sst>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43" formatCode="_ * #,##0.00_ ;_ * \-#,##0.00_ ;_ * &quot;-&quot;??_ ;_ @_ "/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#,##0.0000"/>
    <numFmt numFmtId="167" formatCode="_ &quot;Rs.&quot;\ * #,##0.00_ ;_ &quot;Rs.&quot;\ * \-#,##0.00_ ;_ &quot;Rs.&quot;\ * &quot;-&quot;??_ ;_ @_ "/>
    <numFmt numFmtId="168" formatCode="&quot;$&quot;#,##0_);[Red]\(&quot;$&quot;#,##0\)"/>
    <numFmt numFmtId="169" formatCode="&quot;$&quot;#,##0"/>
    <numFmt numFmtId="170" formatCode="0.0%"/>
    <numFmt numFmtId="171" formatCode="mm/dd/yy;@"/>
    <numFmt numFmtId="172" formatCode="&quot;$&quot;#,##0,"/>
    <numFmt numFmtId="173" formatCode="d\-mmm\-yyyy"/>
    <numFmt numFmtId="174" formatCode="_-* #,##0.00_-;[Red]\ \(#,##0.00\);_-* &quot;-&quot;??_-;_-@_-"/>
    <numFmt numFmtId="175" formatCode="#\ ???/???"/>
  </numFmts>
  <fonts count="50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0"/>
      <color indexed="8"/>
      <name val="Trebuchet M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name val="Arial"/>
      <family val="2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9C6500"/>
      <name val="Calibri"/>
      <family val="2"/>
      <scheme val="minor"/>
    </font>
    <font>
      <b/>
      <i/>
      <sz val="14"/>
      <color indexed="9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12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color theme="1" tint="0.24994659260841701"/>
      <name val="Calibri"/>
      <family val="2"/>
      <scheme val="minor"/>
    </font>
    <font>
      <sz val="16"/>
      <color theme="1" tint="0.24994659260841701"/>
      <name val="Calibri"/>
      <family val="2"/>
      <scheme val="minor"/>
    </font>
    <font>
      <b/>
      <sz val="16"/>
      <color theme="1" tint="0.24994659260841701"/>
      <name val="Calibri"/>
      <family val="2"/>
      <scheme val="minor"/>
    </font>
    <font>
      <sz val="66"/>
      <color theme="1" tint="0.24994659260841701"/>
      <name val="Cambria"/>
      <family val="2"/>
      <scheme val="major"/>
    </font>
    <font>
      <sz val="27"/>
      <color theme="1" tint="0.24994659260841701"/>
      <name val="Calibri"/>
      <family val="2"/>
      <scheme val="minor"/>
    </font>
    <font>
      <sz val="11"/>
      <color indexed="8"/>
      <name val="Calibri"/>
      <family val="2"/>
    </font>
    <font>
      <sz val="10"/>
      <name val="Bitstream Vera Sans"/>
      <family val="2"/>
    </font>
    <font>
      <sz val="12"/>
      <name val="Bookman Old Style"/>
      <family val="1"/>
    </font>
    <font>
      <u/>
      <sz val="10"/>
      <color indexed="12"/>
      <name val="Arial"/>
      <family val="2"/>
    </font>
    <font>
      <sz val="10"/>
      <name val="Times New Roman"/>
      <family val="1"/>
    </font>
    <font>
      <sz val="10"/>
      <name val="Helv"/>
    </font>
    <font>
      <sz val="8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sz val="9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0"/>
      <color rgb="FF7F7F7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rgb="FF00B0F0"/>
      <name val="Calibri"/>
      <family val="2"/>
      <scheme val="minor"/>
    </font>
    <font>
      <b/>
      <i/>
      <sz val="11"/>
      <color rgb="FF3F3F3F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1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2"/>
      </patternFill>
    </fill>
    <fill>
      <patternFill patternType="solid">
        <fgColor theme="1" tint="0.499984740745262"/>
        <bgColor theme="2"/>
      </patternFill>
    </fill>
    <fill>
      <patternFill patternType="solid">
        <fgColor indexed="31"/>
      </patternFill>
    </fill>
    <fill>
      <patternFill patternType="solid">
        <fgColor indexed="1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thin">
        <color theme="9" tint="0.59999389629810485"/>
      </left>
      <right/>
      <top style="thin">
        <color theme="9" tint="0.59999389629810485"/>
      </top>
      <bottom style="thin">
        <color theme="9" tint="0.59999389629810485"/>
      </bottom>
      <diagonal/>
    </border>
    <border>
      <left/>
      <right style="thin">
        <color theme="9" tint="0.59999389629810485"/>
      </right>
      <top style="thin">
        <color theme="9" tint="0.59999389629810485"/>
      </top>
      <bottom style="thin">
        <color theme="9" tint="0.59999389629810485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</borders>
  <cellStyleXfs count="67">
    <xf numFmtId="0" fontId="0" fillId="0" borderId="0"/>
    <xf numFmtId="164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2" borderId="0" applyNumberFormat="0" applyFont="0" applyBorder="0" applyAlignment="0" applyProtection="0"/>
    <xf numFmtId="0" fontId="7" fillId="4" borderId="3" applyNumberFormat="0" applyAlignment="0" applyProtection="0"/>
    <xf numFmtId="0" fontId="8" fillId="5" borderId="0" applyNumberFormat="0" applyBorder="0" applyAlignment="0" applyProtection="0"/>
    <xf numFmtId="0" fontId="2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2" fillId="3" borderId="0" applyNumberFormat="0" applyFont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6" borderId="7" applyNumberFormat="0" applyFont="0" applyAlignment="0" applyProtection="0"/>
    <xf numFmtId="15" fontId="14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3" fillId="0" borderId="0" applyNumberFormat="0" applyFill="0" applyBorder="0" applyAlignment="0" applyProtection="0"/>
    <xf numFmtId="0" fontId="9" fillId="0" borderId="8" applyNumberFormat="0" applyFill="0" applyAlignment="0" applyProtection="0"/>
    <xf numFmtId="164" fontId="5" fillId="0" borderId="0" applyFont="0" applyFill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164" fontId="5" fillId="0" borderId="0" applyFont="0" applyFill="0" applyBorder="0" applyAlignment="0" applyProtection="0"/>
    <xf numFmtId="0" fontId="25" fillId="10" borderId="28" applyNumberFormat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7" fillId="0" borderId="0"/>
    <xf numFmtId="0" fontId="29" fillId="13" borderId="0">
      <alignment vertical="center"/>
    </xf>
    <xf numFmtId="43" fontId="2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32" fillId="12" borderId="0" applyNumberFormat="0" applyBorder="0" applyAlignment="0" applyProtection="0"/>
    <xf numFmtId="0" fontId="6" fillId="14" borderId="0" applyNumberFormat="0" applyBorder="0" applyAlignment="0" applyProtection="0">
      <alignment horizontal="right" indent="1"/>
    </xf>
    <xf numFmtId="0" fontId="30" fillId="12" borderId="0" applyNumberFormat="0" applyBorder="0" applyProtection="0">
      <alignment horizontal="left" vertical="center" indent="4"/>
    </xf>
    <xf numFmtId="169" fontId="31" fillId="12" borderId="0" applyBorder="0" applyProtection="0">
      <alignment horizontal="right" vertical="center" indent="2"/>
    </xf>
    <xf numFmtId="0" fontId="33" fillId="12" borderId="0" applyNumberFormat="0" applyBorder="0" applyAlignment="0" applyProtection="0"/>
    <xf numFmtId="0" fontId="34" fillId="15" borderId="0" applyNumberFormat="0" applyBorder="0" applyAlignment="0" applyProtection="0"/>
    <xf numFmtId="0" fontId="5" fillId="15" borderId="0" applyNumberFormat="0" applyBorder="0" applyAlignment="0" applyProtection="0"/>
    <xf numFmtId="43" fontId="2" fillId="0" borderId="0" applyFont="0" applyFill="0" applyBorder="0" applyAlignment="0" applyProtection="0"/>
    <xf numFmtId="43" fontId="34" fillId="0" borderId="0" applyFont="0" applyFill="0" applyBorder="0" applyAlignment="0" applyProtection="0"/>
    <xf numFmtId="170" fontId="35" fillId="0" borderId="0" applyFont="0" applyFill="0" applyBorder="0" applyAlignment="0" applyProtection="0"/>
    <xf numFmtId="170" fontId="35" fillId="0" borderId="0" applyFont="0" applyFill="0" applyBorder="0" applyAlignment="0" applyProtection="0"/>
    <xf numFmtId="170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72" fontId="36" fillId="0" borderId="0"/>
    <xf numFmtId="2" fontId="2" fillId="0" borderId="0" applyFont="0" applyFill="0" applyBorder="0" applyAlignment="0" applyProtection="0"/>
    <xf numFmtId="173" fontId="28" fillId="0" borderId="0" applyFont="0" applyFill="0" applyBorder="0" applyProtection="0">
      <alignment horizontal="center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2" fontId="38" fillId="0" borderId="0">
      <alignment vertical="center"/>
    </xf>
    <xf numFmtId="15" fontId="39" fillId="0" borderId="0" applyFill="0" applyBorder="0">
      <alignment horizontal="right"/>
    </xf>
    <xf numFmtId="0" fontId="35" fillId="0" borderId="0"/>
    <xf numFmtId="0" fontId="5" fillId="0" borderId="0"/>
    <xf numFmtId="0" fontId="40" fillId="0" borderId="0" applyNumberFormat="0"/>
    <xf numFmtId="174" fontId="41" fillId="0" borderId="36" applyBorder="0" applyAlignment="0">
      <protection locked="0"/>
    </xf>
    <xf numFmtId="0" fontId="41" fillId="0" borderId="37" applyNumberFormat="0" applyBorder="0" applyAlignment="0">
      <protection hidden="1"/>
    </xf>
    <xf numFmtId="9" fontId="35" fillId="0" borderId="0" applyFont="0" applyFill="0" applyBorder="0" applyAlignment="0" applyProtection="0"/>
    <xf numFmtId="9" fontId="34" fillId="0" borderId="0" applyFont="0" applyFill="0" applyBorder="0" applyAlignment="0" applyProtection="0"/>
    <xf numFmtId="175" fontId="42" fillId="16" borderId="38">
      <alignment horizontal="left" indent="2"/>
    </xf>
    <xf numFmtId="0" fontId="2" fillId="0" borderId="0">
      <alignment wrapText="1"/>
    </xf>
    <xf numFmtId="167" fontId="29" fillId="0" borderId="0" applyFont="0" applyFill="0" applyBorder="0" applyAlignment="0" applyProtection="0"/>
    <xf numFmtId="0" fontId="43" fillId="17" borderId="0" applyNumberFormat="0" applyFont="0" applyBorder="0" applyAlignment="0" applyProtection="0"/>
    <xf numFmtId="0" fontId="43" fillId="18" borderId="39" applyNumberFormat="0" applyFont="0" applyAlignment="0" applyProtection="0"/>
    <xf numFmtId="167" fontId="29" fillId="0" borderId="0" applyFont="0" applyFill="0" applyBorder="0" applyAlignment="0" applyProtection="0"/>
  </cellStyleXfs>
  <cellXfs count="135">
    <xf numFmtId="0" fontId="0" fillId="0" borderId="0" xfId="0"/>
    <xf numFmtId="0" fontId="1" fillId="0" borderId="0" xfId="10" applyAlignment="1">
      <alignment horizontal="center"/>
    </xf>
    <xf numFmtId="2" fontId="1" fillId="0" borderId="0" xfId="10" applyNumberFormat="1" applyAlignment="1">
      <alignment horizontal="center"/>
    </xf>
    <xf numFmtId="2" fontId="1" fillId="0" borderId="0" xfId="10" applyNumberFormat="1"/>
    <xf numFmtId="0" fontId="1" fillId="0" borderId="0" xfId="1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0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11" fillId="0" borderId="0" xfId="0" applyFont="1"/>
    <xf numFmtId="0" fontId="6" fillId="0" borderId="0" xfId="0" applyFont="1"/>
    <xf numFmtId="14" fontId="0" fillId="0" borderId="0" xfId="0" applyNumberFormat="1"/>
    <xf numFmtId="15" fontId="0" fillId="0" borderId="0" xfId="0" applyNumberFormat="1"/>
    <xf numFmtId="18" fontId="0" fillId="0" borderId="0" xfId="0" quotePrefix="1" applyNumberFormat="1"/>
    <xf numFmtId="18" fontId="0" fillId="0" borderId="0" xfId="0" applyNumberFormat="1"/>
    <xf numFmtId="0" fontId="0" fillId="0" borderId="0" xfId="0" applyAlignment="1" applyProtection="1">
      <alignment horizontal="center" vertical="center"/>
    </xf>
    <xf numFmtId="0" fontId="0" fillId="0" borderId="0" xfId="0" applyProtection="1"/>
    <xf numFmtId="0" fontId="15" fillId="0" borderId="22" xfId="0" applyFont="1" applyBorder="1" applyAlignment="1">
      <alignment horizontal="center" vertical="center"/>
    </xf>
    <xf numFmtId="4" fontId="15" fillId="0" borderId="22" xfId="0" applyNumberFormat="1" applyFont="1" applyBorder="1" applyAlignment="1">
      <alignment horizontal="center" vertical="center"/>
    </xf>
    <xf numFmtId="0" fontId="5" fillId="0" borderId="0" xfId="0" applyFont="1"/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6" fillId="0" borderId="6" xfId="10" applyFont="1" applyFill="1" applyBorder="1" applyAlignment="1">
      <alignment horizontal="center" vertical="center" wrapText="1"/>
    </xf>
    <xf numFmtId="0" fontId="16" fillId="0" borderId="6" xfId="10" applyFont="1" applyFill="1" applyBorder="1" applyAlignment="1">
      <alignment horizontal="left" vertical="center" wrapText="1"/>
    </xf>
    <xf numFmtId="2" fontId="16" fillId="0" borderId="6" xfId="10" applyNumberFormat="1" applyFont="1" applyFill="1" applyBorder="1" applyAlignment="1">
      <alignment horizontal="center" vertical="center" wrapText="1"/>
    </xf>
    <xf numFmtId="2" fontId="16" fillId="0" borderId="6" xfId="10" applyNumberFormat="1" applyFont="1" applyFill="1" applyBorder="1" applyAlignment="1">
      <alignment horizontal="right" wrapText="1"/>
    </xf>
    <xf numFmtId="0" fontId="16" fillId="0" borderId="1" xfId="10" applyFont="1" applyFill="1" applyBorder="1" applyAlignment="1">
      <alignment horizontal="center" vertical="center" wrapText="1"/>
    </xf>
    <xf numFmtId="0" fontId="16" fillId="0" borderId="1" xfId="10" applyFont="1" applyFill="1" applyBorder="1" applyAlignment="1">
      <alignment horizontal="left" vertical="center" wrapText="1"/>
    </xf>
    <xf numFmtId="2" fontId="16" fillId="0" borderId="1" xfId="10" applyNumberFormat="1" applyFont="1" applyFill="1" applyBorder="1" applyAlignment="1">
      <alignment horizontal="center" vertical="center" wrapText="1"/>
    </xf>
    <xf numFmtId="0" fontId="17" fillId="0" borderId="7" xfId="14" applyFont="1" applyFill="1"/>
    <xf numFmtId="0" fontId="17" fillId="0" borderId="7" xfId="14" applyFont="1" applyFill="1" applyAlignment="1"/>
    <xf numFmtId="2" fontId="13" fillId="0" borderId="7" xfId="14" applyNumberFormat="1" applyFont="1" applyFill="1"/>
    <xf numFmtId="10" fontId="13" fillId="0" borderId="7" xfId="14" applyNumberFormat="1" applyFont="1" applyFill="1"/>
    <xf numFmtId="0" fontId="18" fillId="5" borderId="8" xfId="5" applyFont="1" applyBorder="1"/>
    <xf numFmtId="2" fontId="18" fillId="5" borderId="8" xfId="5" applyNumberFormat="1" applyFont="1" applyBorder="1"/>
    <xf numFmtId="10" fontId="18" fillId="5" borderId="8" xfId="5" applyNumberFormat="1" applyFont="1" applyBorder="1"/>
    <xf numFmtId="0" fontId="12" fillId="6" borderId="7" xfId="14" quotePrefix="1" applyNumberFormat="1" applyFont="1" applyAlignment="1">
      <alignment horizontal="center" vertical="center"/>
    </xf>
    <xf numFmtId="4" fontId="13" fillId="0" borderId="7" xfId="14" applyNumberFormat="1" applyFont="1" applyFill="1"/>
    <xf numFmtId="0" fontId="12" fillId="5" borderId="2" xfId="5" applyFont="1" applyBorder="1" applyAlignment="1" applyProtection="1">
      <alignment horizontal="left" vertical="center"/>
    </xf>
    <xf numFmtId="0" fontId="0" fillId="0" borderId="0" xfId="0" applyFont="1"/>
    <xf numFmtId="0" fontId="20" fillId="0" borderId="9" xfId="0" applyFont="1" applyBorder="1" applyAlignment="1">
      <alignment vertical="center"/>
    </xf>
    <xf numFmtId="38" fontId="20" fillId="0" borderId="17" xfId="12" applyNumberFormat="1" applyFont="1" applyBorder="1" applyAlignment="1">
      <alignment vertical="center"/>
    </xf>
    <xf numFmtId="4" fontId="20" fillId="0" borderId="18" xfId="2" applyNumberFormat="1" applyFont="1" applyBorder="1" applyAlignment="1">
      <alignment vertical="center"/>
    </xf>
    <xf numFmtId="40" fontId="20" fillId="0" borderId="18" xfId="12" applyNumberFormat="1" applyFont="1" applyBorder="1" applyAlignment="1">
      <alignment vertical="center"/>
    </xf>
    <xf numFmtId="38" fontId="20" fillId="0" borderId="18" xfId="12" applyNumberFormat="1" applyFont="1" applyBorder="1" applyAlignment="1">
      <alignment vertical="center"/>
    </xf>
    <xf numFmtId="10" fontId="20" fillId="0" borderId="19" xfId="13" applyNumberFormat="1" applyFont="1" applyBorder="1" applyAlignment="1">
      <alignment vertical="center"/>
    </xf>
    <xf numFmtId="4" fontId="20" fillId="0" borderId="17" xfId="2" applyNumberFormat="1" applyFont="1" applyBorder="1" applyAlignment="1">
      <alignment vertical="center"/>
    </xf>
    <xf numFmtId="38" fontId="20" fillId="0" borderId="19" xfId="2" applyNumberFormat="1" applyFont="1" applyBorder="1" applyAlignment="1">
      <alignment vertical="center"/>
    </xf>
    <xf numFmtId="0" fontId="21" fillId="0" borderId="20" xfId="0" applyFont="1" applyBorder="1" applyAlignment="1">
      <alignment vertical="center"/>
    </xf>
    <xf numFmtId="4" fontId="21" fillId="0" borderId="21" xfId="0" applyNumberFormat="1" applyFont="1" applyBorder="1" applyAlignment="1">
      <alignment vertical="center"/>
    </xf>
    <xf numFmtId="38" fontId="15" fillId="0" borderId="17" xfId="12" applyNumberFormat="1" applyFont="1" applyBorder="1" applyAlignment="1">
      <alignment vertical="center"/>
    </xf>
    <xf numFmtId="4" fontId="15" fillId="0" borderId="18" xfId="2" applyNumberFormat="1" applyFont="1" applyBorder="1" applyAlignment="1">
      <alignment vertical="center"/>
    </xf>
    <xf numFmtId="40" fontId="15" fillId="0" borderId="18" xfId="12" applyNumberFormat="1" applyFont="1" applyBorder="1" applyAlignment="1">
      <alignment vertical="center"/>
    </xf>
    <xf numFmtId="38" fontId="15" fillId="0" borderId="18" xfId="12" applyNumberFormat="1" applyFont="1" applyBorder="1" applyAlignment="1">
      <alignment vertical="center"/>
    </xf>
    <xf numFmtId="10" fontId="15" fillId="0" borderId="19" xfId="13" applyNumberFormat="1" applyFont="1" applyBorder="1" applyAlignment="1">
      <alignment vertical="center"/>
    </xf>
    <xf numFmtId="4" fontId="15" fillId="0" borderId="17" xfId="2" applyNumberFormat="1" applyFont="1" applyBorder="1" applyAlignment="1">
      <alignment vertical="center"/>
    </xf>
    <xf numFmtId="38" fontId="15" fillId="0" borderId="19" xfId="2" applyNumberFormat="1" applyFont="1" applyBorder="1" applyAlignment="1">
      <alignment vertical="center"/>
    </xf>
    <xf numFmtId="0" fontId="17" fillId="0" borderId="20" xfId="0" applyFont="1" applyBorder="1" applyAlignment="1">
      <alignment vertical="center"/>
    </xf>
    <xf numFmtId="4" fontId="17" fillId="0" borderId="21" xfId="0" applyNumberFormat="1" applyFont="1" applyBorder="1" applyAlignment="1">
      <alignment vertical="center"/>
    </xf>
    <xf numFmtId="0" fontId="12" fillId="6" borderId="7" xfId="14" quotePrefix="1" applyNumberFormat="1" applyFont="1" applyAlignment="1">
      <alignment horizontal="left" vertical="center"/>
    </xf>
    <xf numFmtId="10" fontId="15" fillId="0" borderId="22" xfId="0" applyNumberFormat="1" applyFont="1" applyBorder="1" applyAlignment="1">
      <alignment horizontal="center" vertical="center"/>
    </xf>
    <xf numFmtId="0" fontId="15" fillId="0" borderId="22" xfId="0" applyNumberFormat="1" applyFont="1" applyBorder="1" applyAlignment="1">
      <alignment horizontal="center" vertical="center"/>
    </xf>
    <xf numFmtId="0" fontId="7" fillId="4" borderId="3" xfId="4" applyAlignment="1">
      <alignment horizontal="center" vertical="center"/>
    </xf>
    <xf numFmtId="0" fontId="12" fillId="6" borderId="25" xfId="14" quotePrefix="1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5" fillId="0" borderId="22" xfId="0" applyFont="1" applyBorder="1" applyAlignment="1">
      <alignment horizontal="left" vertical="center"/>
    </xf>
    <xf numFmtId="0" fontId="9" fillId="0" borderId="8" xfId="19"/>
    <xf numFmtId="4" fontId="0" fillId="0" borderId="0" xfId="0" applyNumberFormat="1" applyBorder="1"/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15" fontId="0" fillId="0" borderId="0" xfId="0" applyNumberFormat="1" applyBorder="1" applyAlignment="1">
      <alignment horizontal="center"/>
    </xf>
    <xf numFmtId="0" fontId="12" fillId="6" borderId="7" xfId="14" applyNumberFormat="1" applyFont="1" applyAlignment="1">
      <alignment horizontal="center"/>
    </xf>
    <xf numFmtId="0" fontId="12" fillId="6" borderId="7" xfId="14" quotePrefix="1" applyNumberFormat="1" applyFont="1" applyAlignment="1">
      <alignment horizontal="center"/>
    </xf>
    <xf numFmtId="0" fontId="25" fillId="6" borderId="7" xfId="14" applyFont="1" applyAlignment="1">
      <alignment horizontal="left" vertical="center"/>
    </xf>
    <xf numFmtId="0" fontId="24" fillId="0" borderId="0" xfId="18" applyNumberFormat="1" applyFont="1" applyAlignment="1">
      <alignment horizontal="center"/>
    </xf>
    <xf numFmtId="15" fontId="15" fillId="0" borderId="22" xfId="0" applyNumberFormat="1" applyFont="1" applyBorder="1" applyAlignment="1">
      <alignment horizontal="center" vertical="center"/>
    </xf>
    <xf numFmtId="9" fontId="15" fillId="0" borderId="22" xfId="0" applyNumberFormat="1" applyFont="1" applyBorder="1" applyAlignment="1">
      <alignment horizontal="center" vertical="center"/>
    </xf>
    <xf numFmtId="4" fontId="15" fillId="0" borderId="22" xfId="0" applyNumberFormat="1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9" xfId="0" applyFont="1" applyBorder="1" applyAlignment="1">
      <alignment vertical="center"/>
    </xf>
    <xf numFmtId="4" fontId="12" fillId="5" borderId="22" xfId="5" applyNumberFormat="1" applyFont="1" applyBorder="1" applyAlignment="1">
      <alignment horizontal="center" vertical="center"/>
    </xf>
    <xf numFmtId="0" fontId="25" fillId="10" borderId="28" xfId="24"/>
    <xf numFmtId="0" fontId="12" fillId="6" borderId="29" xfId="14" quotePrefix="1" applyNumberFormat="1" applyFont="1" applyBorder="1" applyAlignment="1">
      <alignment horizontal="center" vertical="center"/>
    </xf>
    <xf numFmtId="0" fontId="12" fillId="6" borderId="30" xfId="14" quotePrefix="1" applyNumberFormat="1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166" fontId="15" fillId="0" borderId="22" xfId="0" applyNumberFormat="1" applyFont="1" applyBorder="1" applyAlignment="1">
      <alignment horizontal="center" vertical="center"/>
    </xf>
    <xf numFmtId="166" fontId="15" fillId="0" borderId="32" xfId="0" applyNumberFormat="1" applyFont="1" applyBorder="1" applyAlignment="1">
      <alignment horizontal="center" vertical="center"/>
    </xf>
    <xf numFmtId="166" fontId="15" fillId="0" borderId="34" xfId="0" applyNumberFormat="1" applyFont="1" applyBorder="1" applyAlignment="1">
      <alignment horizontal="center" vertical="center"/>
    </xf>
    <xf numFmtId="166" fontId="15" fillId="0" borderId="35" xfId="0" applyNumberFormat="1" applyFont="1" applyBorder="1" applyAlignment="1">
      <alignment horizontal="center" vertical="center"/>
    </xf>
    <xf numFmtId="10" fontId="12" fillId="6" borderId="7" xfId="14" quotePrefix="1" applyNumberFormat="1" applyFont="1" applyAlignment="1">
      <alignment horizontal="center" vertical="center"/>
    </xf>
    <xf numFmtId="0" fontId="26" fillId="11" borderId="22" xfId="0" applyFont="1" applyFill="1" applyBorder="1" applyAlignment="1">
      <alignment horizontal="center" vertical="center"/>
    </xf>
    <xf numFmtId="0" fontId="12" fillId="6" borderId="23" xfId="14" quotePrefix="1" applyNumberFormat="1" applyFont="1" applyBorder="1" applyAlignment="1">
      <alignment vertical="center"/>
    </xf>
    <xf numFmtId="0" fontId="24" fillId="0" borderId="0" xfId="18" applyFont="1"/>
    <xf numFmtId="0" fontId="0" fillId="0" borderId="0" xfId="0"/>
    <xf numFmtId="0" fontId="12" fillId="6" borderId="7" xfId="14" quotePrefix="1" applyNumberFormat="1" applyFont="1" applyAlignment="1">
      <alignment horizontal="center" vertical="center"/>
    </xf>
    <xf numFmtId="3" fontId="15" fillId="0" borderId="22" xfId="0" applyNumberFormat="1" applyFont="1" applyBorder="1" applyAlignment="1">
      <alignment horizontal="center" vertical="center"/>
    </xf>
    <xf numFmtId="0" fontId="13" fillId="0" borderId="7" xfId="14" applyNumberFormat="1" applyFont="1" applyFill="1" applyAlignment="1">
      <alignment horizontal="center"/>
    </xf>
    <xf numFmtId="10" fontId="13" fillId="0" borderId="7" xfId="14" applyNumberFormat="1" applyFont="1" applyFill="1" applyAlignment="1">
      <alignment horizontal="center"/>
    </xf>
    <xf numFmtId="0" fontId="18" fillId="5" borderId="22" xfId="5" applyFont="1" applyBorder="1" applyAlignment="1">
      <alignment horizontal="center" vertical="center"/>
    </xf>
    <xf numFmtId="0" fontId="45" fillId="0" borderId="22" xfId="18" applyFont="1" applyBorder="1" applyAlignment="1">
      <alignment horizontal="left" vertical="center" indent="1"/>
    </xf>
    <xf numFmtId="4" fontId="15" fillId="19" borderId="22" xfId="0" applyNumberFormat="1" applyFont="1" applyFill="1" applyBorder="1" applyAlignment="1">
      <alignment horizontal="right" vertical="center"/>
    </xf>
    <xf numFmtId="0" fontId="15" fillId="0" borderId="22" xfId="0" applyFont="1" applyBorder="1" applyAlignment="1" applyProtection="1">
      <alignment horizontal="center" vertical="center"/>
    </xf>
    <xf numFmtId="0" fontId="15" fillId="20" borderId="9" xfId="0" applyFont="1" applyFill="1" applyBorder="1" applyAlignment="1">
      <alignment vertical="center"/>
    </xf>
    <xf numFmtId="10" fontId="15" fillId="20" borderId="19" xfId="13" applyNumberFormat="1" applyFont="1" applyFill="1" applyBorder="1" applyAlignment="1">
      <alignment vertical="center"/>
    </xf>
    <xf numFmtId="40" fontId="15" fillId="20" borderId="18" xfId="12" applyNumberFormat="1" applyFont="1" applyFill="1" applyBorder="1" applyAlignment="1">
      <alignment vertical="center"/>
    </xf>
    <xf numFmtId="49" fontId="15" fillId="0" borderId="22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5" fillId="8" borderId="0" xfId="21" applyFont="1"/>
    <xf numFmtId="0" fontId="5" fillId="9" borderId="0" xfId="22" applyFont="1"/>
    <xf numFmtId="0" fontId="47" fillId="0" borderId="0" xfId="18" applyFont="1"/>
    <xf numFmtId="0" fontId="48" fillId="0" borderId="0" xfId="0" quotePrefix="1" applyFont="1" applyAlignment="1">
      <alignment horizontal="center" wrapText="1"/>
    </xf>
    <xf numFmtId="0" fontId="48" fillId="0" borderId="0" xfId="0" applyFont="1" applyAlignment="1">
      <alignment horizontal="center" wrapText="1"/>
    </xf>
    <xf numFmtId="0" fontId="46" fillId="0" borderId="0" xfId="0" applyFont="1" applyAlignment="1">
      <alignment horizontal="center"/>
    </xf>
    <xf numFmtId="0" fontId="12" fillId="5" borderId="5" xfId="5" applyFont="1" applyBorder="1" applyAlignment="1">
      <alignment horizontal="center"/>
    </xf>
    <xf numFmtId="0" fontId="24" fillId="0" borderId="0" xfId="18" applyNumberFormat="1" applyFont="1" applyAlignment="1">
      <alignment horizontal="left"/>
    </xf>
    <xf numFmtId="0" fontId="24" fillId="0" borderId="0" xfId="18" applyFont="1" applyAlignment="1">
      <alignment horizontal="left"/>
    </xf>
    <xf numFmtId="0" fontId="44" fillId="6" borderId="7" xfId="14" applyFont="1" applyAlignment="1">
      <alignment horizontal="center" vertical="center" textRotation="90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2" fillId="6" borderId="10" xfId="14" applyFont="1" applyBorder="1" applyAlignment="1">
      <alignment horizontal="center"/>
    </xf>
    <xf numFmtId="0" fontId="22" fillId="6" borderId="11" xfId="14" applyFont="1" applyBorder="1" applyAlignment="1">
      <alignment horizontal="center"/>
    </xf>
    <xf numFmtId="0" fontId="12" fillId="6" borderId="23" xfId="14" quotePrefix="1" applyNumberFormat="1" applyFont="1" applyBorder="1" applyAlignment="1">
      <alignment horizontal="center" vertical="center" textRotation="45"/>
    </xf>
    <xf numFmtId="0" fontId="12" fillId="6" borderId="26" xfId="14" quotePrefix="1" applyNumberFormat="1" applyFont="1" applyBorder="1" applyAlignment="1">
      <alignment horizontal="center" vertical="center" textRotation="45"/>
    </xf>
    <xf numFmtId="0" fontId="12" fillId="6" borderId="24" xfId="14" quotePrefix="1" applyNumberFormat="1" applyFont="1" applyBorder="1" applyAlignment="1">
      <alignment horizontal="center" vertical="center" textRotation="45"/>
    </xf>
    <xf numFmtId="0" fontId="12" fillId="6" borderId="12" xfId="14" quotePrefix="1" applyNumberFormat="1" applyFont="1" applyBorder="1" applyAlignment="1">
      <alignment horizontal="center" vertical="center"/>
    </xf>
    <xf numFmtId="0" fontId="12" fillId="6" borderId="13" xfId="14" quotePrefix="1" applyNumberFormat="1" applyFont="1" applyBorder="1" applyAlignment="1">
      <alignment horizontal="center" vertical="center"/>
    </xf>
    <xf numFmtId="0" fontId="12" fillId="6" borderId="14" xfId="14" quotePrefix="1" applyNumberFormat="1" applyFont="1" applyBorder="1" applyAlignment="1">
      <alignment horizontal="center" vertical="center"/>
    </xf>
    <xf numFmtId="0" fontId="19" fillId="7" borderId="15" xfId="0" applyFont="1" applyFill="1" applyBorder="1" applyAlignment="1">
      <alignment horizontal="center" vertical="center"/>
    </xf>
    <xf numFmtId="0" fontId="19" fillId="7" borderId="16" xfId="0" applyFont="1" applyFill="1" applyBorder="1" applyAlignment="1">
      <alignment horizontal="center" vertical="center"/>
    </xf>
    <xf numFmtId="0" fontId="12" fillId="6" borderId="27" xfId="14" quotePrefix="1" applyNumberFormat="1" applyFont="1" applyBorder="1" applyAlignment="1">
      <alignment horizontal="center" vertical="center"/>
    </xf>
    <xf numFmtId="0" fontId="12" fillId="6" borderId="0" xfId="14" quotePrefix="1" applyNumberFormat="1" applyFont="1" applyBorder="1" applyAlignment="1">
      <alignment horizontal="center" vertical="center"/>
    </xf>
    <xf numFmtId="4" fontId="9" fillId="0" borderId="8" xfId="19" applyNumberFormat="1"/>
    <xf numFmtId="4" fontId="25" fillId="10" borderId="28" xfId="24" applyNumberFormat="1"/>
    <xf numFmtId="4" fontId="49" fillId="10" borderId="28" xfId="24" applyNumberFormat="1" applyFont="1"/>
  </cellXfs>
  <cellStyles count="67">
    <cellStyle name="20% - Accent1" xfId="21" builtinId="30"/>
    <cellStyle name="20% - Accent1 2" xfId="37" xr:uid="{00000000-0005-0000-0000-000001000000}"/>
    <cellStyle name="20% - Accent1 3" xfId="38" xr:uid="{00000000-0005-0000-0000-000002000000}"/>
    <cellStyle name="20% - Accent6" xfId="22" builtinId="50"/>
    <cellStyle name="Comma" xfId="12" builtinId="3"/>
    <cellStyle name="Comma 2" xfId="1" xr:uid="{00000000-0005-0000-0000-000005000000}"/>
    <cellStyle name="Comma 2 2" xfId="26" xr:uid="{00000000-0005-0000-0000-000006000000}"/>
    <cellStyle name="Comma 2 3" xfId="39" xr:uid="{00000000-0005-0000-0000-000007000000}"/>
    <cellStyle name="Comma 3" xfId="20" xr:uid="{00000000-0005-0000-0000-000008000000}"/>
    <cellStyle name="Comma 3 2" xfId="40" xr:uid="{00000000-0005-0000-0000-000009000000}"/>
    <cellStyle name="Comma 4" xfId="23" xr:uid="{00000000-0005-0000-0000-00000A000000}"/>
    <cellStyle name="Comma 4 2" xfId="16" xr:uid="{00000000-0005-0000-0000-00000B000000}"/>
    <cellStyle name="Comma 4 2 2" xfId="25" xr:uid="{00000000-0005-0000-0000-00000C000000}"/>
    <cellStyle name="Comma 5" xfId="27" xr:uid="{00000000-0005-0000-0000-00000D000000}"/>
    <cellStyle name="Comma 6" xfId="30" xr:uid="{00000000-0005-0000-0000-00000E000000}"/>
    <cellStyle name="Currency" xfId="66" xr:uid="{00000000-0005-0000-0000-00000F000000}"/>
    <cellStyle name="Currency [0] 2" xfId="31" xr:uid="{00000000-0005-0000-0000-000010000000}"/>
    <cellStyle name="Currency 2" xfId="2" xr:uid="{00000000-0005-0000-0000-000011000000}"/>
    <cellStyle name="Currency 2 2" xfId="41" xr:uid="{00000000-0005-0000-0000-000012000000}"/>
    <cellStyle name="Currency 3" xfId="42" xr:uid="{00000000-0005-0000-0000-000013000000}"/>
    <cellStyle name="Currency 4" xfId="43" xr:uid="{00000000-0005-0000-0000-000014000000}"/>
    <cellStyle name="Currency 5" xfId="44" xr:uid="{00000000-0005-0000-0000-000015000000}"/>
    <cellStyle name="Currency 6" xfId="45" xr:uid="{00000000-0005-0000-0000-000016000000}"/>
    <cellStyle name="Currency 7" xfId="46" xr:uid="{00000000-0005-0000-0000-000017000000}"/>
    <cellStyle name="Currency 8" xfId="63" xr:uid="{00000000-0005-0000-0000-000018000000}"/>
    <cellStyle name="Currency Round to thousands" xfId="47" xr:uid="{00000000-0005-0000-0000-000019000000}"/>
    <cellStyle name="Date" xfId="15" xr:uid="{00000000-0005-0000-0000-00001A000000}"/>
    <cellStyle name="Explanatory Text" xfId="18" builtinId="53"/>
    <cellStyle name="Fixed" xfId="48" xr:uid="{00000000-0005-0000-0000-00001C000000}"/>
    <cellStyle name="Four-Digit Year" xfId="49" xr:uid="{00000000-0005-0000-0000-00001D000000}"/>
    <cellStyle name="GreyOrWhite" xfId="3" xr:uid="{00000000-0005-0000-0000-00001E000000}"/>
    <cellStyle name="Heading 1 2" xfId="34" xr:uid="{00000000-0005-0000-0000-00001F000000}"/>
    <cellStyle name="Heading 2 2" xfId="35" xr:uid="{00000000-0005-0000-0000-000020000000}"/>
    <cellStyle name="Heading 3 2" xfId="36" xr:uid="{00000000-0005-0000-0000-000021000000}"/>
    <cellStyle name="Her Total Lost Shade" xfId="64" xr:uid="{00000000-0005-0000-0000-000022000000}"/>
    <cellStyle name="Hyperlink 2" xfId="50" xr:uid="{00000000-0005-0000-0000-000023000000}"/>
    <cellStyle name="Hyperlink 3" xfId="51" xr:uid="{00000000-0005-0000-0000-000024000000}"/>
    <cellStyle name="Input" xfId="4" builtinId="20"/>
    <cellStyle name="Jessica" xfId="52" xr:uid="{00000000-0005-0000-0000-000026000000}"/>
    <cellStyle name="LongDate" xfId="53" xr:uid="{00000000-0005-0000-0000-000027000000}"/>
    <cellStyle name="Neutral" xfId="5" builtinId="28"/>
    <cellStyle name="Normal" xfId="0" builtinId="0"/>
    <cellStyle name="Normal 2" xfId="6" xr:uid="{00000000-0005-0000-0000-00002A000000}"/>
    <cellStyle name="Normal 2 2" xfId="7" xr:uid="{00000000-0005-0000-0000-00002B000000}"/>
    <cellStyle name="Normal 2_FSGI Reconciled Duplicate Inv and Payment" xfId="8" xr:uid="{00000000-0005-0000-0000-00002C000000}"/>
    <cellStyle name="Normal 3" xfId="9" xr:uid="{00000000-0005-0000-0000-00002D000000}"/>
    <cellStyle name="Normal 3 2" xfId="54" xr:uid="{00000000-0005-0000-0000-00002E000000}"/>
    <cellStyle name="Normal 4" xfId="17" xr:uid="{00000000-0005-0000-0000-00002F000000}"/>
    <cellStyle name="Normal 4 2" xfId="55" xr:uid="{00000000-0005-0000-0000-000030000000}"/>
    <cellStyle name="Normal 5" xfId="28" xr:uid="{00000000-0005-0000-0000-000031000000}"/>
    <cellStyle name="Normal 6" xfId="29" xr:uid="{00000000-0005-0000-0000-000032000000}"/>
    <cellStyle name="Normal- Enter (1)" xfId="56" xr:uid="{00000000-0005-0000-0000-000033000000}"/>
    <cellStyle name="Normal_Order Details" xfId="10" xr:uid="{00000000-0005-0000-0000-000034000000}"/>
    <cellStyle name="Normal-Entry" xfId="57" xr:uid="{00000000-0005-0000-0000-000035000000}"/>
    <cellStyle name="Normal-Input(1)" xfId="58" xr:uid="{00000000-0005-0000-0000-000036000000}"/>
    <cellStyle name="Note" xfId="14" builtinId="10"/>
    <cellStyle name="Output" xfId="24" builtinId="21"/>
    <cellStyle name="Percent" xfId="13" builtinId="5"/>
    <cellStyle name="Percent 2" xfId="59" xr:uid="{00000000-0005-0000-0000-00003A000000}"/>
    <cellStyle name="Percent 3" xfId="60" xr:uid="{00000000-0005-0000-0000-00003B000000}"/>
    <cellStyle name="Rad" xfId="61" xr:uid="{00000000-0005-0000-0000-00003C000000}"/>
    <cellStyle name="Stats Shade" xfId="65" xr:uid="{00000000-0005-0000-0000-00003D000000}"/>
    <cellStyle name="Title 2" xfId="32" xr:uid="{00000000-0005-0000-0000-00003E000000}"/>
    <cellStyle name="Top Rule" xfId="33" xr:uid="{00000000-0005-0000-0000-00003F000000}"/>
    <cellStyle name="Total" xfId="19" builtinId="25"/>
    <cellStyle name="Wrap Text" xfId="62" xr:uid="{00000000-0005-0000-0000-000041000000}"/>
    <cellStyle name="Yellow" xfId="11" xr:uid="{00000000-0005-0000-0000-000042000000}"/>
  </cellStyles>
  <dxfs count="10">
    <dxf>
      <font>
        <b val="0"/>
        <i val="0"/>
      </font>
    </dxf>
    <dxf>
      <fill>
        <patternFill>
          <bgColor theme="0"/>
        </patternFill>
      </fill>
    </dxf>
    <dxf>
      <font>
        <b/>
        <i val="0"/>
        <color theme="6"/>
      </font>
    </dxf>
    <dxf>
      <font>
        <color theme="0"/>
      </font>
      <fill>
        <patternFill>
          <bgColor theme="6"/>
        </patternFill>
      </fill>
    </dxf>
    <dxf>
      <font>
        <color theme="1" tint="0.24994659260841701"/>
      </font>
      <border diagonalUp="0" diagonalDown="0">
        <left/>
        <right/>
        <top/>
        <bottom style="thin">
          <color theme="1" tint="0.499984740745262"/>
        </bottom>
        <vertical/>
        <horizontal style="hair">
          <color theme="1" tint="0.499984740745262"/>
        </horizontal>
      </border>
    </dxf>
    <dxf>
      <font>
        <b val="0"/>
        <i val="0"/>
      </font>
    </dxf>
    <dxf>
      <fill>
        <patternFill>
          <bgColor theme="0"/>
        </patternFill>
      </fill>
    </dxf>
    <dxf>
      <font>
        <b/>
        <i val="0"/>
        <color theme="4"/>
      </font>
    </dxf>
    <dxf>
      <font>
        <color theme="0"/>
      </font>
      <fill>
        <patternFill>
          <bgColor theme="4"/>
        </patternFill>
      </fill>
    </dxf>
    <dxf>
      <font>
        <color theme="1" tint="0.24994659260841701"/>
      </font>
      <border diagonalUp="0" diagonalDown="0">
        <left/>
        <right/>
        <top/>
        <bottom style="thin">
          <color theme="1" tint="0.499984740745262"/>
        </bottom>
        <vertical/>
        <horizontal style="hair">
          <color theme="1" tint="0.499984740745262"/>
        </horizontal>
      </border>
    </dxf>
  </dxfs>
  <tableStyles count="2" defaultTableStyle="TableStyleMedium2" defaultPivotStyle="PivotStyleLight16">
    <tableStyle name="Assets" pivot="0" count="5" xr9:uid="{00000000-0011-0000-FFFF-FFFF00000000}">
      <tableStyleElement type="wholeTable" dxfId="9"/>
      <tableStyleElement type="headerRow" dxfId="8"/>
      <tableStyleElement type="lastColumn" dxfId="7"/>
      <tableStyleElement type="secondRowStripe" dxfId="6"/>
      <tableStyleElement type="lastHeaderCell" dxfId="5"/>
    </tableStyle>
    <tableStyle name="Debts" pivot="0" count="5" xr9:uid="{00000000-0011-0000-FFFF-FFFF01000000}">
      <tableStyleElement type="wholeTable" dxfId="4"/>
      <tableStyleElement type="headerRow" dxfId="3"/>
      <tableStyleElement type="lastColumn" dxfId="2"/>
      <tableStyleElement type="secondRowStripe" dxfId="1"/>
      <tableStyleElement type="lastHeaderCell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38093</xdr:rowOff>
    </xdr:from>
    <xdr:to>
      <xdr:col>19</xdr:col>
      <xdr:colOff>0</xdr:colOff>
      <xdr:row>17</xdr:row>
      <xdr:rowOff>161925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2133593"/>
          <a:ext cx="11582400" cy="990607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2800" b="0">
              <a:solidFill>
                <a:schemeClr val="tx1">
                  <a:lumMod val="95000"/>
                </a:schemeClr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Browallia New"/>
              <a:ea typeface="Times New Roman" panose="02020603050405020304" pitchFamily="18" charset="0"/>
              <a:cs typeface="Times New Roman" panose="02020603050405020304" pitchFamily="18" charset="0"/>
            </a:rPr>
            <a:t>Altaf Karimi</a:t>
          </a:r>
        </a:p>
        <a:p>
          <a:pPr algn="l"/>
          <a:r>
            <a:rPr lang="en-US" sz="2800" b="0">
              <a:solidFill>
                <a:schemeClr val="tx1">
                  <a:lumMod val="95000"/>
                </a:schemeClr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Browallia New"/>
              <a:ea typeface="Times New Roman" panose="02020603050405020304" pitchFamily="18" charset="0"/>
              <a:cs typeface="Times New Roman" panose="02020603050405020304" pitchFamily="18" charset="0"/>
            </a:rPr>
            <a:t>Trainer and Healer</a:t>
          </a:r>
        </a:p>
        <a:p>
          <a:pPr algn="l"/>
          <a:endParaRPr lang="en-US" sz="2800" b="0">
            <a:solidFill>
              <a:schemeClr val="tx1">
                <a:lumMod val="95000"/>
              </a:schemeClr>
            </a:solidFill>
            <a:effectLst>
              <a:outerShdw blurRad="38100" dist="38100" dir="2700000" algn="tl">
                <a:srgbClr val="000000">
                  <a:alpha val="43137"/>
                </a:srgbClr>
              </a:outerShdw>
            </a:effectLst>
            <a:latin typeface="Browallia New"/>
            <a:ea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3</xdr:row>
      <xdr:rowOff>85725</xdr:rowOff>
    </xdr:from>
    <xdr:to>
      <xdr:col>19</xdr:col>
      <xdr:colOff>0</xdr:colOff>
      <xdr:row>6</xdr:row>
      <xdr:rowOff>55207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657225"/>
          <a:ext cx="11582400" cy="540982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2800" b="0">
              <a:solidFill>
                <a:srgbClr val="FF0000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Browallia New"/>
              <a:ea typeface="Times New Roman" panose="02020603050405020304" pitchFamily="18" charset="0"/>
              <a:cs typeface="Times New Roman" panose="02020603050405020304" pitchFamily="18" charset="0"/>
            </a:rPr>
            <a:t>IT, Soft Skills and Healing Training Provider (Mumbai)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600075</xdr:colOff>
      <xdr:row>3</xdr:row>
      <xdr:rowOff>66675</xdr:rowOff>
    </xdr:to>
    <xdr:sp macro="" textlink="">
      <xdr:nvSpPr>
        <xdr:cNvPr id="4" name="TextBox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0" y="0"/>
          <a:ext cx="11572875" cy="63817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IN" sz="4000" b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Voksen Corporate Training</a:t>
          </a:r>
        </a:p>
      </xdr:txBody>
    </xdr:sp>
    <xdr:clientData/>
  </xdr:twoCellAnchor>
  <xdr:twoCellAnchor>
    <xdr:from>
      <xdr:col>0</xdr:col>
      <xdr:colOff>0</xdr:colOff>
      <xdr:row>17</xdr:row>
      <xdr:rowOff>85725</xdr:rowOff>
    </xdr:from>
    <xdr:to>
      <xdr:col>19</xdr:col>
      <xdr:colOff>19050</xdr:colOff>
      <xdr:row>19</xdr:row>
      <xdr:rowOff>104775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3048000"/>
          <a:ext cx="11601450" cy="400050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IN" sz="2800" b="0" kern="1200">
              <a:solidFill>
                <a:srgbClr val="00B0F0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Browallia New"/>
              <a:ea typeface="Times New Roman" panose="02020603050405020304" pitchFamily="18" charset="0"/>
              <a:cs typeface="Times New Roman" panose="02020603050405020304" pitchFamily="18" charset="0"/>
            </a:rPr>
            <a:t>9702823999</a:t>
          </a:r>
          <a:r>
            <a:rPr lang="en-IN" sz="2000" b="0" baseline="0">
              <a:solidFill>
                <a:srgbClr val="00B0F0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2800" b="0" kern="1200">
              <a:solidFill>
                <a:srgbClr val="00B0F0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Browallia New"/>
              <a:ea typeface="Times New Roman" panose="02020603050405020304" pitchFamily="18" charset="0"/>
              <a:cs typeface="Times New Roman" panose="02020603050405020304" pitchFamily="18" charset="0"/>
            </a:rPr>
            <a:t>altafkarimi@gmail.com facebook.com/vctak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590550</xdr:colOff>
      <xdr:row>0</xdr:row>
      <xdr:rowOff>19050</xdr:rowOff>
    </xdr:from>
    <xdr:ext cx="8572500" cy="4448176"/>
    <xdr:pic>
      <xdr:nvPicPr>
        <xdr:cNvPr id="2" name="Picture 1" descr="Screen Clippi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19050"/>
          <a:ext cx="8572500" cy="444817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7</xdr:row>
      <xdr:rowOff>28575</xdr:rowOff>
    </xdr:from>
    <xdr:to>
      <xdr:col>18</xdr:col>
      <xdr:colOff>474624</xdr:colOff>
      <xdr:row>17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69644"/>
        <a:stretch/>
      </xdr:blipFill>
      <xdr:spPr>
        <a:xfrm>
          <a:off x="828675" y="1362075"/>
          <a:ext cx="10618749" cy="198120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5</xdr:row>
      <xdr:rowOff>9525</xdr:rowOff>
    </xdr:from>
    <xdr:to>
      <xdr:col>2</xdr:col>
      <xdr:colOff>9525</xdr:colOff>
      <xdr:row>7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1228725" y="962025"/>
          <a:ext cx="0" cy="3714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142875</xdr:colOff>
      <xdr:row>2</xdr:row>
      <xdr:rowOff>114300</xdr:rowOff>
    </xdr:from>
    <xdr:to>
      <xdr:col>4</xdr:col>
      <xdr:colOff>85725</xdr:colOff>
      <xdr:row>5</xdr:row>
      <xdr:rowOff>47625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752475" y="495300"/>
          <a:ext cx="1771650" cy="50482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chemeClr val="tx1"/>
              </a:solidFill>
            </a:rPr>
            <a:t>1. QAT</a:t>
          </a:r>
        </a:p>
        <a:p>
          <a:pPr algn="ctr"/>
          <a:r>
            <a:rPr lang="en-IN" sz="1100" b="1">
              <a:solidFill>
                <a:schemeClr val="tx1"/>
              </a:solidFill>
            </a:rPr>
            <a:t>Quick</a:t>
          </a:r>
          <a:r>
            <a:rPr lang="en-IN" sz="1100" b="1" baseline="0">
              <a:solidFill>
                <a:schemeClr val="tx1"/>
              </a:solidFill>
            </a:rPr>
            <a:t> Access Toolbar</a:t>
          </a:r>
          <a:endParaRPr lang="en-IN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400050</xdr:colOff>
      <xdr:row>6</xdr:row>
      <xdr:rowOff>66675</xdr:rowOff>
    </xdr:from>
    <xdr:to>
      <xdr:col>6</xdr:col>
      <xdr:colOff>400050</xdr:colOff>
      <xdr:row>8</xdr:row>
      <xdr:rowOff>57150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4057650" y="1209675"/>
          <a:ext cx="0" cy="3714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3</xdr:row>
      <xdr:rowOff>104775</xdr:rowOff>
    </xdr:from>
    <xdr:to>
      <xdr:col>8</xdr:col>
      <xdr:colOff>57150</xdr:colOff>
      <xdr:row>6</xdr:row>
      <xdr:rowOff>38100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3162300" y="676275"/>
          <a:ext cx="1771650" cy="50482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chemeClr val="tx1"/>
              </a:solidFill>
            </a:rPr>
            <a:t>2. TAB</a:t>
          </a:r>
        </a:p>
        <a:p>
          <a:pPr algn="ctr"/>
          <a:r>
            <a:rPr lang="en-IN" sz="1100" b="1">
              <a:solidFill>
                <a:schemeClr val="tx1"/>
              </a:solidFill>
            </a:rPr>
            <a:t>Press Alt to see character</a:t>
          </a:r>
        </a:p>
      </xdr:txBody>
    </xdr:sp>
    <xdr:clientData/>
  </xdr:twoCellAnchor>
  <xdr:twoCellAnchor>
    <xdr:from>
      <xdr:col>10</xdr:col>
      <xdr:colOff>95250</xdr:colOff>
      <xdr:row>10</xdr:row>
      <xdr:rowOff>171450</xdr:rowOff>
    </xdr:from>
    <xdr:to>
      <xdr:col>10</xdr:col>
      <xdr:colOff>95250</xdr:colOff>
      <xdr:row>12</xdr:row>
      <xdr:rowOff>161925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6191250" y="2076450"/>
          <a:ext cx="0" cy="3714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342900</xdr:colOff>
      <xdr:row>8</xdr:row>
      <xdr:rowOff>19050</xdr:rowOff>
    </xdr:from>
    <xdr:to>
      <xdr:col>11</xdr:col>
      <xdr:colOff>495300</xdr:colOff>
      <xdr:row>10</xdr:row>
      <xdr:rowOff>142875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5219700" y="1543050"/>
          <a:ext cx="1981200" cy="50482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chemeClr val="tx1"/>
              </a:solidFill>
            </a:rPr>
            <a:t>3. Groups</a:t>
          </a:r>
        </a:p>
        <a:p>
          <a:pPr algn="ctr"/>
          <a:r>
            <a:rPr lang="en-IN" sz="1100" b="1">
              <a:solidFill>
                <a:schemeClr val="tx1"/>
              </a:solidFill>
            </a:rPr>
            <a:t>Multiple</a:t>
          </a:r>
          <a:r>
            <a:rPr lang="en-IN" sz="1100" b="1" baseline="0">
              <a:solidFill>
                <a:schemeClr val="tx1"/>
              </a:solidFill>
            </a:rPr>
            <a:t> groups in each tab</a:t>
          </a:r>
          <a:endParaRPr lang="en-IN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171450</xdr:colOff>
      <xdr:row>11</xdr:row>
      <xdr:rowOff>38100</xdr:rowOff>
    </xdr:from>
    <xdr:to>
      <xdr:col>3</xdr:col>
      <xdr:colOff>171450</xdr:colOff>
      <xdr:row>13</xdr:row>
      <xdr:rowOff>28575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>
          <a:off x="2000250" y="2133600"/>
          <a:ext cx="0" cy="3714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8</xdr:row>
      <xdr:rowOff>76200</xdr:rowOff>
    </xdr:from>
    <xdr:to>
      <xdr:col>4</xdr:col>
      <xdr:colOff>571500</xdr:colOff>
      <xdr:row>11</xdr:row>
      <xdr:rowOff>9525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1028700" y="1600200"/>
          <a:ext cx="1981200" cy="50482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chemeClr val="tx1"/>
              </a:solidFill>
            </a:rPr>
            <a:t>4. Launcher</a:t>
          </a:r>
        </a:p>
        <a:p>
          <a:pPr algn="ctr"/>
          <a:r>
            <a:rPr lang="en-IN" sz="1100" b="1">
              <a:solidFill>
                <a:schemeClr val="tx1"/>
              </a:solidFill>
            </a:rPr>
            <a:t>Launches a dialgou box</a:t>
          </a:r>
        </a:p>
      </xdr:txBody>
    </xdr:sp>
    <xdr:clientData/>
  </xdr:twoCellAnchor>
  <xdr:twoCellAnchor>
    <xdr:from>
      <xdr:col>0</xdr:col>
      <xdr:colOff>66675</xdr:colOff>
      <xdr:row>16</xdr:row>
      <xdr:rowOff>161925</xdr:rowOff>
    </xdr:from>
    <xdr:to>
      <xdr:col>3</xdr:col>
      <xdr:colOff>504825</xdr:colOff>
      <xdr:row>19</xdr:row>
      <xdr:rowOff>95250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66675" y="3209925"/>
          <a:ext cx="2266950" cy="50482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chemeClr val="tx1"/>
              </a:solidFill>
            </a:rPr>
            <a:t>5. Name box</a:t>
          </a:r>
        </a:p>
        <a:p>
          <a:pPr algn="ctr"/>
          <a:r>
            <a:rPr lang="en-IN" sz="1100" b="1">
              <a:solidFill>
                <a:schemeClr val="tx1"/>
              </a:solidFill>
            </a:rPr>
            <a:t>Display all the names/cell</a:t>
          </a:r>
          <a:r>
            <a:rPr lang="en-IN" sz="1100" b="1" baseline="0">
              <a:solidFill>
                <a:schemeClr val="tx1"/>
              </a:solidFill>
            </a:rPr>
            <a:t> address</a:t>
          </a:r>
          <a:endParaRPr lang="en-IN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561975</xdr:colOff>
      <xdr:row>14</xdr:row>
      <xdr:rowOff>95251</xdr:rowOff>
    </xdr:from>
    <xdr:to>
      <xdr:col>1</xdr:col>
      <xdr:colOff>561975</xdr:colOff>
      <xdr:row>16</xdr:row>
      <xdr:rowOff>142875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/>
      </xdr:nvCxnSpPr>
      <xdr:spPr>
        <a:xfrm flipV="1">
          <a:off x="1171575" y="2762251"/>
          <a:ext cx="0" cy="4286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561975</xdr:colOff>
      <xdr:row>16</xdr:row>
      <xdr:rowOff>161925</xdr:rowOff>
    </xdr:from>
    <xdr:to>
      <xdr:col>7</xdr:col>
      <xdr:colOff>390525</xdr:colOff>
      <xdr:row>19</xdr:row>
      <xdr:rowOff>95250</xdr:rowOff>
    </xdr:to>
    <xdr:sp macro="" textlink="">
      <xdr:nvSpPr>
        <xdr:cNvPr id="13" name="Rounded Rectangl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2390775" y="3209925"/>
          <a:ext cx="2266950" cy="50482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chemeClr val="tx1"/>
              </a:solidFill>
            </a:rPr>
            <a:t>6. Formula bar</a:t>
          </a:r>
        </a:p>
        <a:p>
          <a:pPr algn="ctr"/>
          <a:r>
            <a:rPr lang="en-IN" sz="1100" b="1">
              <a:solidFill>
                <a:schemeClr val="tx1"/>
              </a:solidFill>
            </a:rPr>
            <a:t>Display all the</a:t>
          </a:r>
          <a:r>
            <a:rPr lang="en-IN" sz="1100" b="1" baseline="0">
              <a:solidFill>
                <a:schemeClr val="tx1"/>
              </a:solidFill>
            </a:rPr>
            <a:t> </a:t>
          </a:r>
          <a:r>
            <a:rPr lang="en-IN" sz="1100" b="1">
              <a:solidFill>
                <a:schemeClr val="tx1"/>
              </a:solidFill>
            </a:rPr>
            <a:t>formulas/functions</a:t>
          </a:r>
        </a:p>
      </xdr:txBody>
    </xdr:sp>
    <xdr:clientData/>
  </xdr:twoCellAnchor>
  <xdr:twoCellAnchor>
    <xdr:from>
      <xdr:col>5</xdr:col>
      <xdr:colOff>447675</xdr:colOff>
      <xdr:row>14</xdr:row>
      <xdr:rowOff>95251</xdr:rowOff>
    </xdr:from>
    <xdr:to>
      <xdr:col>5</xdr:col>
      <xdr:colOff>447675</xdr:colOff>
      <xdr:row>16</xdr:row>
      <xdr:rowOff>142875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CxnSpPr/>
      </xdr:nvCxnSpPr>
      <xdr:spPr>
        <a:xfrm flipV="1">
          <a:off x="3495675" y="2762251"/>
          <a:ext cx="0" cy="4286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57150</xdr:colOff>
      <xdr:row>7</xdr:row>
      <xdr:rowOff>38099</xdr:rowOff>
    </xdr:from>
    <xdr:to>
      <xdr:col>15</xdr:col>
      <xdr:colOff>38100</xdr:colOff>
      <xdr:row>13</xdr:row>
      <xdr:rowOff>180974</xdr:rowOff>
    </xdr:to>
    <xdr:sp macro="" textlink="">
      <xdr:nvSpPr>
        <xdr:cNvPr id="15" name="Right Brac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8591550" y="1371599"/>
          <a:ext cx="590550" cy="1285875"/>
        </a:xfrm>
        <a:prstGeom prst="righ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95250</xdr:colOff>
      <xdr:row>9</xdr:row>
      <xdr:rowOff>9525</xdr:rowOff>
    </xdr:from>
    <xdr:to>
      <xdr:col>18</xdr:col>
      <xdr:colOff>247650</xdr:colOff>
      <xdr:row>11</xdr:row>
      <xdr:rowOff>133350</xdr:rowOff>
    </xdr:to>
    <xdr:sp macro="" textlink="">
      <xdr:nvSpPr>
        <xdr:cNvPr id="16" name="Rounded Rectangl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9239250" y="1724025"/>
          <a:ext cx="1981200" cy="50482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chemeClr val="tx1"/>
              </a:solidFill>
            </a:rPr>
            <a:t>Ribbon</a:t>
          </a:r>
        </a:p>
        <a:p>
          <a:pPr algn="ctr"/>
          <a:r>
            <a:rPr lang="en-IN" sz="1100" b="1">
              <a:solidFill>
                <a:schemeClr val="tx1"/>
              </a:solidFill>
            </a:rPr>
            <a:t>Ctrl F1 to show/hide ribbbon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6:T23"/>
  <sheetViews>
    <sheetView showGridLines="0" workbookViewId="0">
      <selection activeCell="D10" sqref="D10"/>
    </sheetView>
  </sheetViews>
  <sheetFormatPr defaultColWidth="9.21875" defaultRowHeight="14.4"/>
  <cols>
    <col min="1" max="16384" width="9.21875" style="94"/>
  </cols>
  <sheetData>
    <row r="16" ht="8.25" customHeight="1"/>
    <row r="17" spans="1:20" hidden="1"/>
    <row r="18" spans="1:20">
      <c r="A18" s="111"/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</row>
    <row r="19" spans="1:20" ht="15" customHeight="1">
      <c r="A19" s="112"/>
      <c r="B19" s="112"/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</row>
    <row r="20" spans="1:20" ht="15.75" customHeight="1">
      <c r="A20" s="112"/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</row>
    <row r="21" spans="1:20" ht="15" customHeight="1">
      <c r="A21" s="112"/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</row>
    <row r="22" spans="1:20" ht="15" customHeight="1">
      <c r="A22" s="112"/>
      <c r="B22" s="112"/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</row>
    <row r="23" spans="1:20" ht="36" customHeight="1">
      <c r="A23" s="112"/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</row>
  </sheetData>
  <sheetProtection algorithmName="SHA-512" hashValue="HbyLJjlZFXHXxoFriLHzbCtW4kvsEWzaLCQJXc20kZAlIh9X8UcPYpu+j3WMWV5F40bQFm0rBB4vdXwlK5L7ug==" saltValue="rTtM0ElepfRyzhTW/UkAsw==" spinCount="100000" sheet="1" objects="1" scenarios="1" selectLockedCells="1" selectUnlockedCells="1"/>
  <mergeCells count="1">
    <mergeCell ref="A18:T23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9"/>
  <sheetViews>
    <sheetView showGridLines="0" tabSelected="1" workbookViewId="0">
      <selection activeCell="K3" sqref="K3"/>
    </sheetView>
  </sheetViews>
  <sheetFormatPr defaultColWidth="9.21875" defaultRowHeight="14.4"/>
  <cols>
    <col min="1" max="3" width="14.77734375" style="94" customWidth="1"/>
    <col min="4" max="4" width="15.44140625" style="94" bestFit="1" customWidth="1"/>
    <col min="5" max="8" width="14.77734375" style="94" customWidth="1"/>
    <col min="9" max="9" width="13.21875" style="94" customWidth="1"/>
    <col min="10" max="10" width="13.21875" style="94" bestFit="1" customWidth="1"/>
    <col min="11" max="11" width="13.44140625" style="94" bestFit="1" customWidth="1"/>
    <col min="12" max="16384" width="9.21875" style="94"/>
  </cols>
  <sheetData>
    <row r="1" spans="1:11">
      <c r="A1" s="95" t="s">
        <v>468</v>
      </c>
      <c r="B1" s="95" t="s">
        <v>469</v>
      </c>
      <c r="C1" s="95" t="s">
        <v>1704</v>
      </c>
      <c r="D1" s="95" t="s">
        <v>1705</v>
      </c>
      <c r="E1" s="95" t="s">
        <v>1706</v>
      </c>
      <c r="F1" s="95" t="s">
        <v>437</v>
      </c>
      <c r="G1" s="95" t="s">
        <v>415</v>
      </c>
      <c r="H1" s="95" t="s">
        <v>475</v>
      </c>
      <c r="I1" s="95" t="s">
        <v>733</v>
      </c>
      <c r="J1" s="95" t="s">
        <v>1467</v>
      </c>
      <c r="K1" s="95" t="s">
        <v>1707</v>
      </c>
    </row>
    <row r="2" spans="1:11">
      <c r="A2" s="75">
        <v>42032</v>
      </c>
      <c r="B2" s="75">
        <f ca="1">TODAY()</f>
        <v>44373</v>
      </c>
      <c r="C2" s="78">
        <f ca="1">DATEDIF(A2,B2,"Y")</f>
        <v>6</v>
      </c>
      <c r="D2" s="78">
        <f ca="1">DATEDIF(A2,B2,"YM")</f>
        <v>4</v>
      </c>
      <c r="E2" s="78">
        <f ca="1">DATEDIF(A2,B2,"MD")</f>
        <v>29</v>
      </c>
      <c r="F2" s="78">
        <f>YEAR(A2)</f>
        <v>2015</v>
      </c>
      <c r="G2" s="78">
        <f>MONTH(A2)</f>
        <v>1</v>
      </c>
      <c r="H2" s="78">
        <f>DAY(A2)</f>
        <v>28</v>
      </c>
      <c r="I2" s="78" t="str">
        <f>TEXT(A2,"DDD")</f>
        <v>Wed</v>
      </c>
      <c r="J2" s="78" t="str">
        <f>TEXT(A2,"MMM")</f>
        <v>Jan</v>
      </c>
      <c r="K2" s="78">
        <f ca="1">NETWORKDAYS(A2,B2)</f>
        <v>1673</v>
      </c>
    </row>
    <row r="5" spans="1:11">
      <c r="A5" s="11"/>
    </row>
    <row r="6" spans="1:11">
      <c r="A6" s="14"/>
    </row>
    <row r="8" spans="1:11">
      <c r="B8" s="13"/>
      <c r="C8" s="13"/>
      <c r="H8" s="12"/>
    </row>
    <row r="9" spans="1:11">
      <c r="H9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"/>
  <sheetViews>
    <sheetView showGridLines="0" zoomScaleNormal="100" workbookViewId="0">
      <selection activeCell="D1" sqref="D1"/>
    </sheetView>
  </sheetViews>
  <sheetFormatPr defaultColWidth="9.21875" defaultRowHeight="14.4"/>
  <cols>
    <col min="1" max="5" width="16.44140625" style="94" customWidth="1"/>
    <col min="6" max="6" width="23.5546875" style="94" bestFit="1" customWidth="1"/>
    <col min="7" max="7" width="11.21875" style="94" bestFit="1" customWidth="1"/>
    <col min="8" max="8" width="9.21875" style="94"/>
    <col min="9" max="9" width="11.77734375" style="94" bestFit="1" customWidth="1"/>
    <col min="10" max="10" width="24.21875" style="94" bestFit="1" customWidth="1"/>
    <col min="11" max="16384" width="9.21875" style="94"/>
  </cols>
  <sheetData>
    <row r="1" spans="1:10">
      <c r="A1" s="95" t="s">
        <v>438</v>
      </c>
      <c r="B1" s="95" t="s">
        <v>439</v>
      </c>
      <c r="C1" s="95" t="s">
        <v>440</v>
      </c>
      <c r="D1" s="95" t="s">
        <v>441</v>
      </c>
      <c r="E1" s="95" t="s">
        <v>442</v>
      </c>
      <c r="F1" s="95" t="s">
        <v>443</v>
      </c>
      <c r="G1" s="95" t="s">
        <v>1458</v>
      </c>
      <c r="I1" s="78" t="s">
        <v>1455</v>
      </c>
      <c r="J1" s="78" t="s">
        <v>1788</v>
      </c>
    </row>
    <row r="2" spans="1:10">
      <c r="A2" s="78" t="s">
        <v>614</v>
      </c>
      <c r="B2" s="78" t="s">
        <v>615</v>
      </c>
      <c r="C2" s="78"/>
      <c r="D2" s="78" t="s">
        <v>616</v>
      </c>
      <c r="E2" s="78"/>
      <c r="F2" s="78"/>
      <c r="G2" s="78" t="s">
        <v>1468</v>
      </c>
    </row>
    <row r="3" spans="1:10">
      <c r="A3" s="78" t="s">
        <v>1708</v>
      </c>
      <c r="B3" s="78" t="s">
        <v>1709</v>
      </c>
      <c r="C3" s="78"/>
      <c r="D3" s="78" t="s">
        <v>1495</v>
      </c>
      <c r="E3" s="78"/>
      <c r="F3" s="78"/>
      <c r="G3" s="78" t="s">
        <v>1469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76"/>
  <sheetViews>
    <sheetView showGridLines="0" workbookViewId="0">
      <selection activeCell="D1" sqref="D1"/>
    </sheetView>
  </sheetViews>
  <sheetFormatPr defaultColWidth="9.21875" defaultRowHeight="14.4"/>
  <cols>
    <col min="1" max="10" width="18.21875" style="94" customWidth="1"/>
    <col min="11" max="16384" width="9.21875" style="94"/>
  </cols>
  <sheetData>
    <row r="1" spans="1:13">
      <c r="A1" s="95" t="s">
        <v>456</v>
      </c>
      <c r="B1" s="95" t="s">
        <v>457</v>
      </c>
      <c r="C1" s="95" t="s">
        <v>1459</v>
      </c>
      <c r="D1" s="95" t="s">
        <v>110</v>
      </c>
      <c r="E1" s="95" t="s">
        <v>16</v>
      </c>
      <c r="F1" s="95" t="s">
        <v>458</v>
      </c>
      <c r="G1" s="95" t="s">
        <v>17</v>
      </c>
      <c r="H1" s="95" t="s">
        <v>1</v>
      </c>
      <c r="I1" s="95" t="s">
        <v>1498</v>
      </c>
      <c r="J1" s="95" t="s">
        <v>1691</v>
      </c>
      <c r="L1" s="95" t="s">
        <v>110</v>
      </c>
      <c r="M1" s="95" t="s">
        <v>1460</v>
      </c>
    </row>
    <row r="2" spans="1:13">
      <c r="A2" s="75">
        <v>40179</v>
      </c>
      <c r="B2" s="106" t="s">
        <v>1713</v>
      </c>
      <c r="C2" s="78"/>
      <c r="D2" s="78" t="s">
        <v>107</v>
      </c>
      <c r="E2" s="78" t="s">
        <v>728</v>
      </c>
      <c r="F2" s="78">
        <v>300</v>
      </c>
      <c r="G2" s="78"/>
      <c r="H2" s="77">
        <f>F2*G2</f>
        <v>0</v>
      </c>
      <c r="I2" s="76"/>
      <c r="J2" s="76"/>
      <c r="L2" s="78" t="s">
        <v>105</v>
      </c>
      <c r="M2" s="78" t="s">
        <v>106</v>
      </c>
    </row>
    <row r="3" spans="1:13">
      <c r="A3" s="75">
        <v>40180</v>
      </c>
      <c r="B3" s="106" t="s">
        <v>1714</v>
      </c>
      <c r="C3" s="78"/>
      <c r="D3" s="78" t="s">
        <v>105</v>
      </c>
      <c r="E3" s="78" t="s">
        <v>727</v>
      </c>
      <c r="F3" s="78">
        <v>200</v>
      </c>
      <c r="G3" s="78"/>
      <c r="H3" s="77">
        <f t="shared" ref="H3:H66" si="0">F3*G3</f>
        <v>0</v>
      </c>
      <c r="I3" s="76"/>
      <c r="J3" s="76"/>
      <c r="L3" s="78" t="s">
        <v>107</v>
      </c>
      <c r="M3" s="78" t="s">
        <v>108</v>
      </c>
    </row>
    <row r="4" spans="1:13">
      <c r="A4" s="75">
        <v>40181</v>
      </c>
      <c r="B4" s="106" t="s">
        <v>1715</v>
      </c>
      <c r="C4" s="78"/>
      <c r="D4" s="78" t="s">
        <v>449</v>
      </c>
      <c r="E4" s="78" t="s">
        <v>731</v>
      </c>
      <c r="F4" s="78">
        <v>200</v>
      </c>
      <c r="G4" s="78"/>
      <c r="H4" s="77">
        <f t="shared" si="0"/>
        <v>0</v>
      </c>
      <c r="I4" s="76"/>
      <c r="J4" s="76"/>
      <c r="L4" s="78" t="s">
        <v>449</v>
      </c>
      <c r="M4" s="78" t="s">
        <v>109</v>
      </c>
    </row>
    <row r="5" spans="1:13">
      <c r="A5" s="75">
        <v>40182</v>
      </c>
      <c r="B5" s="106" t="s">
        <v>1716</v>
      </c>
      <c r="C5" s="78"/>
      <c r="D5" s="78" t="s">
        <v>450</v>
      </c>
      <c r="E5" s="78" t="s">
        <v>727</v>
      </c>
      <c r="F5" s="78">
        <v>400</v>
      </c>
      <c r="G5" s="78"/>
      <c r="H5" s="77">
        <f t="shared" si="0"/>
        <v>0</v>
      </c>
      <c r="I5" s="76"/>
      <c r="J5" s="76"/>
      <c r="L5" s="78" t="s">
        <v>450</v>
      </c>
      <c r="M5" s="78" t="s">
        <v>478</v>
      </c>
    </row>
    <row r="6" spans="1:13">
      <c r="A6" s="75">
        <v>40183</v>
      </c>
      <c r="B6" s="106" t="s">
        <v>1717</v>
      </c>
      <c r="C6" s="78"/>
      <c r="D6" s="78" t="s">
        <v>451</v>
      </c>
      <c r="E6" s="78" t="s">
        <v>731</v>
      </c>
      <c r="F6" s="78">
        <v>150</v>
      </c>
      <c r="G6" s="78"/>
      <c r="H6" s="77">
        <f t="shared" si="0"/>
        <v>0</v>
      </c>
      <c r="I6" s="76"/>
      <c r="J6" s="76"/>
      <c r="L6" s="78" t="s">
        <v>451</v>
      </c>
      <c r="M6" s="78" t="s">
        <v>155</v>
      </c>
    </row>
    <row r="7" spans="1:13">
      <c r="A7" s="75">
        <v>40184</v>
      </c>
      <c r="B7" s="106" t="s">
        <v>1718</v>
      </c>
      <c r="C7" s="78"/>
      <c r="D7" s="78" t="s">
        <v>452</v>
      </c>
      <c r="E7" s="78" t="s">
        <v>727</v>
      </c>
      <c r="F7" s="78">
        <v>150</v>
      </c>
      <c r="G7" s="78"/>
      <c r="H7" s="77">
        <f t="shared" si="0"/>
        <v>0</v>
      </c>
      <c r="I7" s="76"/>
      <c r="J7" s="76"/>
      <c r="L7" s="78" t="s">
        <v>452</v>
      </c>
      <c r="M7" s="78" t="s">
        <v>102</v>
      </c>
    </row>
    <row r="8" spans="1:13">
      <c r="A8" s="75">
        <v>40185</v>
      </c>
      <c r="B8" s="106" t="s">
        <v>1719</v>
      </c>
      <c r="C8" s="78"/>
      <c r="D8" s="78" t="s">
        <v>453</v>
      </c>
      <c r="E8" s="78" t="s">
        <v>731</v>
      </c>
      <c r="F8" s="78">
        <v>100</v>
      </c>
      <c r="G8" s="78"/>
      <c r="H8" s="77">
        <f t="shared" si="0"/>
        <v>0</v>
      </c>
      <c r="I8" s="76"/>
      <c r="J8" s="76"/>
      <c r="L8" s="78" t="s">
        <v>453</v>
      </c>
      <c r="M8" s="78" t="s">
        <v>154</v>
      </c>
    </row>
    <row r="9" spans="1:13">
      <c r="A9" s="75">
        <v>40186</v>
      </c>
      <c r="B9" s="106" t="s">
        <v>1720</v>
      </c>
      <c r="C9" s="78"/>
      <c r="D9" s="78" t="s">
        <v>454</v>
      </c>
      <c r="E9" s="78" t="s">
        <v>727</v>
      </c>
      <c r="F9" s="78">
        <v>100</v>
      </c>
      <c r="G9" s="78"/>
      <c r="H9" s="77">
        <f t="shared" si="0"/>
        <v>0</v>
      </c>
      <c r="I9" s="76"/>
      <c r="J9" s="76"/>
      <c r="L9" s="78" t="s">
        <v>454</v>
      </c>
      <c r="M9" s="78" t="s">
        <v>481</v>
      </c>
    </row>
    <row r="10" spans="1:13">
      <c r="A10" s="75">
        <v>40187</v>
      </c>
      <c r="B10" s="106" t="s">
        <v>1721</v>
      </c>
      <c r="C10" s="78"/>
      <c r="D10" s="78" t="s">
        <v>455</v>
      </c>
      <c r="E10" s="78" t="s">
        <v>731</v>
      </c>
      <c r="F10" s="78">
        <v>100</v>
      </c>
      <c r="G10" s="78"/>
      <c r="H10" s="77">
        <f t="shared" si="0"/>
        <v>0</v>
      </c>
      <c r="I10" s="76"/>
      <c r="J10" s="76"/>
      <c r="L10" s="78" t="s">
        <v>455</v>
      </c>
      <c r="M10" s="78" t="s">
        <v>1461</v>
      </c>
    </row>
    <row r="11" spans="1:13">
      <c r="A11" s="75">
        <v>40188</v>
      </c>
      <c r="B11" s="106" t="s">
        <v>1722</v>
      </c>
      <c r="C11" s="78"/>
      <c r="D11" s="78" t="s">
        <v>105</v>
      </c>
      <c r="E11" s="78" t="s">
        <v>727</v>
      </c>
      <c r="F11" s="78">
        <v>200</v>
      </c>
      <c r="G11" s="78"/>
      <c r="H11" s="77">
        <f t="shared" si="0"/>
        <v>0</v>
      </c>
      <c r="I11" s="76"/>
      <c r="J11" s="76"/>
    </row>
    <row r="12" spans="1:13">
      <c r="A12" s="75">
        <v>40189</v>
      </c>
      <c r="B12" s="106" t="s">
        <v>1723</v>
      </c>
      <c r="C12" s="78"/>
      <c r="D12" s="78" t="s">
        <v>107</v>
      </c>
      <c r="E12" s="78" t="s">
        <v>731</v>
      </c>
      <c r="F12" s="78">
        <v>200</v>
      </c>
      <c r="G12" s="78"/>
      <c r="H12" s="77">
        <f t="shared" si="0"/>
        <v>0</v>
      </c>
      <c r="I12" s="76"/>
      <c r="J12" s="76"/>
    </row>
    <row r="13" spans="1:13">
      <c r="A13" s="75">
        <v>40190</v>
      </c>
      <c r="B13" s="106" t="s">
        <v>1724</v>
      </c>
      <c r="C13" s="78"/>
      <c r="D13" s="78" t="s">
        <v>449</v>
      </c>
      <c r="E13" s="78" t="s">
        <v>727</v>
      </c>
      <c r="F13" s="78">
        <v>200</v>
      </c>
      <c r="G13" s="78"/>
      <c r="H13" s="77">
        <f t="shared" si="0"/>
        <v>0</v>
      </c>
      <c r="I13" s="76"/>
      <c r="J13" s="76"/>
    </row>
    <row r="14" spans="1:13">
      <c r="A14" s="75">
        <v>40191</v>
      </c>
      <c r="B14" s="106" t="s">
        <v>1725</v>
      </c>
      <c r="C14" s="78"/>
      <c r="D14" s="78" t="s">
        <v>450</v>
      </c>
      <c r="E14" s="78" t="s">
        <v>731</v>
      </c>
      <c r="F14" s="78">
        <v>140</v>
      </c>
      <c r="G14" s="78"/>
      <c r="H14" s="77">
        <f t="shared" si="0"/>
        <v>0</v>
      </c>
      <c r="I14" s="76"/>
      <c r="J14" s="76"/>
    </row>
    <row r="15" spans="1:13">
      <c r="A15" s="75">
        <v>40192</v>
      </c>
      <c r="B15" s="106" t="s">
        <v>1726</v>
      </c>
      <c r="C15" s="78"/>
      <c r="D15" s="78" t="s">
        <v>451</v>
      </c>
      <c r="E15" s="78" t="s">
        <v>727</v>
      </c>
      <c r="F15" s="78">
        <v>140</v>
      </c>
      <c r="G15" s="78"/>
      <c r="H15" s="77">
        <f t="shared" si="0"/>
        <v>0</v>
      </c>
      <c r="I15" s="76"/>
      <c r="J15" s="76"/>
    </row>
    <row r="16" spans="1:13">
      <c r="A16" s="75">
        <v>40193</v>
      </c>
      <c r="B16" s="106" t="s">
        <v>1727</v>
      </c>
      <c r="C16" s="78"/>
      <c r="D16" s="78" t="s">
        <v>452</v>
      </c>
      <c r="E16" s="78" t="s">
        <v>731</v>
      </c>
      <c r="F16" s="78">
        <v>140</v>
      </c>
      <c r="G16" s="78"/>
      <c r="H16" s="77">
        <f t="shared" si="0"/>
        <v>0</v>
      </c>
      <c r="I16" s="76"/>
      <c r="J16" s="76"/>
    </row>
    <row r="17" spans="1:10">
      <c r="A17" s="75">
        <v>40194</v>
      </c>
      <c r="B17" s="106" t="s">
        <v>1728</v>
      </c>
      <c r="C17" s="78"/>
      <c r="D17" s="78" t="s">
        <v>453</v>
      </c>
      <c r="E17" s="78" t="s">
        <v>727</v>
      </c>
      <c r="F17" s="78">
        <v>210</v>
      </c>
      <c r="G17" s="78"/>
      <c r="H17" s="77">
        <f t="shared" si="0"/>
        <v>0</v>
      </c>
      <c r="I17" s="76"/>
      <c r="J17" s="76"/>
    </row>
    <row r="18" spans="1:10">
      <c r="A18" s="75">
        <v>40195</v>
      </c>
      <c r="B18" s="106" t="s">
        <v>1729</v>
      </c>
      <c r="C18" s="78"/>
      <c r="D18" s="78" t="s">
        <v>454</v>
      </c>
      <c r="E18" s="78" t="s">
        <v>731</v>
      </c>
      <c r="F18" s="78">
        <v>210</v>
      </c>
      <c r="G18" s="78"/>
      <c r="H18" s="77">
        <f t="shared" si="0"/>
        <v>0</v>
      </c>
      <c r="I18" s="76"/>
      <c r="J18" s="76"/>
    </row>
    <row r="19" spans="1:10">
      <c r="A19" s="75">
        <v>40196</v>
      </c>
      <c r="B19" s="106" t="s">
        <v>1730</v>
      </c>
      <c r="C19" s="78"/>
      <c r="D19" s="78" t="s">
        <v>455</v>
      </c>
      <c r="E19" s="78" t="s">
        <v>727</v>
      </c>
      <c r="F19" s="78">
        <v>210</v>
      </c>
      <c r="G19" s="78"/>
      <c r="H19" s="77">
        <f t="shared" si="0"/>
        <v>0</v>
      </c>
      <c r="I19" s="76"/>
      <c r="J19" s="76"/>
    </row>
    <row r="20" spans="1:10">
      <c r="A20" s="75">
        <v>40197</v>
      </c>
      <c r="B20" s="106" t="s">
        <v>1731</v>
      </c>
      <c r="C20" s="78"/>
      <c r="D20" s="78" t="s">
        <v>105</v>
      </c>
      <c r="E20" s="78" t="s">
        <v>728</v>
      </c>
      <c r="F20" s="78">
        <v>230</v>
      </c>
      <c r="G20" s="78"/>
      <c r="H20" s="77">
        <f t="shared" si="0"/>
        <v>0</v>
      </c>
      <c r="I20" s="76"/>
      <c r="J20" s="76"/>
    </row>
    <row r="21" spans="1:10">
      <c r="A21" s="75">
        <v>40198</v>
      </c>
      <c r="B21" s="106" t="s">
        <v>1732</v>
      </c>
      <c r="C21" s="78"/>
      <c r="D21" s="78" t="s">
        <v>107</v>
      </c>
      <c r="E21" s="78" t="s">
        <v>728</v>
      </c>
      <c r="F21" s="78">
        <v>230</v>
      </c>
      <c r="G21" s="78"/>
      <c r="H21" s="77">
        <f t="shared" si="0"/>
        <v>0</v>
      </c>
      <c r="I21" s="76"/>
      <c r="J21" s="76"/>
    </row>
    <row r="22" spans="1:10">
      <c r="A22" s="75">
        <v>40199</v>
      </c>
      <c r="B22" s="106" t="s">
        <v>1733</v>
      </c>
      <c r="C22" s="78"/>
      <c r="D22" s="78" t="s">
        <v>449</v>
      </c>
      <c r="E22" s="78" t="s">
        <v>728</v>
      </c>
      <c r="F22" s="78">
        <v>230</v>
      </c>
      <c r="G22" s="78"/>
      <c r="H22" s="77">
        <f t="shared" si="0"/>
        <v>0</v>
      </c>
      <c r="I22" s="76"/>
      <c r="J22" s="76"/>
    </row>
    <row r="23" spans="1:10">
      <c r="A23" s="75">
        <v>40200</v>
      </c>
      <c r="B23" s="106" t="s">
        <v>1734</v>
      </c>
      <c r="C23" s="78"/>
      <c r="D23" s="78" t="s">
        <v>450</v>
      </c>
      <c r="E23" s="78" t="s">
        <v>728</v>
      </c>
      <c r="F23" s="78">
        <v>45</v>
      </c>
      <c r="G23" s="78"/>
      <c r="H23" s="77">
        <f t="shared" si="0"/>
        <v>0</v>
      </c>
      <c r="I23" s="76"/>
      <c r="J23" s="76"/>
    </row>
    <row r="24" spans="1:10">
      <c r="A24" s="75">
        <v>40201</v>
      </c>
      <c r="B24" s="106" t="s">
        <v>1735</v>
      </c>
      <c r="C24" s="78"/>
      <c r="D24" s="78" t="s">
        <v>451</v>
      </c>
      <c r="E24" s="78" t="s">
        <v>728</v>
      </c>
      <c r="F24" s="78">
        <v>45</v>
      </c>
      <c r="G24" s="78"/>
      <c r="H24" s="77">
        <f t="shared" si="0"/>
        <v>0</v>
      </c>
      <c r="I24" s="76"/>
      <c r="J24" s="76"/>
    </row>
    <row r="25" spans="1:10">
      <c r="A25" s="75">
        <v>40202</v>
      </c>
      <c r="B25" s="106" t="s">
        <v>1736</v>
      </c>
      <c r="C25" s="78"/>
      <c r="D25" s="78" t="s">
        <v>452</v>
      </c>
      <c r="E25" s="78" t="s">
        <v>728</v>
      </c>
      <c r="F25" s="78">
        <v>45</v>
      </c>
      <c r="G25" s="78"/>
      <c r="H25" s="77">
        <f t="shared" si="0"/>
        <v>0</v>
      </c>
      <c r="I25" s="76"/>
      <c r="J25" s="76"/>
    </row>
    <row r="26" spans="1:10">
      <c r="A26" s="75">
        <v>40203</v>
      </c>
      <c r="B26" s="106" t="s">
        <v>1737</v>
      </c>
      <c r="C26" s="78"/>
      <c r="D26" s="78" t="s">
        <v>453</v>
      </c>
      <c r="E26" s="78" t="s">
        <v>728</v>
      </c>
      <c r="F26" s="78">
        <v>180</v>
      </c>
      <c r="G26" s="78"/>
      <c r="H26" s="77">
        <f t="shared" si="0"/>
        <v>0</v>
      </c>
      <c r="I26" s="76"/>
      <c r="J26" s="76"/>
    </row>
    <row r="27" spans="1:10">
      <c r="A27" s="75">
        <v>40204</v>
      </c>
      <c r="B27" s="106" t="s">
        <v>1738</v>
      </c>
      <c r="C27" s="78"/>
      <c r="D27" s="78" t="s">
        <v>454</v>
      </c>
      <c r="E27" s="78" t="s">
        <v>728</v>
      </c>
      <c r="F27" s="78">
        <v>180</v>
      </c>
      <c r="G27" s="78"/>
      <c r="H27" s="77">
        <f t="shared" si="0"/>
        <v>0</v>
      </c>
      <c r="I27" s="76"/>
      <c r="J27" s="76"/>
    </row>
    <row r="28" spans="1:10">
      <c r="A28" s="75">
        <v>40205</v>
      </c>
      <c r="B28" s="106" t="s">
        <v>1739</v>
      </c>
      <c r="C28" s="78"/>
      <c r="D28" s="78" t="s">
        <v>455</v>
      </c>
      <c r="E28" s="78" t="s">
        <v>728</v>
      </c>
      <c r="F28" s="78">
        <v>180</v>
      </c>
      <c r="G28" s="78"/>
      <c r="H28" s="77">
        <f t="shared" si="0"/>
        <v>0</v>
      </c>
      <c r="I28" s="76"/>
      <c r="J28" s="76"/>
    </row>
    <row r="29" spans="1:10">
      <c r="A29" s="75">
        <v>40206</v>
      </c>
      <c r="B29" s="106" t="s">
        <v>1740</v>
      </c>
      <c r="C29" s="78"/>
      <c r="D29" s="78" t="s">
        <v>105</v>
      </c>
      <c r="E29" s="78" t="s">
        <v>728</v>
      </c>
      <c r="F29" s="78">
        <v>75</v>
      </c>
      <c r="G29" s="78"/>
      <c r="H29" s="77">
        <f t="shared" si="0"/>
        <v>0</v>
      </c>
      <c r="I29" s="76"/>
      <c r="J29" s="76"/>
    </row>
    <row r="30" spans="1:10">
      <c r="A30" s="75">
        <v>40207</v>
      </c>
      <c r="B30" s="106" t="s">
        <v>1741</v>
      </c>
      <c r="C30" s="78"/>
      <c r="D30" s="78" t="s">
        <v>107</v>
      </c>
      <c r="E30" s="78" t="s">
        <v>731</v>
      </c>
      <c r="F30" s="78">
        <v>75</v>
      </c>
      <c r="G30" s="78"/>
      <c r="H30" s="77">
        <f t="shared" si="0"/>
        <v>0</v>
      </c>
      <c r="I30" s="76"/>
      <c r="J30" s="76"/>
    </row>
    <row r="31" spans="1:10">
      <c r="A31" s="75">
        <v>40208</v>
      </c>
      <c r="B31" s="106" t="s">
        <v>1742</v>
      </c>
      <c r="C31" s="78"/>
      <c r="D31" s="78" t="s">
        <v>449</v>
      </c>
      <c r="E31" s="78" t="s">
        <v>727</v>
      </c>
      <c r="F31" s="78">
        <v>75</v>
      </c>
      <c r="G31" s="78"/>
      <c r="H31" s="77">
        <f t="shared" si="0"/>
        <v>0</v>
      </c>
      <c r="I31" s="76"/>
      <c r="J31" s="76"/>
    </row>
    <row r="32" spans="1:10">
      <c r="A32" s="75">
        <v>40209</v>
      </c>
      <c r="B32" s="106" t="s">
        <v>1743</v>
      </c>
      <c r="C32" s="78"/>
      <c r="D32" s="78" t="s">
        <v>450</v>
      </c>
      <c r="E32" s="78" t="s">
        <v>728</v>
      </c>
      <c r="F32" s="78">
        <v>250</v>
      </c>
      <c r="G32" s="78"/>
      <c r="H32" s="77">
        <f t="shared" si="0"/>
        <v>0</v>
      </c>
      <c r="I32" s="76"/>
      <c r="J32" s="76"/>
    </row>
    <row r="33" spans="1:10">
      <c r="A33" s="75">
        <v>40210</v>
      </c>
      <c r="B33" s="106" t="s">
        <v>1744</v>
      </c>
      <c r="C33" s="78"/>
      <c r="D33" s="78" t="s">
        <v>451</v>
      </c>
      <c r="E33" s="78" t="s">
        <v>731</v>
      </c>
      <c r="F33" s="78">
        <v>250</v>
      </c>
      <c r="G33" s="78"/>
      <c r="H33" s="77">
        <f t="shared" si="0"/>
        <v>0</v>
      </c>
      <c r="I33" s="76"/>
      <c r="J33" s="76"/>
    </row>
    <row r="34" spans="1:10">
      <c r="A34" s="75">
        <v>40211</v>
      </c>
      <c r="B34" s="106" t="s">
        <v>1745</v>
      </c>
      <c r="C34" s="78"/>
      <c r="D34" s="78" t="s">
        <v>452</v>
      </c>
      <c r="E34" s="78" t="s">
        <v>727</v>
      </c>
      <c r="F34" s="78">
        <v>250</v>
      </c>
      <c r="G34" s="78"/>
      <c r="H34" s="77">
        <f t="shared" si="0"/>
        <v>0</v>
      </c>
      <c r="I34" s="76"/>
      <c r="J34" s="76"/>
    </row>
    <row r="35" spans="1:10">
      <c r="A35" s="75">
        <v>40212</v>
      </c>
      <c r="B35" s="106" t="s">
        <v>1746</v>
      </c>
      <c r="C35" s="78"/>
      <c r="D35" s="78" t="s">
        <v>453</v>
      </c>
      <c r="E35" s="78" t="s">
        <v>728</v>
      </c>
      <c r="F35" s="78">
        <v>100</v>
      </c>
      <c r="G35" s="78"/>
      <c r="H35" s="77">
        <f t="shared" si="0"/>
        <v>0</v>
      </c>
      <c r="I35" s="76"/>
      <c r="J35" s="76"/>
    </row>
    <row r="36" spans="1:10">
      <c r="A36" s="75">
        <v>40213</v>
      </c>
      <c r="B36" s="106" t="s">
        <v>1747</v>
      </c>
      <c r="C36" s="78"/>
      <c r="D36" s="78" t="s">
        <v>454</v>
      </c>
      <c r="E36" s="78" t="s">
        <v>731</v>
      </c>
      <c r="F36" s="78">
        <v>100</v>
      </c>
      <c r="G36" s="78"/>
      <c r="H36" s="77">
        <f t="shared" si="0"/>
        <v>0</v>
      </c>
      <c r="I36" s="76"/>
      <c r="J36" s="76"/>
    </row>
    <row r="37" spans="1:10">
      <c r="A37" s="75">
        <v>40214</v>
      </c>
      <c r="B37" s="106" t="s">
        <v>1748</v>
      </c>
      <c r="C37" s="78"/>
      <c r="D37" s="78" t="s">
        <v>455</v>
      </c>
      <c r="E37" s="78" t="s">
        <v>727</v>
      </c>
      <c r="F37" s="78">
        <v>100</v>
      </c>
      <c r="G37" s="78"/>
      <c r="H37" s="77">
        <f t="shared" si="0"/>
        <v>0</v>
      </c>
      <c r="I37" s="76"/>
      <c r="J37" s="76"/>
    </row>
    <row r="38" spans="1:10">
      <c r="A38" s="75">
        <v>40215</v>
      </c>
      <c r="B38" s="106" t="s">
        <v>1749</v>
      </c>
      <c r="C38" s="78"/>
      <c r="D38" s="78" t="s">
        <v>105</v>
      </c>
      <c r="E38" s="78" t="s">
        <v>728</v>
      </c>
      <c r="F38" s="78">
        <v>235</v>
      </c>
      <c r="G38" s="78"/>
      <c r="H38" s="77">
        <f t="shared" si="0"/>
        <v>0</v>
      </c>
      <c r="I38" s="76"/>
      <c r="J38" s="76"/>
    </row>
    <row r="39" spans="1:10">
      <c r="A39" s="75">
        <v>40216</v>
      </c>
      <c r="B39" s="106" t="s">
        <v>1750</v>
      </c>
      <c r="C39" s="78"/>
      <c r="D39" s="78" t="s">
        <v>107</v>
      </c>
      <c r="E39" s="78" t="s">
        <v>731</v>
      </c>
      <c r="F39" s="78">
        <v>235</v>
      </c>
      <c r="G39" s="78"/>
      <c r="H39" s="77">
        <f t="shared" si="0"/>
        <v>0</v>
      </c>
      <c r="I39" s="76"/>
      <c r="J39" s="76"/>
    </row>
    <row r="40" spans="1:10">
      <c r="A40" s="75">
        <v>40217</v>
      </c>
      <c r="B40" s="106" t="s">
        <v>1751</v>
      </c>
      <c r="C40" s="78"/>
      <c r="D40" s="78" t="s">
        <v>449</v>
      </c>
      <c r="E40" s="78" t="s">
        <v>727</v>
      </c>
      <c r="F40" s="78">
        <v>235</v>
      </c>
      <c r="G40" s="78"/>
      <c r="H40" s="77">
        <f t="shared" si="0"/>
        <v>0</v>
      </c>
      <c r="I40" s="76"/>
      <c r="J40" s="76"/>
    </row>
    <row r="41" spans="1:10">
      <c r="A41" s="75">
        <v>40218</v>
      </c>
      <c r="B41" s="106" t="s">
        <v>1752</v>
      </c>
      <c r="C41" s="78"/>
      <c r="D41" s="78" t="s">
        <v>450</v>
      </c>
      <c r="E41" s="78" t="s">
        <v>728</v>
      </c>
      <c r="F41" s="78">
        <v>125</v>
      </c>
      <c r="G41" s="78"/>
      <c r="H41" s="77">
        <f t="shared" si="0"/>
        <v>0</v>
      </c>
      <c r="I41" s="76"/>
      <c r="J41" s="76"/>
    </row>
    <row r="42" spans="1:10">
      <c r="A42" s="75">
        <v>40219</v>
      </c>
      <c r="B42" s="106" t="s">
        <v>1753</v>
      </c>
      <c r="C42" s="78"/>
      <c r="D42" s="78" t="s">
        <v>451</v>
      </c>
      <c r="E42" s="78" t="s">
        <v>731</v>
      </c>
      <c r="F42" s="78">
        <v>125</v>
      </c>
      <c r="G42" s="78"/>
      <c r="H42" s="77">
        <f t="shared" si="0"/>
        <v>0</v>
      </c>
      <c r="I42" s="76"/>
      <c r="J42" s="76"/>
    </row>
    <row r="43" spans="1:10">
      <c r="A43" s="75">
        <v>40220</v>
      </c>
      <c r="B43" s="106" t="s">
        <v>1754</v>
      </c>
      <c r="C43" s="78"/>
      <c r="D43" s="78" t="s">
        <v>452</v>
      </c>
      <c r="E43" s="78" t="s">
        <v>727</v>
      </c>
      <c r="F43" s="78">
        <v>125</v>
      </c>
      <c r="G43" s="78"/>
      <c r="H43" s="77">
        <f t="shared" si="0"/>
        <v>0</v>
      </c>
      <c r="I43" s="76"/>
      <c r="J43" s="76"/>
    </row>
    <row r="44" spans="1:10">
      <c r="A44" s="75">
        <v>40221</v>
      </c>
      <c r="B44" s="106" t="s">
        <v>1755</v>
      </c>
      <c r="C44" s="78"/>
      <c r="D44" s="78" t="s">
        <v>453</v>
      </c>
      <c r="E44" s="78" t="s">
        <v>728</v>
      </c>
      <c r="F44" s="78">
        <v>90</v>
      </c>
      <c r="G44" s="78"/>
      <c r="H44" s="77">
        <f t="shared" si="0"/>
        <v>0</v>
      </c>
      <c r="I44" s="76"/>
      <c r="J44" s="76"/>
    </row>
    <row r="45" spans="1:10">
      <c r="A45" s="75">
        <v>40222</v>
      </c>
      <c r="B45" s="106" t="s">
        <v>1756</v>
      </c>
      <c r="C45" s="78"/>
      <c r="D45" s="78" t="s">
        <v>454</v>
      </c>
      <c r="E45" s="78" t="s">
        <v>731</v>
      </c>
      <c r="F45" s="78">
        <v>90</v>
      </c>
      <c r="G45" s="78"/>
      <c r="H45" s="77">
        <f t="shared" si="0"/>
        <v>0</v>
      </c>
      <c r="I45" s="76"/>
      <c r="J45" s="76"/>
    </row>
    <row r="46" spans="1:10">
      <c r="A46" s="75">
        <v>40223</v>
      </c>
      <c r="B46" s="106" t="s">
        <v>1757</v>
      </c>
      <c r="C46" s="78"/>
      <c r="D46" s="78" t="s">
        <v>455</v>
      </c>
      <c r="E46" s="78" t="s">
        <v>727</v>
      </c>
      <c r="F46" s="78">
        <v>90</v>
      </c>
      <c r="G46" s="78"/>
      <c r="H46" s="77">
        <f t="shared" si="0"/>
        <v>0</v>
      </c>
      <c r="I46" s="76"/>
      <c r="J46" s="76"/>
    </row>
    <row r="47" spans="1:10">
      <c r="A47" s="75">
        <v>40224</v>
      </c>
      <c r="B47" s="106" t="s">
        <v>1758</v>
      </c>
      <c r="C47" s="78"/>
      <c r="D47" s="78" t="s">
        <v>105</v>
      </c>
      <c r="E47" s="78" t="s">
        <v>728</v>
      </c>
      <c r="F47" s="78">
        <v>60</v>
      </c>
      <c r="G47" s="78"/>
      <c r="H47" s="77">
        <f t="shared" si="0"/>
        <v>0</v>
      </c>
      <c r="I47" s="76"/>
      <c r="J47" s="76"/>
    </row>
    <row r="48" spans="1:10">
      <c r="A48" s="75">
        <v>40225</v>
      </c>
      <c r="B48" s="106" t="s">
        <v>1759</v>
      </c>
      <c r="C48" s="78"/>
      <c r="D48" s="78" t="s">
        <v>107</v>
      </c>
      <c r="E48" s="78" t="s">
        <v>731</v>
      </c>
      <c r="F48" s="78">
        <v>60</v>
      </c>
      <c r="G48" s="78"/>
      <c r="H48" s="77">
        <f t="shared" si="0"/>
        <v>0</v>
      </c>
      <c r="I48" s="76"/>
      <c r="J48" s="76"/>
    </row>
    <row r="49" spans="1:10">
      <c r="A49" s="75">
        <v>40226</v>
      </c>
      <c r="B49" s="106" t="s">
        <v>1760</v>
      </c>
      <c r="C49" s="78"/>
      <c r="D49" s="78" t="s">
        <v>449</v>
      </c>
      <c r="E49" s="78" t="s">
        <v>727</v>
      </c>
      <c r="F49" s="78">
        <v>60</v>
      </c>
      <c r="G49" s="78"/>
      <c r="H49" s="77">
        <f t="shared" si="0"/>
        <v>0</v>
      </c>
      <c r="I49" s="76"/>
      <c r="J49" s="76"/>
    </row>
    <row r="50" spans="1:10">
      <c r="A50" s="75">
        <v>40227</v>
      </c>
      <c r="B50" s="106" t="s">
        <v>1761</v>
      </c>
      <c r="C50" s="78"/>
      <c r="D50" s="78" t="s">
        <v>450</v>
      </c>
      <c r="E50" s="78" t="s">
        <v>728</v>
      </c>
      <c r="F50" s="78">
        <v>340</v>
      </c>
      <c r="G50" s="78"/>
      <c r="H50" s="77">
        <f t="shared" si="0"/>
        <v>0</v>
      </c>
      <c r="I50" s="76"/>
      <c r="J50" s="76"/>
    </row>
    <row r="51" spans="1:10">
      <c r="A51" s="75">
        <v>40228</v>
      </c>
      <c r="B51" s="106" t="s">
        <v>1762</v>
      </c>
      <c r="C51" s="78"/>
      <c r="D51" s="78" t="s">
        <v>451</v>
      </c>
      <c r="E51" s="78" t="s">
        <v>731</v>
      </c>
      <c r="F51" s="78">
        <v>340</v>
      </c>
      <c r="G51" s="78"/>
      <c r="H51" s="77">
        <f t="shared" si="0"/>
        <v>0</v>
      </c>
      <c r="I51" s="76"/>
      <c r="J51" s="76"/>
    </row>
    <row r="52" spans="1:10">
      <c r="A52" s="75">
        <v>40229</v>
      </c>
      <c r="B52" s="106" t="s">
        <v>1763</v>
      </c>
      <c r="C52" s="78"/>
      <c r="D52" s="78" t="s">
        <v>452</v>
      </c>
      <c r="E52" s="78" t="s">
        <v>727</v>
      </c>
      <c r="F52" s="78">
        <v>340</v>
      </c>
      <c r="G52" s="78"/>
      <c r="H52" s="77">
        <f t="shared" si="0"/>
        <v>0</v>
      </c>
      <c r="I52" s="76"/>
      <c r="J52" s="76"/>
    </row>
    <row r="53" spans="1:10">
      <c r="A53" s="75">
        <v>40230</v>
      </c>
      <c r="B53" s="106" t="s">
        <v>1764</v>
      </c>
      <c r="C53" s="78"/>
      <c r="D53" s="78" t="s">
        <v>453</v>
      </c>
      <c r="E53" s="78" t="s">
        <v>728</v>
      </c>
      <c r="F53" s="78">
        <v>300</v>
      </c>
      <c r="G53" s="78"/>
      <c r="H53" s="77">
        <f t="shared" si="0"/>
        <v>0</v>
      </c>
      <c r="I53" s="76"/>
      <c r="J53" s="76"/>
    </row>
    <row r="54" spans="1:10">
      <c r="A54" s="75">
        <v>40231</v>
      </c>
      <c r="B54" s="106" t="s">
        <v>1765</v>
      </c>
      <c r="C54" s="78"/>
      <c r="D54" s="78" t="s">
        <v>454</v>
      </c>
      <c r="E54" s="78" t="s">
        <v>731</v>
      </c>
      <c r="F54" s="78">
        <v>300</v>
      </c>
      <c r="G54" s="78"/>
      <c r="H54" s="77">
        <f t="shared" si="0"/>
        <v>0</v>
      </c>
      <c r="I54" s="76"/>
      <c r="J54" s="76"/>
    </row>
    <row r="55" spans="1:10">
      <c r="A55" s="75">
        <v>40232</v>
      </c>
      <c r="B55" s="106" t="s">
        <v>1766</v>
      </c>
      <c r="C55" s="78"/>
      <c r="D55" s="78" t="s">
        <v>455</v>
      </c>
      <c r="E55" s="78" t="s">
        <v>727</v>
      </c>
      <c r="F55" s="78">
        <v>300</v>
      </c>
      <c r="G55" s="78"/>
      <c r="H55" s="77">
        <f t="shared" si="0"/>
        <v>0</v>
      </c>
      <c r="I55" s="76"/>
      <c r="J55" s="76"/>
    </row>
    <row r="56" spans="1:10">
      <c r="A56" s="75">
        <v>40233</v>
      </c>
      <c r="B56" s="106" t="s">
        <v>1767</v>
      </c>
      <c r="C56" s="78"/>
      <c r="D56" s="78" t="s">
        <v>105</v>
      </c>
      <c r="E56" s="78" t="s">
        <v>728</v>
      </c>
      <c r="F56" s="78">
        <v>280</v>
      </c>
      <c r="G56" s="78"/>
      <c r="H56" s="77">
        <f t="shared" si="0"/>
        <v>0</v>
      </c>
      <c r="I56" s="76"/>
      <c r="J56" s="76"/>
    </row>
    <row r="57" spans="1:10">
      <c r="A57" s="75">
        <v>40234</v>
      </c>
      <c r="B57" s="106" t="s">
        <v>1768</v>
      </c>
      <c r="C57" s="78"/>
      <c r="D57" s="78" t="s">
        <v>107</v>
      </c>
      <c r="E57" s="78" t="s">
        <v>731</v>
      </c>
      <c r="F57" s="78">
        <v>280</v>
      </c>
      <c r="G57" s="78"/>
      <c r="H57" s="77">
        <f t="shared" si="0"/>
        <v>0</v>
      </c>
      <c r="I57" s="76"/>
      <c r="J57" s="76"/>
    </row>
    <row r="58" spans="1:10">
      <c r="A58" s="75">
        <v>40235</v>
      </c>
      <c r="B58" s="106" t="s">
        <v>1769</v>
      </c>
      <c r="C58" s="78"/>
      <c r="D58" s="78" t="s">
        <v>449</v>
      </c>
      <c r="E58" s="78" t="s">
        <v>727</v>
      </c>
      <c r="F58" s="78">
        <v>280</v>
      </c>
      <c r="G58" s="78"/>
      <c r="H58" s="77">
        <f t="shared" si="0"/>
        <v>0</v>
      </c>
      <c r="I58" s="76"/>
      <c r="J58" s="76"/>
    </row>
    <row r="59" spans="1:10">
      <c r="A59" s="75">
        <v>40236</v>
      </c>
      <c r="B59" s="106" t="s">
        <v>1770</v>
      </c>
      <c r="C59" s="78"/>
      <c r="D59" s="78" t="s">
        <v>450</v>
      </c>
      <c r="E59" s="78" t="s">
        <v>728</v>
      </c>
      <c r="F59" s="78">
        <v>200</v>
      </c>
      <c r="G59" s="78"/>
      <c r="H59" s="77">
        <f t="shared" si="0"/>
        <v>0</v>
      </c>
      <c r="I59" s="76"/>
      <c r="J59" s="76"/>
    </row>
    <row r="60" spans="1:10">
      <c r="A60" s="75">
        <v>40237</v>
      </c>
      <c r="B60" s="106" t="s">
        <v>1771</v>
      </c>
      <c r="C60" s="78"/>
      <c r="D60" s="78" t="s">
        <v>451</v>
      </c>
      <c r="E60" s="78" t="s">
        <v>731</v>
      </c>
      <c r="F60" s="78">
        <v>200</v>
      </c>
      <c r="G60" s="78"/>
      <c r="H60" s="77">
        <f t="shared" si="0"/>
        <v>0</v>
      </c>
      <c r="I60" s="76"/>
      <c r="J60" s="76"/>
    </row>
    <row r="61" spans="1:10">
      <c r="A61" s="75">
        <v>40238</v>
      </c>
      <c r="B61" s="106" t="s">
        <v>1772</v>
      </c>
      <c r="C61" s="78"/>
      <c r="D61" s="78" t="s">
        <v>452</v>
      </c>
      <c r="E61" s="78" t="s">
        <v>727</v>
      </c>
      <c r="F61" s="78">
        <v>200</v>
      </c>
      <c r="G61" s="78"/>
      <c r="H61" s="77">
        <f t="shared" si="0"/>
        <v>0</v>
      </c>
      <c r="I61" s="76"/>
      <c r="J61" s="76"/>
    </row>
    <row r="62" spans="1:10">
      <c r="A62" s="75">
        <v>40239</v>
      </c>
      <c r="B62" s="106" t="s">
        <v>1773</v>
      </c>
      <c r="C62" s="78"/>
      <c r="D62" s="78" t="s">
        <v>453</v>
      </c>
      <c r="E62" s="78" t="s">
        <v>728</v>
      </c>
      <c r="F62" s="78">
        <v>160</v>
      </c>
      <c r="G62" s="78"/>
      <c r="H62" s="77">
        <f t="shared" si="0"/>
        <v>0</v>
      </c>
      <c r="I62" s="76"/>
      <c r="J62" s="76"/>
    </row>
    <row r="63" spans="1:10">
      <c r="A63" s="75">
        <v>40240</v>
      </c>
      <c r="B63" s="106" t="s">
        <v>1774</v>
      </c>
      <c r="C63" s="78"/>
      <c r="D63" s="78" t="s">
        <v>454</v>
      </c>
      <c r="E63" s="78" t="s">
        <v>731</v>
      </c>
      <c r="F63" s="78">
        <v>160</v>
      </c>
      <c r="G63" s="78"/>
      <c r="H63" s="77">
        <f t="shared" si="0"/>
        <v>0</v>
      </c>
      <c r="I63" s="76"/>
      <c r="J63" s="76"/>
    </row>
    <row r="64" spans="1:10">
      <c r="A64" s="75">
        <v>40241</v>
      </c>
      <c r="B64" s="106" t="s">
        <v>1775</v>
      </c>
      <c r="C64" s="78"/>
      <c r="D64" s="78" t="s">
        <v>455</v>
      </c>
      <c r="E64" s="78" t="s">
        <v>727</v>
      </c>
      <c r="F64" s="78">
        <v>160</v>
      </c>
      <c r="G64" s="78"/>
      <c r="H64" s="77">
        <f t="shared" si="0"/>
        <v>0</v>
      </c>
      <c r="I64" s="76"/>
      <c r="J64" s="76"/>
    </row>
    <row r="65" spans="1:10">
      <c r="A65" s="75">
        <v>40242</v>
      </c>
      <c r="B65" s="106" t="s">
        <v>1776</v>
      </c>
      <c r="C65" s="78"/>
      <c r="D65" s="78" t="s">
        <v>105</v>
      </c>
      <c r="E65" s="78" t="s">
        <v>728</v>
      </c>
      <c r="F65" s="78">
        <v>140</v>
      </c>
      <c r="G65" s="78"/>
      <c r="H65" s="77">
        <f t="shared" si="0"/>
        <v>0</v>
      </c>
      <c r="I65" s="76"/>
      <c r="J65" s="76"/>
    </row>
    <row r="66" spans="1:10">
      <c r="A66" s="75">
        <v>40243</v>
      </c>
      <c r="B66" s="106" t="s">
        <v>1777</v>
      </c>
      <c r="C66" s="78"/>
      <c r="D66" s="78" t="s">
        <v>107</v>
      </c>
      <c r="E66" s="78" t="s">
        <v>731</v>
      </c>
      <c r="F66" s="78">
        <v>140</v>
      </c>
      <c r="G66" s="78"/>
      <c r="H66" s="77">
        <f t="shared" si="0"/>
        <v>0</v>
      </c>
      <c r="I66" s="76"/>
      <c r="J66" s="76"/>
    </row>
    <row r="67" spans="1:10">
      <c r="A67" s="75">
        <v>40244</v>
      </c>
      <c r="B67" s="106" t="s">
        <v>1778</v>
      </c>
      <c r="C67" s="78"/>
      <c r="D67" s="78" t="s">
        <v>449</v>
      </c>
      <c r="E67" s="78" t="s">
        <v>727</v>
      </c>
      <c r="F67" s="78">
        <v>140</v>
      </c>
      <c r="G67" s="78"/>
      <c r="H67" s="77">
        <f t="shared" ref="H67:H76" si="1">F67*G67</f>
        <v>0</v>
      </c>
      <c r="I67" s="76"/>
      <c r="J67" s="76"/>
    </row>
    <row r="68" spans="1:10">
      <c r="A68" s="75">
        <v>40245</v>
      </c>
      <c r="B68" s="106" t="s">
        <v>1779</v>
      </c>
      <c r="C68" s="78"/>
      <c r="D68" s="78" t="s">
        <v>450</v>
      </c>
      <c r="E68" s="78" t="s">
        <v>728</v>
      </c>
      <c r="F68" s="78">
        <v>110</v>
      </c>
      <c r="G68" s="78"/>
      <c r="H68" s="77">
        <f t="shared" si="1"/>
        <v>0</v>
      </c>
      <c r="I68" s="76"/>
      <c r="J68" s="76"/>
    </row>
    <row r="69" spans="1:10">
      <c r="A69" s="75">
        <v>40246</v>
      </c>
      <c r="B69" s="106" t="s">
        <v>1780</v>
      </c>
      <c r="C69" s="78"/>
      <c r="D69" s="78" t="s">
        <v>451</v>
      </c>
      <c r="E69" s="78" t="s">
        <v>731</v>
      </c>
      <c r="F69" s="78">
        <v>110</v>
      </c>
      <c r="G69" s="78"/>
      <c r="H69" s="77">
        <f t="shared" si="1"/>
        <v>0</v>
      </c>
      <c r="I69" s="76"/>
      <c r="J69" s="76"/>
    </row>
    <row r="70" spans="1:10">
      <c r="A70" s="75">
        <v>40247</v>
      </c>
      <c r="B70" s="106" t="s">
        <v>1781</v>
      </c>
      <c r="C70" s="78"/>
      <c r="D70" s="78" t="s">
        <v>452</v>
      </c>
      <c r="E70" s="78" t="s">
        <v>727</v>
      </c>
      <c r="F70" s="78">
        <v>110</v>
      </c>
      <c r="G70" s="78"/>
      <c r="H70" s="77">
        <f t="shared" si="1"/>
        <v>0</v>
      </c>
      <c r="I70" s="76"/>
      <c r="J70" s="76"/>
    </row>
    <row r="71" spans="1:10">
      <c r="A71" s="75">
        <v>40248</v>
      </c>
      <c r="B71" s="106" t="s">
        <v>1782</v>
      </c>
      <c r="C71" s="78"/>
      <c r="D71" s="78" t="s">
        <v>453</v>
      </c>
      <c r="E71" s="78" t="s">
        <v>728</v>
      </c>
      <c r="F71" s="78">
        <v>80</v>
      </c>
      <c r="G71" s="78"/>
      <c r="H71" s="77">
        <f t="shared" si="1"/>
        <v>0</v>
      </c>
      <c r="I71" s="76"/>
      <c r="J71" s="76"/>
    </row>
    <row r="72" spans="1:10">
      <c r="A72" s="75">
        <v>40249</v>
      </c>
      <c r="B72" s="106" t="s">
        <v>1783</v>
      </c>
      <c r="C72" s="78"/>
      <c r="D72" s="78" t="s">
        <v>454</v>
      </c>
      <c r="E72" s="78" t="s">
        <v>731</v>
      </c>
      <c r="F72" s="78">
        <v>80</v>
      </c>
      <c r="G72" s="78"/>
      <c r="H72" s="77">
        <f t="shared" si="1"/>
        <v>0</v>
      </c>
      <c r="I72" s="76"/>
      <c r="J72" s="76"/>
    </row>
    <row r="73" spans="1:10">
      <c r="A73" s="75">
        <v>40250</v>
      </c>
      <c r="B73" s="106" t="s">
        <v>1784</v>
      </c>
      <c r="C73" s="78"/>
      <c r="D73" s="78" t="s">
        <v>455</v>
      </c>
      <c r="E73" s="78" t="s">
        <v>727</v>
      </c>
      <c r="F73" s="78">
        <v>80</v>
      </c>
      <c r="G73" s="78"/>
      <c r="H73" s="77">
        <f t="shared" si="1"/>
        <v>0</v>
      </c>
      <c r="I73" s="76"/>
      <c r="J73" s="76"/>
    </row>
    <row r="74" spans="1:10">
      <c r="A74" s="75">
        <v>40251</v>
      </c>
      <c r="B74" s="106" t="s">
        <v>1785</v>
      </c>
      <c r="C74" s="78"/>
      <c r="D74" s="78" t="s">
        <v>105</v>
      </c>
      <c r="E74" s="78" t="s">
        <v>728</v>
      </c>
      <c r="F74" s="78">
        <v>35</v>
      </c>
      <c r="G74" s="78"/>
      <c r="H74" s="77">
        <f t="shared" si="1"/>
        <v>0</v>
      </c>
      <c r="I74" s="76"/>
      <c r="J74" s="76"/>
    </row>
    <row r="75" spans="1:10">
      <c r="A75" s="75">
        <v>40252</v>
      </c>
      <c r="B75" s="106" t="s">
        <v>1786</v>
      </c>
      <c r="C75" s="78"/>
      <c r="D75" s="78" t="s">
        <v>107</v>
      </c>
      <c r="E75" s="78" t="s">
        <v>731</v>
      </c>
      <c r="F75" s="78">
        <v>35</v>
      </c>
      <c r="G75" s="78"/>
      <c r="H75" s="77">
        <f t="shared" si="1"/>
        <v>0</v>
      </c>
      <c r="I75" s="76"/>
      <c r="J75" s="76"/>
    </row>
    <row r="76" spans="1:10">
      <c r="A76" s="75">
        <v>40253</v>
      </c>
      <c r="B76" s="106" t="s">
        <v>1787</v>
      </c>
      <c r="C76" s="78"/>
      <c r="D76" s="78" t="s">
        <v>449</v>
      </c>
      <c r="E76" s="78" t="s">
        <v>727</v>
      </c>
      <c r="F76" s="78">
        <v>35</v>
      </c>
      <c r="G76" s="78"/>
      <c r="H76" s="77">
        <f t="shared" si="1"/>
        <v>0</v>
      </c>
      <c r="I76" s="76"/>
      <c r="J76" s="76"/>
    </row>
  </sheetData>
  <pageMargins left="0.7" right="0.7" top="0.75" bottom="0.75" header="0.3" footer="0.3"/>
  <ignoredErrors>
    <ignoredError sqref="B2:B76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2"/>
  <sheetViews>
    <sheetView showGridLines="0" workbookViewId="0">
      <selection activeCell="D1" sqref="D1"/>
    </sheetView>
  </sheetViews>
  <sheetFormatPr defaultColWidth="9.21875" defaultRowHeight="14.4"/>
  <cols>
    <col min="1" max="2" width="12" style="94" customWidth="1"/>
    <col min="3" max="3" width="13.21875" style="94" customWidth="1"/>
    <col min="4" max="4" width="14.21875" style="94" customWidth="1"/>
    <col min="5" max="10" width="13.21875" style="94" customWidth="1"/>
    <col min="11" max="16384" width="9.21875" style="94"/>
  </cols>
  <sheetData>
    <row r="1" spans="1:10">
      <c r="A1" s="95" t="s">
        <v>16</v>
      </c>
      <c r="B1" s="95" t="s">
        <v>1</v>
      </c>
      <c r="C1" s="95" t="s">
        <v>17</v>
      </c>
      <c r="D1" s="95" t="s">
        <v>1498</v>
      </c>
    </row>
    <row r="2" spans="1:10">
      <c r="A2" s="32" t="s">
        <v>728</v>
      </c>
      <c r="B2" s="37">
        <v>0</v>
      </c>
      <c r="C2" s="37">
        <v>10</v>
      </c>
      <c r="D2" s="32">
        <v>0</v>
      </c>
    </row>
    <row r="3" spans="1:10">
      <c r="A3" s="32" t="s">
        <v>729</v>
      </c>
      <c r="B3" s="37">
        <v>3000</v>
      </c>
      <c r="C3" s="37">
        <v>15</v>
      </c>
      <c r="D3" s="32">
        <v>0.02</v>
      </c>
    </row>
    <row r="4" spans="1:10">
      <c r="A4" s="32" t="s">
        <v>726</v>
      </c>
      <c r="B4" s="37">
        <v>5000</v>
      </c>
      <c r="C4" s="37">
        <v>20</v>
      </c>
      <c r="D4" s="32">
        <v>0.05</v>
      </c>
    </row>
    <row r="5" spans="1:10">
      <c r="A5" s="32" t="s">
        <v>727</v>
      </c>
      <c r="B5" s="37">
        <v>10000</v>
      </c>
      <c r="C5" s="37">
        <v>25</v>
      </c>
      <c r="D5" s="32">
        <v>7.0000000000000007E-2</v>
      </c>
    </row>
    <row r="6" spans="1:10">
      <c r="A6" s="32" t="s">
        <v>730</v>
      </c>
      <c r="B6" s="37">
        <v>15000</v>
      </c>
      <c r="C6" s="37">
        <v>30</v>
      </c>
      <c r="D6" s="32">
        <v>0.1</v>
      </c>
    </row>
    <row r="8" spans="1:10">
      <c r="C8"/>
    </row>
    <row r="9" spans="1:10">
      <c r="C9"/>
    </row>
    <row r="11" spans="1:10">
      <c r="A11" s="95" t="s">
        <v>1692</v>
      </c>
      <c r="B11" s="32" t="s">
        <v>1538</v>
      </c>
      <c r="C11" s="32" t="s">
        <v>1540</v>
      </c>
      <c r="D11" s="32" t="s">
        <v>1543</v>
      </c>
      <c r="E11" s="32" t="s">
        <v>1546</v>
      </c>
      <c r="F11" s="32" t="s">
        <v>1550</v>
      </c>
      <c r="G11" s="32" t="s">
        <v>1555</v>
      </c>
      <c r="H11" s="32" t="s">
        <v>1558</v>
      </c>
      <c r="I11" s="32" t="s">
        <v>1562</v>
      </c>
      <c r="J11" s="32" t="s">
        <v>1565</v>
      </c>
    </row>
    <row r="12" spans="1:10">
      <c r="A12" s="95" t="s">
        <v>104</v>
      </c>
      <c r="B12" s="32" t="s">
        <v>643</v>
      </c>
      <c r="C12" s="32" t="s">
        <v>1646</v>
      </c>
      <c r="D12" s="32" t="s">
        <v>1647</v>
      </c>
      <c r="E12" s="32" t="s">
        <v>1648</v>
      </c>
      <c r="F12" s="32" t="s">
        <v>1649</v>
      </c>
      <c r="G12" s="32" t="s">
        <v>1650</v>
      </c>
      <c r="H12" s="32" t="s">
        <v>1651</v>
      </c>
      <c r="I12" s="32" t="s">
        <v>1652</v>
      </c>
      <c r="J12" s="32" t="s">
        <v>1653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01"/>
  <sheetViews>
    <sheetView showGridLines="0" workbookViewId="0">
      <selection activeCell="D1" sqref="D1"/>
    </sheetView>
  </sheetViews>
  <sheetFormatPr defaultColWidth="9.21875" defaultRowHeight="14.4"/>
  <cols>
    <col min="1" max="1" width="8.44140625" style="94" customWidth="1"/>
    <col min="2" max="2" width="12.5546875" style="94" customWidth="1"/>
    <col min="3" max="3" width="26.21875" style="94" customWidth="1"/>
    <col min="4" max="4" width="12.21875" style="94" customWidth="1"/>
    <col min="5" max="5" width="13.44140625" style="94" customWidth="1"/>
    <col min="6" max="7" width="9.21875" style="94"/>
    <col min="8" max="8" width="10.5546875" style="94" bestFit="1" customWidth="1"/>
    <col min="9" max="16384" width="9.21875" style="94"/>
  </cols>
  <sheetData>
    <row r="1" spans="1:9">
      <c r="A1" s="95" t="s">
        <v>1535</v>
      </c>
      <c r="B1" s="95" t="s">
        <v>1536</v>
      </c>
      <c r="C1" s="95" t="s">
        <v>104</v>
      </c>
      <c r="D1" s="95" t="s">
        <v>1692</v>
      </c>
      <c r="E1" s="95" t="s">
        <v>104</v>
      </c>
      <c r="H1" s="95" t="s">
        <v>457</v>
      </c>
      <c r="I1" s="95" t="s">
        <v>1</v>
      </c>
    </row>
    <row r="2" spans="1:9">
      <c r="A2" s="97">
        <v>1</v>
      </c>
      <c r="B2" s="97">
        <v>891</v>
      </c>
      <c r="C2" s="98" t="s">
        <v>1537</v>
      </c>
      <c r="D2" s="98" t="s">
        <v>1538</v>
      </c>
      <c r="E2" s="98"/>
      <c r="H2" s="78">
        <v>1001</v>
      </c>
      <c r="I2" s="77"/>
    </row>
    <row r="3" spans="1:9">
      <c r="A3" s="97">
        <v>2</v>
      </c>
      <c r="B3" s="97">
        <v>874</v>
      </c>
      <c r="C3" s="98" t="s">
        <v>1539</v>
      </c>
      <c r="D3" s="98" t="s">
        <v>1540</v>
      </c>
      <c r="E3" s="98"/>
    </row>
    <row r="4" spans="1:9">
      <c r="A4" s="97">
        <v>3</v>
      </c>
      <c r="B4" s="97">
        <v>819</v>
      </c>
      <c r="C4" s="98" t="s">
        <v>1541</v>
      </c>
      <c r="D4" s="98" t="s">
        <v>1538</v>
      </c>
      <c r="E4" s="98"/>
    </row>
    <row r="5" spans="1:9">
      <c r="A5" s="97">
        <v>4</v>
      </c>
      <c r="B5" s="97">
        <v>807</v>
      </c>
      <c r="C5" s="98" t="s">
        <v>1542</v>
      </c>
      <c r="D5" s="98" t="s">
        <v>1543</v>
      </c>
      <c r="E5" s="98"/>
    </row>
    <row r="6" spans="1:9">
      <c r="A6" s="97">
        <v>5</v>
      </c>
      <c r="B6" s="97">
        <v>807</v>
      </c>
      <c r="C6" s="98" t="s">
        <v>1544</v>
      </c>
      <c r="D6" s="98" t="s">
        <v>1540</v>
      </c>
      <c r="E6" s="98"/>
    </row>
    <row r="7" spans="1:9">
      <c r="A7" s="97">
        <v>5</v>
      </c>
      <c r="B7" s="97">
        <v>791</v>
      </c>
      <c r="C7" s="98" t="s">
        <v>1545</v>
      </c>
      <c r="D7" s="98" t="s">
        <v>1546</v>
      </c>
      <c r="E7" s="98"/>
    </row>
    <row r="8" spans="1:9">
      <c r="A8" s="97">
        <v>7</v>
      </c>
      <c r="B8" s="97">
        <v>787</v>
      </c>
      <c r="C8" s="98" t="s">
        <v>1547</v>
      </c>
      <c r="D8" s="98" t="s">
        <v>1546</v>
      </c>
      <c r="E8" s="98"/>
    </row>
    <row r="9" spans="1:9">
      <c r="A9" s="97">
        <v>8</v>
      </c>
      <c r="B9" s="97">
        <v>767</v>
      </c>
      <c r="C9" s="98" t="s">
        <v>1548</v>
      </c>
      <c r="D9" s="98" t="s">
        <v>1538</v>
      </c>
      <c r="E9" s="98"/>
    </row>
    <row r="10" spans="1:9">
      <c r="A10" s="97">
        <v>9</v>
      </c>
      <c r="B10" s="97">
        <v>766</v>
      </c>
      <c r="C10" s="98" t="s">
        <v>1549</v>
      </c>
      <c r="D10" s="98" t="s">
        <v>1550</v>
      </c>
      <c r="E10" s="98"/>
    </row>
    <row r="11" spans="1:9">
      <c r="A11" s="97">
        <v>10</v>
      </c>
      <c r="B11" s="97">
        <v>762</v>
      </c>
      <c r="C11" s="98" t="s">
        <v>1551</v>
      </c>
      <c r="D11" s="98" t="s">
        <v>1546</v>
      </c>
      <c r="E11" s="98"/>
    </row>
    <row r="12" spans="1:9">
      <c r="A12" s="97">
        <v>11</v>
      </c>
      <c r="B12" s="97">
        <v>748</v>
      </c>
      <c r="C12" s="98" t="s">
        <v>1552</v>
      </c>
      <c r="D12" s="98" t="s">
        <v>1540</v>
      </c>
      <c r="E12" s="98"/>
    </row>
    <row r="13" spans="1:9">
      <c r="A13" s="97">
        <v>12</v>
      </c>
      <c r="B13" s="97">
        <v>745</v>
      </c>
      <c r="C13" s="98" t="s">
        <v>1553</v>
      </c>
      <c r="D13" s="98" t="s">
        <v>1546</v>
      </c>
      <c r="E13" s="98"/>
    </row>
    <row r="14" spans="1:9">
      <c r="A14" s="97">
        <v>13</v>
      </c>
      <c r="B14" s="97">
        <v>738</v>
      </c>
      <c r="C14" s="98" t="s">
        <v>1554</v>
      </c>
      <c r="D14" s="98" t="s">
        <v>1555</v>
      </c>
      <c r="E14" s="98"/>
    </row>
    <row r="15" spans="1:9">
      <c r="A15" s="97">
        <v>14</v>
      </c>
      <c r="B15" s="97">
        <v>735</v>
      </c>
      <c r="C15" s="98" t="s">
        <v>1556</v>
      </c>
      <c r="D15" s="98" t="s">
        <v>1555</v>
      </c>
      <c r="E15" s="98"/>
    </row>
    <row r="16" spans="1:9">
      <c r="A16" s="97">
        <v>15</v>
      </c>
      <c r="B16" s="97">
        <v>733</v>
      </c>
      <c r="C16" s="98" t="s">
        <v>1557</v>
      </c>
      <c r="D16" s="98" t="s">
        <v>1558</v>
      </c>
      <c r="E16" s="98"/>
    </row>
    <row r="17" spans="1:5">
      <c r="A17" s="97">
        <v>16</v>
      </c>
      <c r="B17" s="97">
        <v>731</v>
      </c>
      <c r="C17" s="98" t="s">
        <v>1559</v>
      </c>
      <c r="D17" s="98" t="s">
        <v>1555</v>
      </c>
      <c r="E17" s="98"/>
    </row>
    <row r="18" spans="1:5">
      <c r="A18" s="97">
        <v>17</v>
      </c>
      <c r="B18" s="97">
        <v>717</v>
      </c>
      <c r="C18" s="98" t="s">
        <v>1560</v>
      </c>
      <c r="D18" s="98" t="s">
        <v>1538</v>
      </c>
      <c r="E18" s="98"/>
    </row>
    <row r="19" spans="1:5">
      <c r="A19" s="97">
        <v>17</v>
      </c>
      <c r="B19" s="97">
        <v>717</v>
      </c>
      <c r="C19" s="98" t="s">
        <v>1561</v>
      </c>
      <c r="D19" s="98" t="s">
        <v>1562</v>
      </c>
      <c r="E19" s="98"/>
    </row>
    <row r="20" spans="1:5">
      <c r="A20" s="97">
        <v>19</v>
      </c>
      <c r="B20" s="97">
        <v>710</v>
      </c>
      <c r="C20" s="98" t="s">
        <v>1563</v>
      </c>
      <c r="D20" s="98" t="s">
        <v>1562</v>
      </c>
      <c r="E20" s="98"/>
    </row>
    <row r="21" spans="1:5">
      <c r="A21" s="97">
        <v>20</v>
      </c>
      <c r="B21" s="97">
        <v>707</v>
      </c>
      <c r="C21" s="98" t="s">
        <v>1564</v>
      </c>
      <c r="D21" s="98" t="s">
        <v>1565</v>
      </c>
      <c r="E21" s="98"/>
    </row>
    <row r="22" spans="1:5">
      <c r="A22" s="97">
        <v>21</v>
      </c>
      <c r="B22" s="97">
        <v>670</v>
      </c>
      <c r="C22" s="98" t="s">
        <v>1566</v>
      </c>
      <c r="D22" s="98" t="s">
        <v>1543</v>
      </c>
      <c r="E22" s="98"/>
    </row>
    <row r="23" spans="1:5">
      <c r="A23" s="97">
        <v>22</v>
      </c>
      <c r="B23" s="97">
        <v>657</v>
      </c>
      <c r="C23" s="98" t="s">
        <v>1567</v>
      </c>
      <c r="D23" s="98" t="s">
        <v>1538</v>
      </c>
      <c r="E23" s="98"/>
    </row>
    <row r="24" spans="1:5">
      <c r="A24" s="97">
        <v>23</v>
      </c>
      <c r="B24" s="97">
        <v>648</v>
      </c>
      <c r="C24" s="98" t="s">
        <v>1568</v>
      </c>
      <c r="D24" s="98" t="s">
        <v>1558</v>
      </c>
      <c r="E24" s="98"/>
    </row>
    <row r="25" spans="1:5">
      <c r="A25" s="97">
        <v>24</v>
      </c>
      <c r="B25" s="97">
        <v>647</v>
      </c>
      <c r="C25" s="98" t="s">
        <v>1569</v>
      </c>
      <c r="D25" s="98" t="s">
        <v>1555</v>
      </c>
      <c r="E25" s="98"/>
    </row>
    <row r="26" spans="1:5">
      <c r="A26" s="97">
        <v>25</v>
      </c>
      <c r="B26" s="97">
        <v>647</v>
      </c>
      <c r="C26" s="98" t="s">
        <v>1570</v>
      </c>
      <c r="D26" s="98" t="s">
        <v>1540</v>
      </c>
      <c r="E26" s="98"/>
    </row>
    <row r="27" spans="1:5">
      <c r="A27" s="97">
        <v>26</v>
      </c>
      <c r="B27" s="97">
        <v>646</v>
      </c>
      <c r="C27" s="98" t="s">
        <v>1571</v>
      </c>
      <c r="D27" s="98" t="s">
        <v>1550</v>
      </c>
      <c r="E27" s="98"/>
    </row>
    <row r="28" spans="1:5">
      <c r="A28" s="97">
        <v>27</v>
      </c>
      <c r="B28" s="97">
        <v>644</v>
      </c>
      <c r="C28" s="98" t="s">
        <v>1572</v>
      </c>
      <c r="D28" s="98" t="s">
        <v>1558</v>
      </c>
      <c r="E28" s="98"/>
    </row>
    <row r="29" spans="1:5">
      <c r="A29" s="97">
        <v>28</v>
      </c>
      <c r="B29" s="97">
        <v>642</v>
      </c>
      <c r="C29" s="98" t="s">
        <v>1573</v>
      </c>
      <c r="D29" s="98" t="s">
        <v>1558</v>
      </c>
      <c r="E29" s="98"/>
    </row>
    <row r="30" spans="1:5">
      <c r="A30" s="97">
        <v>29</v>
      </c>
      <c r="B30" s="97">
        <v>640</v>
      </c>
      <c r="C30" s="98" t="s">
        <v>1574</v>
      </c>
      <c r="D30" s="98" t="s">
        <v>1543</v>
      </c>
      <c r="E30" s="98"/>
    </row>
    <row r="31" spans="1:5">
      <c r="A31" s="97">
        <v>30</v>
      </c>
      <c r="B31" s="97">
        <v>633</v>
      </c>
      <c r="C31" s="98" t="s">
        <v>1575</v>
      </c>
      <c r="D31" s="98" t="s">
        <v>1546</v>
      </c>
      <c r="E31" s="98"/>
    </row>
    <row r="32" spans="1:5">
      <c r="A32" s="97">
        <v>31</v>
      </c>
      <c r="B32" s="97">
        <v>627</v>
      </c>
      <c r="C32" s="98" t="s">
        <v>1576</v>
      </c>
      <c r="D32" s="98" t="s">
        <v>1558</v>
      </c>
      <c r="E32" s="98"/>
    </row>
    <row r="33" spans="1:5">
      <c r="A33" s="97">
        <v>32</v>
      </c>
      <c r="B33" s="97">
        <v>626</v>
      </c>
      <c r="C33" s="98" t="s">
        <v>1577</v>
      </c>
      <c r="D33" s="98" t="s">
        <v>1555</v>
      </c>
      <c r="E33" s="98"/>
    </row>
    <row r="34" spans="1:5">
      <c r="A34" s="97">
        <v>33</v>
      </c>
      <c r="B34" s="97">
        <v>617</v>
      </c>
      <c r="C34" s="98" t="s">
        <v>1578</v>
      </c>
      <c r="D34" s="98" t="s">
        <v>1558</v>
      </c>
      <c r="E34" s="98"/>
    </row>
    <row r="35" spans="1:5">
      <c r="A35" s="97">
        <v>34</v>
      </c>
      <c r="B35" s="97">
        <v>611</v>
      </c>
      <c r="C35" s="98" t="s">
        <v>1579</v>
      </c>
      <c r="D35" s="98" t="s">
        <v>1558</v>
      </c>
      <c r="E35" s="98"/>
    </row>
    <row r="36" spans="1:5">
      <c r="A36" s="97">
        <v>35</v>
      </c>
      <c r="B36" s="97">
        <v>603</v>
      </c>
      <c r="C36" s="98" t="s">
        <v>1580</v>
      </c>
      <c r="D36" s="98" t="s">
        <v>1550</v>
      </c>
      <c r="E36" s="98"/>
    </row>
    <row r="37" spans="1:5">
      <c r="A37" s="97">
        <v>36</v>
      </c>
      <c r="B37" s="97">
        <v>600</v>
      </c>
      <c r="C37" s="98" t="s">
        <v>1581</v>
      </c>
      <c r="D37" s="98" t="s">
        <v>1562</v>
      </c>
      <c r="E37" s="98"/>
    </row>
    <row r="38" spans="1:5">
      <c r="A38" s="97">
        <v>37</v>
      </c>
      <c r="B38" s="97">
        <v>593</v>
      </c>
      <c r="C38" s="98" t="s">
        <v>1582</v>
      </c>
      <c r="D38" s="98" t="s">
        <v>1538</v>
      </c>
      <c r="E38" s="98"/>
    </row>
    <row r="39" spans="1:5">
      <c r="A39" s="97">
        <v>38</v>
      </c>
      <c r="B39" s="97">
        <v>586</v>
      </c>
      <c r="C39" s="98" t="s">
        <v>1583</v>
      </c>
      <c r="D39" s="98" t="s">
        <v>1562</v>
      </c>
      <c r="E39" s="98"/>
    </row>
    <row r="40" spans="1:5">
      <c r="A40" s="97">
        <v>39</v>
      </c>
      <c r="B40" s="97">
        <v>553</v>
      </c>
      <c r="C40" s="98" t="s">
        <v>1584</v>
      </c>
      <c r="D40" s="98" t="s">
        <v>1555</v>
      </c>
      <c r="E40" s="98"/>
    </row>
    <row r="41" spans="1:5">
      <c r="A41" s="97">
        <v>40</v>
      </c>
      <c r="B41" s="97">
        <v>550</v>
      </c>
      <c r="C41" s="98" t="s">
        <v>1585</v>
      </c>
      <c r="D41" s="98" t="s">
        <v>1546</v>
      </c>
      <c r="E41" s="98"/>
    </row>
    <row r="42" spans="1:5">
      <c r="A42" s="97">
        <v>41</v>
      </c>
      <c r="B42" s="97">
        <v>530</v>
      </c>
      <c r="C42" s="98" t="s">
        <v>1586</v>
      </c>
      <c r="D42" s="98" t="s">
        <v>1550</v>
      </c>
      <c r="E42" s="98"/>
    </row>
    <row r="43" spans="1:5">
      <c r="A43" s="97">
        <v>42</v>
      </c>
      <c r="B43" s="97">
        <v>529</v>
      </c>
      <c r="C43" s="98" t="s">
        <v>1587</v>
      </c>
      <c r="D43" s="98" t="s">
        <v>1555</v>
      </c>
      <c r="E43" s="98"/>
    </row>
    <row r="44" spans="1:5">
      <c r="A44" s="97">
        <v>43</v>
      </c>
      <c r="B44" s="97">
        <v>525</v>
      </c>
      <c r="C44" s="98" t="s">
        <v>1588</v>
      </c>
      <c r="D44" s="98" t="s">
        <v>1562</v>
      </c>
      <c r="E44" s="98"/>
    </row>
    <row r="45" spans="1:5">
      <c r="A45" s="97">
        <v>44</v>
      </c>
      <c r="B45" s="97">
        <v>522</v>
      </c>
      <c r="C45" s="98" t="s">
        <v>1589</v>
      </c>
      <c r="D45" s="98" t="s">
        <v>1543</v>
      </c>
      <c r="E45" s="98"/>
    </row>
    <row r="46" spans="1:5">
      <c r="A46" s="97">
        <v>44</v>
      </c>
      <c r="B46" s="97">
        <v>522</v>
      </c>
      <c r="C46" s="98" t="s">
        <v>1590</v>
      </c>
      <c r="D46" s="98" t="s">
        <v>1565</v>
      </c>
      <c r="E46" s="98"/>
    </row>
    <row r="47" spans="1:5">
      <c r="A47" s="97">
        <v>46</v>
      </c>
      <c r="B47" s="97">
        <v>511</v>
      </c>
      <c r="C47" s="98" t="s">
        <v>1591</v>
      </c>
      <c r="D47" s="98" t="s">
        <v>1555</v>
      </c>
      <c r="E47" s="98"/>
    </row>
    <row r="48" spans="1:5">
      <c r="A48" s="97">
        <v>47</v>
      </c>
      <c r="B48" s="97">
        <v>505</v>
      </c>
      <c r="C48" s="98" t="s">
        <v>1592</v>
      </c>
      <c r="D48" s="98" t="s">
        <v>1565</v>
      </c>
      <c r="E48" s="98"/>
    </row>
    <row r="49" spans="1:5">
      <c r="A49" s="97">
        <v>48</v>
      </c>
      <c r="B49" s="97">
        <v>496</v>
      </c>
      <c r="C49" s="98" t="s">
        <v>1593</v>
      </c>
      <c r="D49" s="98" t="s">
        <v>1543</v>
      </c>
      <c r="E49" s="98"/>
    </row>
    <row r="50" spans="1:5">
      <c r="A50" s="97">
        <v>49</v>
      </c>
      <c r="B50" s="97">
        <v>490</v>
      </c>
      <c r="C50" s="98" t="s">
        <v>1594</v>
      </c>
      <c r="D50" s="98" t="s">
        <v>1558</v>
      </c>
      <c r="E50" s="98"/>
    </row>
    <row r="51" spans="1:5">
      <c r="A51" s="97">
        <v>50</v>
      </c>
      <c r="B51" s="97">
        <v>470</v>
      </c>
      <c r="C51" s="98" t="s">
        <v>1595</v>
      </c>
      <c r="D51" s="98" t="s">
        <v>1565</v>
      </c>
      <c r="E51" s="98"/>
    </row>
    <row r="52" spans="1:5">
      <c r="A52" s="97">
        <v>51</v>
      </c>
      <c r="B52" s="97">
        <v>464</v>
      </c>
      <c r="C52" s="98" t="s">
        <v>1596</v>
      </c>
      <c r="D52" s="98" t="s">
        <v>1550</v>
      </c>
      <c r="E52" s="98"/>
    </row>
    <row r="53" spans="1:5">
      <c r="A53" s="97">
        <v>51</v>
      </c>
      <c r="B53" s="97">
        <v>464</v>
      </c>
      <c r="C53" s="98" t="s">
        <v>1597</v>
      </c>
      <c r="D53" s="98" t="s">
        <v>1562</v>
      </c>
      <c r="E53" s="98"/>
    </row>
    <row r="54" spans="1:5">
      <c r="A54" s="97">
        <v>53</v>
      </c>
      <c r="B54" s="97">
        <v>457</v>
      </c>
      <c r="C54" s="98" t="s">
        <v>1598</v>
      </c>
      <c r="D54" s="98" t="s">
        <v>1540</v>
      </c>
      <c r="E54" s="98"/>
    </row>
    <row r="55" spans="1:5">
      <c r="A55" s="97">
        <v>54</v>
      </c>
      <c r="B55" s="97">
        <v>456</v>
      </c>
      <c r="C55" s="98" t="s">
        <v>1599</v>
      </c>
      <c r="D55" s="98" t="s">
        <v>1562</v>
      </c>
      <c r="E55" s="98"/>
    </row>
    <row r="56" spans="1:5">
      <c r="A56" s="97">
        <v>55</v>
      </c>
      <c r="B56" s="97">
        <v>455</v>
      </c>
      <c r="C56" s="98" t="s">
        <v>1600</v>
      </c>
      <c r="D56" s="98" t="s">
        <v>1562</v>
      </c>
      <c r="E56" s="98"/>
    </row>
    <row r="57" spans="1:5">
      <c r="A57" s="97">
        <v>56</v>
      </c>
      <c r="B57" s="97">
        <v>453</v>
      </c>
      <c r="C57" s="98" t="s">
        <v>1601</v>
      </c>
      <c r="D57" s="98" t="s">
        <v>1550</v>
      </c>
      <c r="E57" s="98"/>
    </row>
    <row r="58" spans="1:5">
      <c r="A58" s="97">
        <v>57</v>
      </c>
      <c r="B58" s="97">
        <v>449</v>
      </c>
      <c r="C58" s="98" t="s">
        <v>1602</v>
      </c>
      <c r="D58" s="98" t="s">
        <v>1538</v>
      </c>
      <c r="E58" s="98"/>
    </row>
    <row r="59" spans="1:5">
      <c r="A59" s="97">
        <v>58</v>
      </c>
      <c r="B59" s="97">
        <v>446</v>
      </c>
      <c r="C59" s="98" t="s">
        <v>1603</v>
      </c>
      <c r="D59" s="98" t="s">
        <v>1538</v>
      </c>
      <c r="E59" s="98"/>
    </row>
    <row r="60" spans="1:5">
      <c r="A60" s="97">
        <v>59</v>
      </c>
      <c r="B60" s="97">
        <v>442</v>
      </c>
      <c r="C60" s="98" t="s">
        <v>1604</v>
      </c>
      <c r="D60" s="98" t="s">
        <v>1538</v>
      </c>
      <c r="E60" s="98"/>
    </row>
    <row r="61" spans="1:5">
      <c r="A61" s="97">
        <v>60</v>
      </c>
      <c r="B61" s="97">
        <v>439</v>
      </c>
      <c r="C61" s="98" t="s">
        <v>1605</v>
      </c>
      <c r="D61" s="98" t="s">
        <v>1565</v>
      </c>
      <c r="E61" s="98"/>
    </row>
    <row r="62" spans="1:5">
      <c r="A62" s="97">
        <v>60</v>
      </c>
      <c r="B62" s="97">
        <v>424</v>
      </c>
      <c r="C62" s="98" t="s">
        <v>1606</v>
      </c>
      <c r="D62" s="98" t="s">
        <v>1562</v>
      </c>
      <c r="E62" s="98"/>
    </row>
    <row r="63" spans="1:5">
      <c r="A63" s="97">
        <v>62</v>
      </c>
      <c r="B63" s="97">
        <v>408</v>
      </c>
      <c r="C63" s="98" t="s">
        <v>1607</v>
      </c>
      <c r="D63" s="98" t="s">
        <v>1540</v>
      </c>
      <c r="E63" s="98"/>
    </row>
    <row r="64" spans="1:5">
      <c r="A64" s="97">
        <v>63</v>
      </c>
      <c r="B64" s="97">
        <v>403</v>
      </c>
      <c r="C64" s="98" t="s">
        <v>1608</v>
      </c>
      <c r="D64" s="98" t="s">
        <v>1562</v>
      </c>
      <c r="E64" s="98"/>
    </row>
    <row r="65" spans="1:5">
      <c r="A65" s="97">
        <v>64</v>
      </c>
      <c r="B65" s="97">
        <v>400</v>
      </c>
      <c r="C65" s="98" t="s">
        <v>1609</v>
      </c>
      <c r="D65" s="98" t="s">
        <v>1565</v>
      </c>
      <c r="E65" s="98"/>
    </row>
    <row r="66" spans="1:5">
      <c r="A66" s="97">
        <v>65</v>
      </c>
      <c r="B66" s="97">
        <v>387</v>
      </c>
      <c r="C66" s="98" t="s">
        <v>1610</v>
      </c>
      <c r="D66" s="98" t="s">
        <v>1555</v>
      </c>
      <c r="E66" s="98"/>
    </row>
    <row r="67" spans="1:5">
      <c r="A67" s="97">
        <v>66</v>
      </c>
      <c r="B67" s="97">
        <v>387</v>
      </c>
      <c r="C67" s="98" t="s">
        <v>1611</v>
      </c>
      <c r="D67" s="98" t="s">
        <v>1543</v>
      </c>
      <c r="E67" s="98"/>
    </row>
    <row r="68" spans="1:5">
      <c r="A68" s="97">
        <v>67</v>
      </c>
      <c r="B68" s="97">
        <v>382</v>
      </c>
      <c r="C68" s="98" t="s">
        <v>1612</v>
      </c>
      <c r="D68" s="98" t="s">
        <v>1550</v>
      </c>
      <c r="E68" s="98"/>
    </row>
    <row r="69" spans="1:5">
      <c r="A69" s="97">
        <v>68</v>
      </c>
      <c r="B69" s="97">
        <v>379</v>
      </c>
      <c r="C69" s="98" t="s">
        <v>1613</v>
      </c>
      <c r="D69" s="98" t="s">
        <v>1540</v>
      </c>
      <c r="E69" s="98"/>
    </row>
    <row r="70" spans="1:5">
      <c r="A70" s="97">
        <v>69</v>
      </c>
      <c r="B70" s="97">
        <v>377</v>
      </c>
      <c r="C70" s="98" t="s">
        <v>1614</v>
      </c>
      <c r="D70" s="98" t="s">
        <v>1543</v>
      </c>
      <c r="E70" s="98"/>
    </row>
    <row r="71" spans="1:5">
      <c r="A71" s="97">
        <v>70</v>
      </c>
      <c r="B71" s="97">
        <v>371</v>
      </c>
      <c r="C71" s="98" t="s">
        <v>1615</v>
      </c>
      <c r="D71" s="98" t="s">
        <v>1543</v>
      </c>
      <c r="E71" s="98"/>
    </row>
    <row r="72" spans="1:5">
      <c r="A72" s="97">
        <v>71</v>
      </c>
      <c r="B72" s="97">
        <v>366</v>
      </c>
      <c r="C72" s="98" t="s">
        <v>1616</v>
      </c>
      <c r="D72" s="98" t="s">
        <v>1540</v>
      </c>
      <c r="E72" s="98"/>
    </row>
    <row r="73" spans="1:5">
      <c r="A73" s="97">
        <v>72</v>
      </c>
      <c r="B73" s="97">
        <v>362</v>
      </c>
      <c r="C73" s="98" t="s">
        <v>1617</v>
      </c>
      <c r="D73" s="98" t="s">
        <v>1543</v>
      </c>
      <c r="E73" s="98"/>
    </row>
    <row r="74" spans="1:5">
      <c r="A74" s="97">
        <v>73</v>
      </c>
      <c r="B74" s="97">
        <v>359</v>
      </c>
      <c r="C74" s="98" t="s">
        <v>1618</v>
      </c>
      <c r="D74" s="98" t="s">
        <v>1562</v>
      </c>
      <c r="E74" s="98"/>
    </row>
    <row r="75" spans="1:5">
      <c r="A75" s="97">
        <v>74</v>
      </c>
      <c r="B75" s="97">
        <v>358</v>
      </c>
      <c r="C75" s="98" t="s">
        <v>1619</v>
      </c>
      <c r="D75" s="98" t="s">
        <v>1558</v>
      </c>
      <c r="E75" s="98"/>
    </row>
    <row r="76" spans="1:5">
      <c r="A76" s="97">
        <v>75</v>
      </c>
      <c r="B76" s="97">
        <v>355</v>
      </c>
      <c r="C76" s="98" t="s">
        <v>1620</v>
      </c>
      <c r="D76" s="98" t="s">
        <v>1543</v>
      </c>
      <c r="E76" s="98"/>
    </row>
    <row r="77" spans="1:5">
      <c r="A77" s="97">
        <v>76</v>
      </c>
      <c r="B77" s="97">
        <v>352</v>
      </c>
      <c r="C77" s="98" t="s">
        <v>1621</v>
      </c>
      <c r="D77" s="98" t="s">
        <v>1550</v>
      </c>
      <c r="E77" s="98"/>
    </row>
    <row r="78" spans="1:5">
      <c r="A78" s="97">
        <v>77</v>
      </c>
      <c r="B78" s="97">
        <v>350</v>
      </c>
      <c r="C78" s="98" t="s">
        <v>1622</v>
      </c>
      <c r="D78" s="98" t="s">
        <v>1565</v>
      </c>
      <c r="E78" s="98"/>
    </row>
    <row r="79" spans="1:5">
      <c r="A79" s="97">
        <v>78</v>
      </c>
      <c r="B79" s="97">
        <v>346</v>
      </c>
      <c r="C79" s="98" t="s">
        <v>1623</v>
      </c>
      <c r="D79" s="98" t="s">
        <v>1562</v>
      </c>
      <c r="E79" s="98"/>
    </row>
    <row r="80" spans="1:5">
      <c r="A80" s="97">
        <v>79</v>
      </c>
      <c r="B80" s="97">
        <v>341</v>
      </c>
      <c r="C80" s="98" t="s">
        <v>1624</v>
      </c>
      <c r="D80" s="98" t="s">
        <v>1540</v>
      </c>
      <c r="E80" s="98"/>
    </row>
    <row r="81" spans="1:5">
      <c r="A81" s="97">
        <v>80</v>
      </c>
      <c r="B81" s="97">
        <v>335</v>
      </c>
      <c r="C81" s="98" t="s">
        <v>1625</v>
      </c>
      <c r="D81" s="98" t="s">
        <v>1558</v>
      </c>
      <c r="E81" s="98"/>
    </row>
    <row r="82" spans="1:5">
      <c r="A82" s="97">
        <v>81</v>
      </c>
      <c r="B82" s="97">
        <v>334</v>
      </c>
      <c r="C82" s="98" t="s">
        <v>1626</v>
      </c>
      <c r="D82" s="98" t="s">
        <v>1546</v>
      </c>
      <c r="E82" s="98"/>
    </row>
    <row r="83" spans="1:5">
      <c r="A83" s="97">
        <v>82</v>
      </c>
      <c r="B83" s="97">
        <v>330</v>
      </c>
      <c r="C83" s="98" t="s">
        <v>1627</v>
      </c>
      <c r="D83" s="98" t="s">
        <v>1562</v>
      </c>
      <c r="E83" s="98"/>
    </row>
    <row r="84" spans="1:5">
      <c r="A84" s="97">
        <v>82</v>
      </c>
      <c r="B84" s="97">
        <v>325</v>
      </c>
      <c r="C84" s="98" t="s">
        <v>1628</v>
      </c>
      <c r="D84" s="98" t="s">
        <v>1543</v>
      </c>
      <c r="E84" s="98"/>
    </row>
    <row r="85" spans="1:5">
      <c r="A85" s="97">
        <v>84</v>
      </c>
      <c r="B85" s="97">
        <v>325</v>
      </c>
      <c r="C85" s="98" t="s">
        <v>1629</v>
      </c>
      <c r="D85" s="98" t="s">
        <v>1558</v>
      </c>
      <c r="E85" s="98"/>
    </row>
    <row r="86" spans="1:5">
      <c r="A86" s="97">
        <v>85</v>
      </c>
      <c r="B86" s="97">
        <v>319</v>
      </c>
      <c r="C86" s="98" t="s">
        <v>1630</v>
      </c>
      <c r="D86" s="98" t="s">
        <v>1550</v>
      </c>
      <c r="E86" s="98"/>
    </row>
    <row r="87" spans="1:5">
      <c r="A87" s="97">
        <v>86</v>
      </c>
      <c r="B87" s="97">
        <v>317</v>
      </c>
      <c r="C87" s="98" t="s">
        <v>1631</v>
      </c>
      <c r="D87" s="98" t="s">
        <v>1555</v>
      </c>
      <c r="E87" s="98"/>
    </row>
    <row r="88" spans="1:5">
      <c r="A88" s="97">
        <v>87</v>
      </c>
      <c r="B88" s="97">
        <v>304</v>
      </c>
      <c r="C88" s="98" t="s">
        <v>1632</v>
      </c>
      <c r="D88" s="98" t="s">
        <v>1562</v>
      </c>
      <c r="E88" s="98"/>
    </row>
    <row r="89" spans="1:5">
      <c r="A89" s="97">
        <v>88</v>
      </c>
      <c r="B89" s="97">
        <v>302</v>
      </c>
      <c r="C89" s="98" t="s">
        <v>1633</v>
      </c>
      <c r="D89" s="98" t="s">
        <v>1543</v>
      </c>
      <c r="E89" s="98"/>
    </row>
    <row r="90" spans="1:5">
      <c r="A90" s="97">
        <v>89</v>
      </c>
      <c r="B90" s="97">
        <v>301</v>
      </c>
      <c r="C90" s="98" t="s">
        <v>1634</v>
      </c>
      <c r="D90" s="98" t="s">
        <v>1538</v>
      </c>
      <c r="E90" s="98"/>
    </row>
    <row r="91" spans="1:5">
      <c r="A91" s="97">
        <v>90</v>
      </c>
      <c r="B91" s="97">
        <v>288</v>
      </c>
      <c r="C91" s="98" t="s">
        <v>1635</v>
      </c>
      <c r="D91" s="98" t="s">
        <v>1538</v>
      </c>
      <c r="E91" s="98"/>
    </row>
    <row r="92" spans="1:5">
      <c r="A92" s="97">
        <v>90</v>
      </c>
      <c r="B92" s="97">
        <v>286</v>
      </c>
      <c r="C92" s="98" t="s">
        <v>1636</v>
      </c>
      <c r="D92" s="98" t="s">
        <v>1555</v>
      </c>
      <c r="E92" s="98"/>
    </row>
    <row r="93" spans="1:5">
      <c r="A93" s="97">
        <v>92</v>
      </c>
      <c r="B93" s="97">
        <v>285</v>
      </c>
      <c r="C93" s="98" t="s">
        <v>1637</v>
      </c>
      <c r="D93" s="98" t="s">
        <v>1565</v>
      </c>
      <c r="E93" s="98"/>
    </row>
    <row r="94" spans="1:5">
      <c r="A94" s="97">
        <v>93</v>
      </c>
      <c r="B94" s="97">
        <v>285</v>
      </c>
      <c r="C94" s="98" t="s">
        <v>1638</v>
      </c>
      <c r="D94" s="98" t="s">
        <v>1546</v>
      </c>
      <c r="E94" s="98"/>
    </row>
    <row r="95" spans="1:5">
      <c r="A95" s="97">
        <v>94</v>
      </c>
      <c r="B95" s="97">
        <v>273</v>
      </c>
      <c r="C95" s="98" t="s">
        <v>1639</v>
      </c>
      <c r="D95" s="98" t="s">
        <v>1565</v>
      </c>
      <c r="E95" s="98"/>
    </row>
    <row r="96" spans="1:5">
      <c r="A96" s="97">
        <v>95</v>
      </c>
      <c r="B96" s="97">
        <v>260</v>
      </c>
      <c r="C96" s="98" t="s">
        <v>1640</v>
      </c>
      <c r="D96" s="98" t="s">
        <v>1550</v>
      </c>
      <c r="E96" s="98"/>
    </row>
    <row r="97" spans="1:5">
      <c r="A97" s="97">
        <v>96</v>
      </c>
      <c r="B97" s="97">
        <v>258</v>
      </c>
      <c r="C97" s="98" t="s">
        <v>1641</v>
      </c>
      <c r="D97" s="98" t="s">
        <v>1555</v>
      </c>
      <c r="E97" s="98"/>
    </row>
    <row r="98" spans="1:5">
      <c r="A98" s="97">
        <v>97</v>
      </c>
      <c r="B98" s="97">
        <v>256</v>
      </c>
      <c r="C98" s="98" t="s">
        <v>1642</v>
      </c>
      <c r="D98" s="98" t="s">
        <v>1550</v>
      </c>
      <c r="E98" s="98"/>
    </row>
    <row r="99" spans="1:5">
      <c r="A99" s="97">
        <v>97</v>
      </c>
      <c r="B99" s="97">
        <v>253</v>
      </c>
      <c r="C99" s="98" t="s">
        <v>1643</v>
      </c>
      <c r="D99" s="98" t="s">
        <v>1543</v>
      </c>
      <c r="E99" s="98"/>
    </row>
    <row r="100" spans="1:5">
      <c r="A100" s="97">
        <v>99</v>
      </c>
      <c r="B100" s="97">
        <v>253</v>
      </c>
      <c r="C100" s="98" t="s">
        <v>1644</v>
      </c>
      <c r="D100" s="98" t="s">
        <v>1546</v>
      </c>
      <c r="E100" s="98"/>
    </row>
    <row r="101" spans="1:5">
      <c r="A101" s="97">
        <v>100</v>
      </c>
      <c r="B101" s="97">
        <v>235</v>
      </c>
      <c r="C101" s="98" t="s">
        <v>1645</v>
      </c>
      <c r="D101" s="98" t="s">
        <v>1565</v>
      </c>
      <c r="E101" s="9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20"/>
  <sheetViews>
    <sheetView showGridLines="0" workbookViewId="0">
      <selection activeCell="D1" sqref="D1"/>
    </sheetView>
  </sheetViews>
  <sheetFormatPr defaultColWidth="9.21875" defaultRowHeight="14.4"/>
  <cols>
    <col min="1" max="1" width="15.77734375" style="16" customWidth="1"/>
    <col min="2" max="2" width="18.21875" style="16" bestFit="1" customWidth="1"/>
    <col min="3" max="3" width="15" style="16" customWidth="1"/>
    <col min="4" max="4" width="13.21875" style="16" customWidth="1"/>
    <col min="5" max="5" width="11.5546875" style="16" customWidth="1"/>
    <col min="6" max="16384" width="9.21875" style="16"/>
  </cols>
  <sheetData>
    <row r="1" spans="1:5">
      <c r="A1" s="95" t="s">
        <v>628</v>
      </c>
      <c r="B1" s="95" t="s">
        <v>732</v>
      </c>
      <c r="C1" s="95" t="s">
        <v>629</v>
      </c>
      <c r="D1" s="95" t="s">
        <v>640</v>
      </c>
      <c r="E1" s="15"/>
    </row>
    <row r="2" spans="1:5">
      <c r="A2" s="78" t="s">
        <v>617</v>
      </c>
      <c r="B2" s="78" t="s">
        <v>626</v>
      </c>
      <c r="C2" s="62" t="s">
        <v>630</v>
      </c>
      <c r="D2" s="78">
        <v>1</v>
      </c>
      <c r="E2" s="15"/>
    </row>
    <row r="3" spans="1:5">
      <c r="A3" s="78" t="s">
        <v>618</v>
      </c>
      <c r="B3" s="78" t="s">
        <v>619</v>
      </c>
      <c r="C3" s="62" t="s">
        <v>631</v>
      </c>
      <c r="D3" s="78">
        <v>2</v>
      </c>
      <c r="E3" s="15"/>
    </row>
    <row r="4" spans="1:5">
      <c r="A4" s="78" t="s">
        <v>619</v>
      </c>
      <c r="B4" s="78" t="s">
        <v>626</v>
      </c>
      <c r="C4" s="62" t="s">
        <v>632</v>
      </c>
      <c r="D4" s="78">
        <v>1</v>
      </c>
      <c r="E4" s="15"/>
    </row>
    <row r="5" spans="1:5">
      <c r="A5" s="78" t="s">
        <v>620</v>
      </c>
      <c r="B5" s="78" t="s">
        <v>625</v>
      </c>
      <c r="C5" s="62" t="s">
        <v>633</v>
      </c>
      <c r="D5" s="78">
        <v>1</v>
      </c>
      <c r="E5" s="15"/>
    </row>
    <row r="6" spans="1:5">
      <c r="A6" s="78" t="s">
        <v>621</v>
      </c>
      <c r="B6" s="78" t="s">
        <v>626</v>
      </c>
      <c r="C6" s="62" t="s">
        <v>634</v>
      </c>
      <c r="D6" s="78">
        <v>2</v>
      </c>
      <c r="E6" s="15"/>
    </row>
    <row r="7" spans="1:5">
      <c r="A7" s="78" t="s">
        <v>622</v>
      </c>
      <c r="B7" s="78" t="s">
        <v>619</v>
      </c>
      <c r="C7" s="62" t="s">
        <v>635</v>
      </c>
      <c r="D7" s="78">
        <v>1</v>
      </c>
      <c r="E7" s="15"/>
    </row>
    <row r="8" spans="1:5">
      <c r="A8" s="78" t="s">
        <v>623</v>
      </c>
      <c r="B8" s="78" t="s">
        <v>626</v>
      </c>
      <c r="C8" s="62" t="s">
        <v>636</v>
      </c>
      <c r="D8" s="78">
        <v>2</v>
      </c>
      <c r="E8" s="15"/>
    </row>
    <row r="9" spans="1:5">
      <c r="A9" s="78" t="s">
        <v>624</v>
      </c>
      <c r="B9" s="78" t="s">
        <v>625</v>
      </c>
      <c r="C9" s="62" t="s">
        <v>637</v>
      </c>
      <c r="D9" s="78">
        <v>2</v>
      </c>
      <c r="E9" s="15"/>
    </row>
    <row r="10" spans="1:5">
      <c r="A10" s="78" t="s">
        <v>625</v>
      </c>
      <c r="B10" s="78" t="s">
        <v>626</v>
      </c>
      <c r="C10" s="62" t="s">
        <v>638</v>
      </c>
      <c r="D10" s="78">
        <v>3</v>
      </c>
      <c r="E10" s="15"/>
    </row>
    <row r="11" spans="1:5">
      <c r="A11" s="78" t="s">
        <v>626</v>
      </c>
      <c r="B11" s="78" t="s">
        <v>619</v>
      </c>
      <c r="C11" s="62" t="s">
        <v>639</v>
      </c>
      <c r="D11" s="78">
        <v>3</v>
      </c>
      <c r="E11" s="15"/>
    </row>
    <row r="12" spans="1:5" ht="14.25" customHeight="1">
      <c r="A12" s="78" t="s">
        <v>617</v>
      </c>
      <c r="B12" s="78" t="s">
        <v>619</v>
      </c>
      <c r="C12" s="62" t="s">
        <v>642</v>
      </c>
      <c r="D12" s="78">
        <v>4</v>
      </c>
      <c r="E12" s="15"/>
    </row>
    <row r="13" spans="1:5">
      <c r="A13" s="15"/>
      <c r="B13" s="15"/>
      <c r="C13" s="15"/>
      <c r="D13" s="15"/>
      <c r="E13" s="15"/>
    </row>
    <row r="14" spans="1:5">
      <c r="A14" s="94"/>
      <c r="B14" s="94"/>
      <c r="C14" s="15"/>
      <c r="D14" s="15"/>
      <c r="E14" s="15"/>
    </row>
    <row r="15" spans="1:5">
      <c r="A15" s="38" t="s">
        <v>641</v>
      </c>
      <c r="B15" s="78" t="s">
        <v>630</v>
      </c>
      <c r="C15" s="15"/>
      <c r="D15" s="15"/>
      <c r="E15" s="15"/>
    </row>
    <row r="16" spans="1:5">
      <c r="A16" s="38" t="s">
        <v>627</v>
      </c>
      <c r="B16" s="78"/>
      <c r="C16" s="15"/>
      <c r="D16" s="15"/>
      <c r="E16" s="15"/>
    </row>
    <row r="17" spans="1:5">
      <c r="A17" s="15"/>
      <c r="B17" s="15"/>
      <c r="C17" s="15"/>
      <c r="D17" s="15"/>
      <c r="E17" s="15"/>
    </row>
    <row r="18" spans="1:5">
      <c r="C18" s="15"/>
      <c r="D18" s="15"/>
      <c r="E18" s="15"/>
    </row>
    <row r="19" spans="1:5">
      <c r="C19" s="15"/>
      <c r="D19" s="15"/>
      <c r="E19" s="15"/>
    </row>
    <row r="20" spans="1:5">
      <c r="C20" s="15"/>
      <c r="D20" s="15"/>
      <c r="E20" s="15"/>
    </row>
  </sheetData>
  <dataValidations disablePrompts="1" count="1">
    <dataValidation type="list" allowBlank="1" showInputMessage="1" showErrorMessage="1" sqref="B15" xr:uid="{00000000-0002-0000-1300-000000000000}">
      <formula1>$C$2:$C$12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832"/>
  <sheetViews>
    <sheetView showGridLines="0" workbookViewId="0">
      <selection activeCell="D1" sqref="D1"/>
    </sheetView>
  </sheetViews>
  <sheetFormatPr defaultColWidth="9.21875" defaultRowHeight="14.4"/>
  <cols>
    <col min="1" max="1" width="9.21875" style="5" bestFit="1" customWidth="1"/>
    <col min="2" max="2" width="28.21875" style="94" bestFit="1" customWidth="1"/>
    <col min="3" max="4" width="23" style="94" customWidth="1"/>
    <col min="5" max="5" width="12.21875" customWidth="1"/>
    <col min="6" max="16384" width="9.21875" style="94"/>
  </cols>
  <sheetData>
    <row r="1" spans="1:11">
      <c r="A1" s="95" t="s">
        <v>15</v>
      </c>
      <c r="B1" s="95" t="s">
        <v>16</v>
      </c>
      <c r="C1" s="95" t="s">
        <v>17</v>
      </c>
      <c r="D1" s="95" t="s">
        <v>18</v>
      </c>
      <c r="G1" s="115" t="s">
        <v>1661</v>
      </c>
      <c r="H1" s="115"/>
      <c r="I1" s="115"/>
      <c r="J1" s="115"/>
      <c r="K1" s="115"/>
    </row>
    <row r="2" spans="1:11">
      <c r="A2" s="78">
        <v>10713</v>
      </c>
      <c r="B2" s="78" t="s">
        <v>90</v>
      </c>
      <c r="C2" s="78">
        <v>9</v>
      </c>
      <c r="D2" s="78">
        <v>110</v>
      </c>
    </row>
    <row r="3" spans="1:11">
      <c r="A3" s="78">
        <v>10895</v>
      </c>
      <c r="B3" s="78" t="s">
        <v>35</v>
      </c>
      <c r="C3" s="78">
        <v>4</v>
      </c>
      <c r="D3" s="78">
        <v>110</v>
      </c>
      <c r="G3" s="115" t="s">
        <v>1791</v>
      </c>
      <c r="H3" s="115"/>
      <c r="I3" s="115"/>
      <c r="J3" s="115"/>
      <c r="K3" s="115"/>
    </row>
    <row r="4" spans="1:11">
      <c r="A4" s="78">
        <v>11030</v>
      </c>
      <c r="B4" s="78" t="s">
        <v>38</v>
      </c>
      <c r="C4" s="78">
        <v>19</v>
      </c>
      <c r="D4" s="78">
        <v>100</v>
      </c>
    </row>
    <row r="5" spans="1:11">
      <c r="A5" s="78">
        <v>10452</v>
      </c>
      <c r="B5" s="78" t="s">
        <v>63</v>
      </c>
      <c r="C5" s="78">
        <v>15</v>
      </c>
      <c r="D5" s="78">
        <v>100</v>
      </c>
      <c r="G5" s="115"/>
      <c r="H5" s="115"/>
      <c r="I5" s="115"/>
      <c r="J5" s="115"/>
      <c r="K5" s="115"/>
    </row>
    <row r="6" spans="1:11">
      <c r="A6" s="78">
        <v>10286</v>
      </c>
      <c r="B6" s="78" t="s">
        <v>51</v>
      </c>
      <c r="C6" s="78">
        <v>14</v>
      </c>
      <c r="D6" s="78">
        <v>100</v>
      </c>
    </row>
    <row r="7" spans="1:11">
      <c r="A7" s="78">
        <v>10588</v>
      </c>
      <c r="B7" s="78" t="s">
        <v>22</v>
      </c>
      <c r="C7" s="78">
        <v>14</v>
      </c>
      <c r="D7" s="78">
        <v>100</v>
      </c>
    </row>
    <row r="8" spans="1:11">
      <c r="A8" s="78">
        <v>10549</v>
      </c>
      <c r="B8" s="78" t="s">
        <v>90</v>
      </c>
      <c r="C8" s="78">
        <v>9</v>
      </c>
      <c r="D8" s="78">
        <v>100</v>
      </c>
    </row>
    <row r="9" spans="1:11">
      <c r="A9" s="78">
        <v>11008</v>
      </c>
      <c r="B9" s="78" t="s">
        <v>71</v>
      </c>
      <c r="C9" s="78">
        <v>14</v>
      </c>
      <c r="D9" s="78">
        <v>90</v>
      </c>
    </row>
    <row r="10" spans="1:11">
      <c r="A10" s="78">
        <v>10983</v>
      </c>
      <c r="B10" s="78" t="s">
        <v>61</v>
      </c>
      <c r="C10" s="78">
        <v>6</v>
      </c>
      <c r="D10" s="78">
        <v>84</v>
      </c>
    </row>
    <row r="11" spans="1:11">
      <c r="A11" s="78">
        <v>10765</v>
      </c>
      <c r="B11" s="78" t="s">
        <v>26</v>
      </c>
      <c r="C11" s="78">
        <v>21</v>
      </c>
      <c r="D11" s="78">
        <v>80</v>
      </c>
    </row>
    <row r="12" spans="1:11">
      <c r="A12" s="78">
        <v>10612</v>
      </c>
      <c r="B12" s="78" t="s">
        <v>57</v>
      </c>
      <c r="C12" s="78">
        <v>18</v>
      </c>
      <c r="D12" s="78">
        <v>80</v>
      </c>
    </row>
    <row r="13" spans="1:11">
      <c r="A13" s="78">
        <v>10865</v>
      </c>
      <c r="B13" s="78" t="s">
        <v>32</v>
      </c>
      <c r="C13" s="78">
        <v>18</v>
      </c>
      <c r="D13" s="78">
        <v>80</v>
      </c>
    </row>
    <row r="14" spans="1:11">
      <c r="A14" s="78">
        <v>10373</v>
      </c>
      <c r="B14" s="78" t="s">
        <v>82</v>
      </c>
      <c r="C14" s="78">
        <v>10</v>
      </c>
      <c r="D14" s="78">
        <v>80</v>
      </c>
    </row>
    <row r="15" spans="1:11">
      <c r="A15" s="78">
        <v>10516</v>
      </c>
      <c r="B15" s="78" t="s">
        <v>25</v>
      </c>
      <c r="C15" s="78">
        <v>9</v>
      </c>
      <c r="D15" s="78">
        <v>80</v>
      </c>
    </row>
    <row r="16" spans="1:11">
      <c r="A16" s="78">
        <v>10345</v>
      </c>
      <c r="B16" s="78" t="s">
        <v>67</v>
      </c>
      <c r="C16" s="78">
        <v>7</v>
      </c>
      <c r="D16" s="78">
        <v>80</v>
      </c>
    </row>
    <row r="17" spans="1:4">
      <c r="A17" s="78">
        <v>10442</v>
      </c>
      <c r="B17" s="78" t="s">
        <v>74</v>
      </c>
      <c r="C17" s="78">
        <v>5</v>
      </c>
      <c r="D17" s="78">
        <v>80</v>
      </c>
    </row>
    <row r="18" spans="1:4">
      <c r="A18" s="78">
        <v>10979</v>
      </c>
      <c r="B18" s="78" t="s">
        <v>35</v>
      </c>
      <c r="C18" s="78">
        <v>4</v>
      </c>
      <c r="D18" s="78">
        <v>80</v>
      </c>
    </row>
    <row r="19" spans="1:4">
      <c r="A19" s="78">
        <v>10472</v>
      </c>
      <c r="B19" s="78" t="s">
        <v>35</v>
      </c>
      <c r="C19" s="78">
        <v>3</v>
      </c>
      <c r="D19" s="78">
        <v>80</v>
      </c>
    </row>
    <row r="20" spans="1:4">
      <c r="A20" s="78">
        <v>10962</v>
      </c>
      <c r="B20" s="78" t="s">
        <v>61</v>
      </c>
      <c r="C20" s="78">
        <v>6</v>
      </c>
      <c r="D20" s="78">
        <v>77</v>
      </c>
    </row>
    <row r="21" spans="1:4">
      <c r="A21" s="78">
        <v>11033</v>
      </c>
      <c r="B21" s="78" t="s">
        <v>43</v>
      </c>
      <c r="C21" s="78">
        <v>32</v>
      </c>
      <c r="D21" s="78">
        <v>70</v>
      </c>
    </row>
    <row r="22" spans="1:4">
      <c r="A22" s="78">
        <v>10372</v>
      </c>
      <c r="B22" s="78" t="s">
        <v>29</v>
      </c>
      <c r="C22" s="78">
        <v>27</v>
      </c>
      <c r="D22" s="78">
        <v>70</v>
      </c>
    </row>
    <row r="23" spans="1:4">
      <c r="A23" s="78">
        <v>10359</v>
      </c>
      <c r="B23" s="78" t="s">
        <v>33</v>
      </c>
      <c r="C23" s="78">
        <v>10</v>
      </c>
      <c r="D23" s="78">
        <v>70</v>
      </c>
    </row>
    <row r="24" spans="1:4">
      <c r="A24" s="78">
        <v>10403</v>
      </c>
      <c r="B24" s="78" t="s">
        <v>91</v>
      </c>
      <c r="C24" s="78">
        <v>10</v>
      </c>
      <c r="D24" s="78">
        <v>70</v>
      </c>
    </row>
    <row r="25" spans="1:4">
      <c r="A25" s="78">
        <v>10543</v>
      </c>
      <c r="B25" s="78" t="s">
        <v>88</v>
      </c>
      <c r="C25" s="78">
        <v>9</v>
      </c>
      <c r="D25" s="78">
        <v>70</v>
      </c>
    </row>
    <row r="26" spans="1:4">
      <c r="A26" s="78">
        <v>10845</v>
      </c>
      <c r="B26" s="78" t="s">
        <v>88</v>
      </c>
      <c r="C26" s="78">
        <v>9</v>
      </c>
      <c r="D26" s="78">
        <v>70</v>
      </c>
    </row>
    <row r="27" spans="1:4">
      <c r="A27" s="78">
        <v>10563</v>
      </c>
      <c r="B27" s="78" t="s">
        <v>83</v>
      </c>
      <c r="C27" s="78">
        <v>7</v>
      </c>
      <c r="D27" s="78">
        <v>70</v>
      </c>
    </row>
    <row r="28" spans="1:4">
      <c r="A28" s="78">
        <v>10795</v>
      </c>
      <c r="B28" s="78" t="s">
        <v>40</v>
      </c>
      <c r="C28" s="78">
        <v>17</v>
      </c>
      <c r="D28" s="78">
        <v>65</v>
      </c>
    </row>
    <row r="29" spans="1:4">
      <c r="A29" s="78">
        <v>10990</v>
      </c>
      <c r="B29" s="78" t="s">
        <v>48</v>
      </c>
      <c r="C29" s="78">
        <v>10</v>
      </c>
      <c r="D29" s="78">
        <v>65</v>
      </c>
    </row>
    <row r="30" spans="1:4">
      <c r="A30" s="78">
        <v>10854</v>
      </c>
      <c r="B30" s="78" t="s">
        <v>61</v>
      </c>
      <c r="C30" s="78">
        <v>6</v>
      </c>
      <c r="D30" s="78">
        <v>65</v>
      </c>
    </row>
    <row r="31" spans="1:4">
      <c r="A31" s="78">
        <v>10981</v>
      </c>
      <c r="B31" s="78" t="s">
        <v>85</v>
      </c>
      <c r="C31" s="78">
        <v>263</v>
      </c>
      <c r="D31" s="78">
        <v>60</v>
      </c>
    </row>
    <row r="32" spans="1:4">
      <c r="A32" s="78">
        <v>10987</v>
      </c>
      <c r="B32" s="78" t="s">
        <v>53</v>
      </c>
      <c r="C32" s="78">
        <v>30</v>
      </c>
      <c r="D32" s="78">
        <v>60</v>
      </c>
    </row>
    <row r="33" spans="1:4">
      <c r="A33" s="78">
        <v>10988</v>
      </c>
      <c r="B33" s="78" t="s">
        <v>53</v>
      </c>
      <c r="C33" s="78">
        <v>30</v>
      </c>
      <c r="D33" s="78">
        <v>60</v>
      </c>
    </row>
    <row r="34" spans="1:4">
      <c r="A34" s="78">
        <v>10419</v>
      </c>
      <c r="B34" s="78" t="s">
        <v>29</v>
      </c>
      <c r="C34" s="78">
        <v>27</v>
      </c>
      <c r="D34" s="78">
        <v>60</v>
      </c>
    </row>
    <row r="35" spans="1:4">
      <c r="A35" s="78">
        <v>10802</v>
      </c>
      <c r="B35" s="78" t="s">
        <v>37</v>
      </c>
      <c r="C35" s="78">
        <v>24</v>
      </c>
      <c r="D35" s="78">
        <v>60</v>
      </c>
    </row>
    <row r="36" spans="1:4">
      <c r="A36" s="78">
        <v>10547</v>
      </c>
      <c r="B36" s="78" t="s">
        <v>39</v>
      </c>
      <c r="C36" s="78">
        <v>19</v>
      </c>
      <c r="D36" s="78">
        <v>60</v>
      </c>
    </row>
    <row r="37" spans="1:4">
      <c r="A37" s="78">
        <v>10641</v>
      </c>
      <c r="B37" s="78" t="s">
        <v>56</v>
      </c>
      <c r="C37" s="78">
        <v>18</v>
      </c>
      <c r="D37" s="78">
        <v>60</v>
      </c>
    </row>
    <row r="38" spans="1:4">
      <c r="A38" s="78">
        <v>10817</v>
      </c>
      <c r="B38" s="78" t="s">
        <v>56</v>
      </c>
      <c r="C38" s="78">
        <v>18</v>
      </c>
      <c r="D38" s="78">
        <v>60</v>
      </c>
    </row>
    <row r="39" spans="1:4">
      <c r="A39" s="78">
        <v>10918</v>
      </c>
      <c r="B39" s="78" t="s">
        <v>70</v>
      </c>
      <c r="C39" s="78">
        <v>18</v>
      </c>
      <c r="D39" s="78">
        <v>60</v>
      </c>
    </row>
    <row r="40" spans="1:4">
      <c r="A40" s="78">
        <v>10297</v>
      </c>
      <c r="B40" s="78" t="s">
        <v>32</v>
      </c>
      <c r="C40" s="78">
        <v>14</v>
      </c>
      <c r="D40" s="78">
        <v>60</v>
      </c>
    </row>
    <row r="41" spans="1:4">
      <c r="A41" s="78">
        <v>10590</v>
      </c>
      <c r="B41" s="78" t="s">
        <v>42</v>
      </c>
      <c r="C41" s="78">
        <v>13</v>
      </c>
      <c r="D41" s="78">
        <v>60</v>
      </c>
    </row>
    <row r="42" spans="1:4">
      <c r="A42" s="78">
        <v>10567</v>
      </c>
      <c r="B42" s="78" t="s">
        <v>33</v>
      </c>
      <c r="C42" s="78">
        <v>12</v>
      </c>
      <c r="D42" s="78">
        <v>60</v>
      </c>
    </row>
    <row r="43" spans="1:4">
      <c r="A43" s="78">
        <v>10492</v>
      </c>
      <c r="B43" s="78" t="s">
        <v>84</v>
      </c>
      <c r="C43" s="78">
        <v>11</v>
      </c>
      <c r="D43" s="78">
        <v>60</v>
      </c>
    </row>
    <row r="44" spans="1:4">
      <c r="A44" s="78">
        <v>10399</v>
      </c>
      <c r="B44" s="78" t="s">
        <v>73</v>
      </c>
      <c r="C44" s="78">
        <v>10</v>
      </c>
      <c r="D44" s="78">
        <v>60</v>
      </c>
    </row>
    <row r="45" spans="1:4">
      <c r="A45" s="78">
        <v>10540</v>
      </c>
      <c r="B45" s="78" t="s">
        <v>75</v>
      </c>
      <c r="C45" s="78">
        <v>10</v>
      </c>
      <c r="D45" s="78">
        <v>60</v>
      </c>
    </row>
    <row r="46" spans="1:4">
      <c r="A46" s="78">
        <v>10658</v>
      </c>
      <c r="B46" s="78" t="s">
        <v>48</v>
      </c>
      <c r="C46" s="78">
        <v>10</v>
      </c>
      <c r="D46" s="78">
        <v>60</v>
      </c>
    </row>
    <row r="47" spans="1:4">
      <c r="A47" s="78">
        <v>10402</v>
      </c>
      <c r="B47" s="78" t="s">
        <v>88</v>
      </c>
      <c r="C47" s="78">
        <v>7</v>
      </c>
      <c r="D47" s="78">
        <v>60</v>
      </c>
    </row>
    <row r="48" spans="1:4">
      <c r="A48" s="78">
        <v>10693</v>
      </c>
      <c r="B48" s="78" t="s">
        <v>74</v>
      </c>
      <c r="C48" s="78">
        <v>7</v>
      </c>
      <c r="D48" s="78">
        <v>60</v>
      </c>
    </row>
    <row r="49" spans="1:4">
      <c r="A49" s="78">
        <v>10758</v>
      </c>
      <c r="B49" s="78" t="s">
        <v>83</v>
      </c>
      <c r="C49" s="78">
        <v>7</v>
      </c>
      <c r="D49" s="78">
        <v>60</v>
      </c>
    </row>
    <row r="50" spans="1:4">
      <c r="A50" s="78">
        <v>10601</v>
      </c>
      <c r="B50" s="78" t="s">
        <v>61</v>
      </c>
      <c r="C50" s="78">
        <v>6</v>
      </c>
      <c r="D50" s="78">
        <v>60</v>
      </c>
    </row>
    <row r="51" spans="1:4">
      <c r="A51" s="78">
        <v>10269</v>
      </c>
      <c r="B51" s="78" t="s">
        <v>30</v>
      </c>
      <c r="C51" s="78">
        <v>2</v>
      </c>
      <c r="D51" s="78">
        <v>60</v>
      </c>
    </row>
    <row r="52" spans="1:4">
      <c r="A52" s="78">
        <v>10382</v>
      </c>
      <c r="B52" s="78" t="s">
        <v>30</v>
      </c>
      <c r="C52" s="78">
        <v>2</v>
      </c>
      <c r="D52" s="78">
        <v>60</v>
      </c>
    </row>
    <row r="53" spans="1:4">
      <c r="A53" s="78">
        <v>10342</v>
      </c>
      <c r="B53" s="78" t="s">
        <v>33</v>
      </c>
      <c r="C53" s="78">
        <v>10</v>
      </c>
      <c r="D53" s="78">
        <v>56</v>
      </c>
    </row>
    <row r="54" spans="1:4">
      <c r="A54" s="78">
        <v>11002</v>
      </c>
      <c r="B54" s="78" t="s">
        <v>61</v>
      </c>
      <c r="C54" s="78">
        <v>6</v>
      </c>
      <c r="D54" s="78">
        <v>56</v>
      </c>
    </row>
    <row r="55" spans="1:4">
      <c r="A55" s="78">
        <v>10451</v>
      </c>
      <c r="B55" s="78" t="s">
        <v>42</v>
      </c>
      <c r="C55" s="78">
        <v>10</v>
      </c>
      <c r="D55" s="78">
        <v>55</v>
      </c>
    </row>
    <row r="56" spans="1:4">
      <c r="A56" s="78">
        <v>10418</v>
      </c>
      <c r="B56" s="78" t="s">
        <v>87</v>
      </c>
      <c r="C56" s="78">
        <v>7</v>
      </c>
      <c r="D56" s="78">
        <v>55</v>
      </c>
    </row>
    <row r="57" spans="1:4">
      <c r="A57" s="78">
        <v>10361</v>
      </c>
      <c r="B57" s="78" t="s">
        <v>32</v>
      </c>
      <c r="C57" s="78">
        <v>14</v>
      </c>
      <c r="D57" s="78">
        <v>54</v>
      </c>
    </row>
    <row r="58" spans="1:4">
      <c r="A58" s="78">
        <v>10441</v>
      </c>
      <c r="B58" s="78" t="s">
        <v>44</v>
      </c>
      <c r="C58" s="78">
        <v>35</v>
      </c>
      <c r="D58" s="78">
        <v>50</v>
      </c>
    </row>
    <row r="59" spans="1:4">
      <c r="A59" s="78">
        <v>10392</v>
      </c>
      <c r="B59" s="78" t="s">
        <v>78</v>
      </c>
      <c r="C59" s="78">
        <v>28</v>
      </c>
      <c r="D59" s="78">
        <v>50</v>
      </c>
    </row>
    <row r="60" spans="1:4">
      <c r="A60" s="78">
        <v>10330</v>
      </c>
      <c r="B60" s="78" t="s">
        <v>86</v>
      </c>
      <c r="C60" s="78">
        <v>24</v>
      </c>
      <c r="D60" s="78">
        <v>50</v>
      </c>
    </row>
    <row r="61" spans="1:4">
      <c r="A61" s="78">
        <v>10511</v>
      </c>
      <c r="B61" s="78" t="s">
        <v>80</v>
      </c>
      <c r="C61" s="78">
        <v>22</v>
      </c>
      <c r="D61" s="78">
        <v>50</v>
      </c>
    </row>
    <row r="62" spans="1:4">
      <c r="A62" s="78">
        <v>10721</v>
      </c>
      <c r="B62" s="78" t="s">
        <v>63</v>
      </c>
      <c r="C62" s="78">
        <v>19</v>
      </c>
      <c r="D62" s="78">
        <v>50</v>
      </c>
    </row>
    <row r="63" spans="1:4">
      <c r="A63" s="78">
        <v>10530</v>
      </c>
      <c r="B63" s="78" t="s">
        <v>57</v>
      </c>
      <c r="C63" s="78">
        <v>18</v>
      </c>
      <c r="D63" s="78">
        <v>50</v>
      </c>
    </row>
    <row r="64" spans="1:4">
      <c r="A64" s="78">
        <v>10744</v>
      </c>
      <c r="B64" s="78" t="s">
        <v>56</v>
      </c>
      <c r="C64" s="78">
        <v>18</v>
      </c>
      <c r="D64" s="78">
        <v>50</v>
      </c>
    </row>
    <row r="65" spans="1:4">
      <c r="A65" s="78">
        <v>10808</v>
      </c>
      <c r="B65" s="78" t="s">
        <v>57</v>
      </c>
      <c r="C65" s="78">
        <v>18</v>
      </c>
      <c r="D65" s="78">
        <v>50</v>
      </c>
    </row>
    <row r="66" spans="1:4">
      <c r="A66" s="78">
        <v>11050</v>
      </c>
      <c r="B66" s="78" t="s">
        <v>57</v>
      </c>
      <c r="C66" s="78">
        <v>18</v>
      </c>
      <c r="D66" s="78">
        <v>50</v>
      </c>
    </row>
    <row r="67" spans="1:4">
      <c r="A67" s="78">
        <v>10458</v>
      </c>
      <c r="B67" s="78" t="s">
        <v>60</v>
      </c>
      <c r="C67" s="78">
        <v>17</v>
      </c>
      <c r="D67" s="78">
        <v>50</v>
      </c>
    </row>
    <row r="68" spans="1:4">
      <c r="A68" s="78">
        <v>10258</v>
      </c>
      <c r="B68" s="78" t="s">
        <v>38</v>
      </c>
      <c r="C68" s="78">
        <v>15</v>
      </c>
      <c r="D68" s="78">
        <v>50</v>
      </c>
    </row>
    <row r="69" spans="1:4">
      <c r="A69" s="78">
        <v>10694</v>
      </c>
      <c r="B69" s="78" t="s">
        <v>49</v>
      </c>
      <c r="C69" s="78">
        <v>15</v>
      </c>
      <c r="D69" s="78">
        <v>50</v>
      </c>
    </row>
    <row r="70" spans="1:4">
      <c r="A70" s="78">
        <v>10584</v>
      </c>
      <c r="B70" s="78" t="s">
        <v>33</v>
      </c>
      <c r="C70" s="78">
        <v>12</v>
      </c>
      <c r="D70" s="78">
        <v>50</v>
      </c>
    </row>
    <row r="71" spans="1:4">
      <c r="A71" s="78">
        <v>10768</v>
      </c>
      <c r="B71" s="78" t="s">
        <v>33</v>
      </c>
      <c r="C71" s="78">
        <v>12</v>
      </c>
      <c r="D71" s="78">
        <v>50</v>
      </c>
    </row>
    <row r="72" spans="1:4">
      <c r="A72" s="78">
        <v>10953</v>
      </c>
      <c r="B72" s="78" t="s">
        <v>33</v>
      </c>
      <c r="C72" s="78">
        <v>12</v>
      </c>
      <c r="D72" s="78">
        <v>50</v>
      </c>
    </row>
    <row r="73" spans="1:4">
      <c r="A73" s="78">
        <v>10714</v>
      </c>
      <c r="B73" s="78" t="s">
        <v>87</v>
      </c>
      <c r="C73" s="78">
        <v>9</v>
      </c>
      <c r="D73" s="78">
        <v>50</v>
      </c>
    </row>
    <row r="74" spans="1:4">
      <c r="A74" s="78">
        <v>10869</v>
      </c>
      <c r="B74" s="78" t="s">
        <v>88</v>
      </c>
      <c r="C74" s="78">
        <v>9</v>
      </c>
      <c r="D74" s="78">
        <v>50</v>
      </c>
    </row>
    <row r="75" spans="1:4">
      <c r="A75" s="78">
        <v>11012</v>
      </c>
      <c r="B75" s="78" t="s">
        <v>67</v>
      </c>
      <c r="C75" s="78">
        <v>9</v>
      </c>
      <c r="D75" s="78">
        <v>50</v>
      </c>
    </row>
    <row r="76" spans="1:4">
      <c r="A76" s="78">
        <v>10405</v>
      </c>
      <c r="B76" s="78" t="s">
        <v>75</v>
      </c>
      <c r="C76" s="78">
        <v>8</v>
      </c>
      <c r="D76" s="78">
        <v>50</v>
      </c>
    </row>
    <row r="77" spans="1:4">
      <c r="A77" s="78">
        <v>10430</v>
      </c>
      <c r="B77" s="78" t="s">
        <v>48</v>
      </c>
      <c r="C77" s="78">
        <v>8</v>
      </c>
      <c r="D77" s="78">
        <v>50</v>
      </c>
    </row>
    <row r="78" spans="1:4">
      <c r="A78" s="78">
        <v>10514</v>
      </c>
      <c r="B78" s="78" t="s">
        <v>66</v>
      </c>
      <c r="C78" s="78">
        <v>7</v>
      </c>
      <c r="D78" s="78">
        <v>50</v>
      </c>
    </row>
    <row r="79" spans="1:4">
      <c r="A79" s="78">
        <v>10581</v>
      </c>
      <c r="B79" s="78" t="s">
        <v>66</v>
      </c>
      <c r="C79" s="78">
        <v>7</v>
      </c>
      <c r="D79" s="78">
        <v>50</v>
      </c>
    </row>
    <row r="80" spans="1:4">
      <c r="A80" s="78">
        <v>10591</v>
      </c>
      <c r="B80" s="78" t="s">
        <v>74</v>
      </c>
      <c r="C80" s="78">
        <v>7</v>
      </c>
      <c r="D80" s="78">
        <v>50</v>
      </c>
    </row>
    <row r="81" spans="1:4">
      <c r="A81" s="78">
        <v>10326</v>
      </c>
      <c r="B81" s="78" t="s">
        <v>66</v>
      </c>
      <c r="C81" s="78">
        <v>6</v>
      </c>
      <c r="D81" s="78">
        <v>50</v>
      </c>
    </row>
    <row r="82" spans="1:4">
      <c r="A82" s="78">
        <v>10414</v>
      </c>
      <c r="B82" s="78" t="s">
        <v>30</v>
      </c>
      <c r="C82" s="78">
        <v>2</v>
      </c>
      <c r="D82" s="78">
        <v>50</v>
      </c>
    </row>
    <row r="83" spans="1:4">
      <c r="A83" s="78">
        <v>10440</v>
      </c>
      <c r="B83" s="78" t="s">
        <v>40</v>
      </c>
      <c r="C83" s="78">
        <v>13</v>
      </c>
      <c r="D83" s="78">
        <v>49</v>
      </c>
    </row>
    <row r="84" spans="1:4">
      <c r="A84" s="78">
        <v>10661</v>
      </c>
      <c r="B84" s="78" t="s">
        <v>82</v>
      </c>
      <c r="C84" s="78">
        <v>13</v>
      </c>
      <c r="D84" s="78">
        <v>49</v>
      </c>
    </row>
    <row r="85" spans="1:4">
      <c r="A85" s="78">
        <v>10849</v>
      </c>
      <c r="B85" s="78" t="s">
        <v>75</v>
      </c>
      <c r="C85" s="78">
        <v>10</v>
      </c>
      <c r="D85" s="78">
        <v>49</v>
      </c>
    </row>
    <row r="86" spans="1:4">
      <c r="A86" s="78">
        <v>10929</v>
      </c>
      <c r="B86" s="78" t="s">
        <v>66</v>
      </c>
      <c r="C86" s="78">
        <v>7</v>
      </c>
      <c r="D86" s="78">
        <v>49</v>
      </c>
    </row>
    <row r="87" spans="1:4">
      <c r="A87" s="78">
        <v>10410</v>
      </c>
      <c r="B87" s="78" t="s">
        <v>30</v>
      </c>
      <c r="C87" s="78">
        <v>2</v>
      </c>
      <c r="D87" s="78">
        <v>49</v>
      </c>
    </row>
    <row r="88" spans="1:4">
      <c r="A88" s="78">
        <v>10285</v>
      </c>
      <c r="B88" s="78" t="s">
        <v>70</v>
      </c>
      <c r="C88" s="78">
        <v>14</v>
      </c>
      <c r="D88" s="78">
        <v>45</v>
      </c>
    </row>
    <row r="89" spans="1:4">
      <c r="A89" s="78">
        <v>10390</v>
      </c>
      <c r="B89" s="78" t="s">
        <v>72</v>
      </c>
      <c r="C89" s="78">
        <v>9</v>
      </c>
      <c r="D89" s="78">
        <v>45</v>
      </c>
    </row>
    <row r="90" spans="1:4">
      <c r="A90" s="78">
        <v>10941</v>
      </c>
      <c r="B90" s="78" t="s">
        <v>33</v>
      </c>
      <c r="C90" s="78">
        <v>12</v>
      </c>
      <c r="D90" s="78">
        <v>44</v>
      </c>
    </row>
    <row r="91" spans="1:4">
      <c r="A91" s="78">
        <v>10748</v>
      </c>
      <c r="B91" s="78" t="s">
        <v>88</v>
      </c>
      <c r="C91" s="78">
        <v>9</v>
      </c>
      <c r="D91" s="78">
        <v>44</v>
      </c>
    </row>
    <row r="92" spans="1:4">
      <c r="A92" s="78">
        <v>11048</v>
      </c>
      <c r="B92" s="78" t="s">
        <v>73</v>
      </c>
      <c r="C92" s="78">
        <v>12</v>
      </c>
      <c r="D92" s="78">
        <v>42</v>
      </c>
    </row>
    <row r="93" spans="1:4">
      <c r="A93" s="78">
        <v>10376</v>
      </c>
      <c r="B93" s="78" t="s">
        <v>33</v>
      </c>
      <c r="C93" s="78">
        <v>10</v>
      </c>
      <c r="D93" s="78">
        <v>42</v>
      </c>
    </row>
    <row r="94" spans="1:4">
      <c r="A94" s="78">
        <v>10619</v>
      </c>
      <c r="B94" s="78" t="s">
        <v>48</v>
      </c>
      <c r="C94" s="78">
        <v>10</v>
      </c>
      <c r="D94" s="78">
        <v>42</v>
      </c>
    </row>
    <row r="95" spans="1:4">
      <c r="A95" s="78">
        <v>11066</v>
      </c>
      <c r="B95" s="78" t="s">
        <v>67</v>
      </c>
      <c r="C95" s="78">
        <v>9</v>
      </c>
      <c r="D95" s="78">
        <v>42</v>
      </c>
    </row>
    <row r="96" spans="1:4">
      <c r="A96" s="78">
        <v>10722</v>
      </c>
      <c r="B96" s="78" t="s">
        <v>66</v>
      </c>
      <c r="C96" s="78">
        <v>7</v>
      </c>
      <c r="D96" s="78">
        <v>42</v>
      </c>
    </row>
    <row r="97" spans="1:4">
      <c r="A97" s="78">
        <v>10786</v>
      </c>
      <c r="B97" s="78" t="s">
        <v>66</v>
      </c>
      <c r="C97" s="78">
        <v>7</v>
      </c>
      <c r="D97" s="78">
        <v>42</v>
      </c>
    </row>
    <row r="98" spans="1:4">
      <c r="A98" s="78">
        <v>10931</v>
      </c>
      <c r="B98" s="78" t="s">
        <v>61</v>
      </c>
      <c r="C98" s="78">
        <v>6</v>
      </c>
      <c r="D98" s="78">
        <v>42</v>
      </c>
    </row>
    <row r="99" spans="1:4">
      <c r="A99" s="78">
        <v>10892</v>
      </c>
      <c r="B99" s="78" t="s">
        <v>41</v>
      </c>
      <c r="C99" s="78">
        <v>55</v>
      </c>
      <c r="D99" s="78">
        <v>40</v>
      </c>
    </row>
    <row r="100" spans="1:4">
      <c r="A100" s="78">
        <v>10801</v>
      </c>
      <c r="B100" s="78" t="s">
        <v>55</v>
      </c>
      <c r="C100" s="78">
        <v>39</v>
      </c>
      <c r="D100" s="78">
        <v>40</v>
      </c>
    </row>
    <row r="101" spans="1:4">
      <c r="A101" s="78">
        <v>10302</v>
      </c>
      <c r="B101" s="78" t="s">
        <v>55</v>
      </c>
      <c r="C101" s="78">
        <v>31</v>
      </c>
      <c r="D101" s="78">
        <v>40</v>
      </c>
    </row>
    <row r="102" spans="1:4">
      <c r="A102" s="78">
        <v>10635</v>
      </c>
      <c r="B102" s="78" t="s">
        <v>27</v>
      </c>
      <c r="C102" s="78">
        <v>21</v>
      </c>
      <c r="D102" s="78">
        <v>40</v>
      </c>
    </row>
    <row r="103" spans="1:4">
      <c r="A103" s="78">
        <v>10889</v>
      </c>
      <c r="B103" s="78" t="s">
        <v>21</v>
      </c>
      <c r="C103" s="78">
        <v>21</v>
      </c>
      <c r="D103" s="78">
        <v>40</v>
      </c>
    </row>
    <row r="104" spans="1:4">
      <c r="A104" s="78">
        <v>10912</v>
      </c>
      <c r="B104" s="78" t="s">
        <v>21</v>
      </c>
      <c r="C104" s="78">
        <v>21</v>
      </c>
      <c r="D104" s="78">
        <v>40</v>
      </c>
    </row>
    <row r="105" spans="1:4">
      <c r="A105" s="78">
        <v>10522</v>
      </c>
      <c r="B105" s="78" t="s">
        <v>70</v>
      </c>
      <c r="C105" s="78">
        <v>18</v>
      </c>
      <c r="D105" s="78">
        <v>40</v>
      </c>
    </row>
    <row r="106" spans="1:4">
      <c r="A106" s="78">
        <v>10957</v>
      </c>
      <c r="B106" s="78" t="s">
        <v>51</v>
      </c>
      <c r="C106" s="78">
        <v>18</v>
      </c>
      <c r="D106" s="78">
        <v>40</v>
      </c>
    </row>
    <row r="107" spans="1:4">
      <c r="A107" s="78">
        <v>10551</v>
      </c>
      <c r="B107" s="78" t="s">
        <v>40</v>
      </c>
      <c r="C107" s="78">
        <v>17</v>
      </c>
      <c r="D107" s="78">
        <v>40</v>
      </c>
    </row>
    <row r="108" spans="1:4">
      <c r="A108" s="78">
        <v>10298</v>
      </c>
      <c r="B108" s="78" t="s">
        <v>38</v>
      </c>
      <c r="C108" s="78">
        <v>15</v>
      </c>
      <c r="D108" s="78">
        <v>40</v>
      </c>
    </row>
    <row r="109" spans="1:4">
      <c r="A109" s="78">
        <v>10573</v>
      </c>
      <c r="B109" s="78" t="s">
        <v>71</v>
      </c>
      <c r="C109" s="78">
        <v>14</v>
      </c>
      <c r="D109" s="78">
        <v>40</v>
      </c>
    </row>
    <row r="110" spans="1:4">
      <c r="A110" s="78">
        <v>10939</v>
      </c>
      <c r="B110" s="78" t="s">
        <v>69</v>
      </c>
      <c r="C110" s="78">
        <v>14</v>
      </c>
      <c r="D110" s="78">
        <v>40</v>
      </c>
    </row>
    <row r="111" spans="1:4">
      <c r="A111" s="78">
        <v>10996</v>
      </c>
      <c r="B111" s="78" t="s">
        <v>22</v>
      </c>
      <c r="C111" s="78">
        <v>14</v>
      </c>
      <c r="D111" s="78">
        <v>40</v>
      </c>
    </row>
    <row r="112" spans="1:4">
      <c r="A112" s="78">
        <v>10429</v>
      </c>
      <c r="B112" s="78" t="s">
        <v>89</v>
      </c>
      <c r="C112" s="78">
        <v>13</v>
      </c>
      <c r="D112" s="78">
        <v>40</v>
      </c>
    </row>
    <row r="113" spans="1:4">
      <c r="A113" s="78">
        <v>11011</v>
      </c>
      <c r="B113" s="78" t="s">
        <v>82</v>
      </c>
      <c r="C113" s="78">
        <v>13</v>
      </c>
      <c r="D113" s="78">
        <v>40</v>
      </c>
    </row>
    <row r="114" spans="1:4">
      <c r="A114" s="78">
        <v>10700</v>
      </c>
      <c r="B114" s="78" t="s">
        <v>73</v>
      </c>
      <c r="C114" s="78">
        <v>12</v>
      </c>
      <c r="D114" s="78">
        <v>40</v>
      </c>
    </row>
    <row r="115" spans="1:4">
      <c r="A115" s="78">
        <v>10766</v>
      </c>
      <c r="B115" s="78" t="s">
        <v>73</v>
      </c>
      <c r="C115" s="78">
        <v>12</v>
      </c>
      <c r="D115" s="78">
        <v>40</v>
      </c>
    </row>
    <row r="116" spans="1:4">
      <c r="A116" s="78">
        <v>10404</v>
      </c>
      <c r="B116" s="78" t="s">
        <v>22</v>
      </c>
      <c r="C116" s="78">
        <v>11</v>
      </c>
      <c r="D116" s="78">
        <v>40</v>
      </c>
    </row>
    <row r="117" spans="1:4">
      <c r="A117" s="78">
        <v>10272</v>
      </c>
      <c r="B117" s="78" t="s">
        <v>33</v>
      </c>
      <c r="C117" s="78">
        <v>10</v>
      </c>
      <c r="D117" s="78">
        <v>40</v>
      </c>
    </row>
    <row r="118" spans="1:4">
      <c r="A118" s="78">
        <v>10513</v>
      </c>
      <c r="B118" s="78" t="s">
        <v>48</v>
      </c>
      <c r="C118" s="78">
        <v>10</v>
      </c>
      <c r="D118" s="78">
        <v>40</v>
      </c>
    </row>
    <row r="119" spans="1:4">
      <c r="A119" s="78">
        <v>10731</v>
      </c>
      <c r="B119" s="78" t="s">
        <v>48</v>
      </c>
      <c r="C119" s="78">
        <v>10</v>
      </c>
      <c r="D119" s="78">
        <v>40</v>
      </c>
    </row>
    <row r="120" spans="1:4">
      <c r="A120" s="78">
        <v>10884</v>
      </c>
      <c r="B120" s="78" t="s">
        <v>48</v>
      </c>
      <c r="C120" s="78">
        <v>10</v>
      </c>
      <c r="D120" s="78">
        <v>40</v>
      </c>
    </row>
    <row r="121" spans="1:4">
      <c r="A121" s="78">
        <v>10978</v>
      </c>
      <c r="B121" s="78" t="s">
        <v>48</v>
      </c>
      <c r="C121" s="78">
        <v>10</v>
      </c>
      <c r="D121" s="78">
        <v>40</v>
      </c>
    </row>
    <row r="122" spans="1:4">
      <c r="A122" s="78">
        <v>10684</v>
      </c>
      <c r="B122" s="78" t="s">
        <v>87</v>
      </c>
      <c r="C122" s="78">
        <v>9</v>
      </c>
      <c r="D122" s="78">
        <v>40</v>
      </c>
    </row>
    <row r="123" spans="1:4">
      <c r="A123" s="78">
        <v>10740</v>
      </c>
      <c r="B123" s="78" t="s">
        <v>90</v>
      </c>
      <c r="C123" s="78">
        <v>9</v>
      </c>
      <c r="D123" s="78">
        <v>40</v>
      </c>
    </row>
    <row r="124" spans="1:4">
      <c r="A124" s="78">
        <v>10750</v>
      </c>
      <c r="B124" s="78" t="s">
        <v>90</v>
      </c>
      <c r="C124" s="78">
        <v>9</v>
      </c>
      <c r="D124" s="78">
        <v>40</v>
      </c>
    </row>
    <row r="125" spans="1:4">
      <c r="A125" s="78">
        <v>11072</v>
      </c>
      <c r="B125" s="78" t="s">
        <v>25</v>
      </c>
      <c r="C125" s="78">
        <v>9</v>
      </c>
      <c r="D125" s="78">
        <v>40</v>
      </c>
    </row>
    <row r="126" spans="1:4">
      <c r="A126" s="78">
        <v>10456</v>
      </c>
      <c r="B126" s="78" t="s">
        <v>48</v>
      </c>
      <c r="C126" s="78">
        <v>8</v>
      </c>
      <c r="D126" s="78">
        <v>40</v>
      </c>
    </row>
    <row r="127" spans="1:4">
      <c r="A127" s="78">
        <v>10461</v>
      </c>
      <c r="B127" s="78" t="s">
        <v>48</v>
      </c>
      <c r="C127" s="78">
        <v>8</v>
      </c>
      <c r="D127" s="78">
        <v>40</v>
      </c>
    </row>
    <row r="128" spans="1:4">
      <c r="A128" s="78">
        <v>10337</v>
      </c>
      <c r="B128" s="78" t="s">
        <v>88</v>
      </c>
      <c r="C128" s="78">
        <v>7</v>
      </c>
      <c r="D128" s="78">
        <v>40</v>
      </c>
    </row>
    <row r="129" spans="1:4">
      <c r="A129" s="78">
        <v>10396</v>
      </c>
      <c r="B129" s="78" t="s">
        <v>88</v>
      </c>
      <c r="C129" s="78">
        <v>7</v>
      </c>
      <c r="D129" s="78">
        <v>40</v>
      </c>
    </row>
    <row r="130" spans="1:4">
      <c r="A130" s="78">
        <v>10447</v>
      </c>
      <c r="B130" s="78" t="s">
        <v>67</v>
      </c>
      <c r="C130" s="78">
        <v>7</v>
      </c>
      <c r="D130" s="78">
        <v>40</v>
      </c>
    </row>
    <row r="131" spans="1:4">
      <c r="A131" s="78">
        <v>10719</v>
      </c>
      <c r="B131" s="78" t="s">
        <v>74</v>
      </c>
      <c r="C131" s="78">
        <v>7</v>
      </c>
      <c r="D131" s="78">
        <v>40</v>
      </c>
    </row>
    <row r="132" spans="1:4">
      <c r="A132" s="78">
        <v>10788</v>
      </c>
      <c r="B132" s="78" t="s">
        <v>66</v>
      </c>
      <c r="C132" s="78">
        <v>7</v>
      </c>
      <c r="D132" s="78">
        <v>40</v>
      </c>
    </row>
    <row r="133" spans="1:4">
      <c r="A133" s="78">
        <v>10970</v>
      </c>
      <c r="B133" s="78" t="s">
        <v>83</v>
      </c>
      <c r="C133" s="78">
        <v>7</v>
      </c>
      <c r="D133" s="78">
        <v>40</v>
      </c>
    </row>
    <row r="134" spans="1:4">
      <c r="A134" s="78">
        <v>10980</v>
      </c>
      <c r="B134" s="78" t="s">
        <v>66</v>
      </c>
      <c r="C134" s="78">
        <v>7</v>
      </c>
      <c r="D134" s="78">
        <v>40</v>
      </c>
    </row>
    <row r="135" spans="1:4">
      <c r="A135" s="78">
        <v>10903</v>
      </c>
      <c r="B135" s="78" t="s">
        <v>61</v>
      </c>
      <c r="C135" s="78">
        <v>6</v>
      </c>
      <c r="D135" s="78">
        <v>40</v>
      </c>
    </row>
    <row r="136" spans="1:4">
      <c r="A136" s="78">
        <v>10432</v>
      </c>
      <c r="B136" s="78" t="s">
        <v>74</v>
      </c>
      <c r="C136" s="78">
        <v>5</v>
      </c>
      <c r="D136" s="78">
        <v>40</v>
      </c>
    </row>
    <row r="137" spans="1:4">
      <c r="A137" s="78">
        <v>10859</v>
      </c>
      <c r="B137" s="78" t="s">
        <v>35</v>
      </c>
      <c r="C137" s="78">
        <v>4</v>
      </c>
      <c r="D137" s="78">
        <v>40</v>
      </c>
    </row>
    <row r="138" spans="1:4">
      <c r="A138" s="78">
        <v>10913</v>
      </c>
      <c r="B138" s="78" t="s">
        <v>30</v>
      </c>
      <c r="C138" s="78">
        <v>2</v>
      </c>
      <c r="D138" s="78">
        <v>40</v>
      </c>
    </row>
    <row r="139" spans="1:4">
      <c r="A139" s="78">
        <v>10457</v>
      </c>
      <c r="B139" s="78" t="s">
        <v>41</v>
      </c>
      <c r="C139" s="78">
        <v>44</v>
      </c>
      <c r="D139" s="78">
        <v>36</v>
      </c>
    </row>
    <row r="140" spans="1:4">
      <c r="A140" s="78">
        <v>10897</v>
      </c>
      <c r="B140" s="78" t="s">
        <v>54</v>
      </c>
      <c r="C140" s="78">
        <v>25</v>
      </c>
      <c r="D140" s="78">
        <v>36</v>
      </c>
    </row>
    <row r="141" spans="1:4">
      <c r="A141" s="78">
        <v>10985</v>
      </c>
      <c r="B141" s="78" t="s">
        <v>40</v>
      </c>
      <c r="C141" s="78">
        <v>17</v>
      </c>
      <c r="D141" s="78">
        <v>36</v>
      </c>
    </row>
    <row r="142" spans="1:4">
      <c r="A142" s="78">
        <v>10930</v>
      </c>
      <c r="B142" s="78" t="s">
        <v>48</v>
      </c>
      <c r="C142" s="78">
        <v>10</v>
      </c>
      <c r="D142" s="78">
        <v>36</v>
      </c>
    </row>
    <row r="143" spans="1:4">
      <c r="A143" s="78">
        <v>10510</v>
      </c>
      <c r="B143" s="78" t="s">
        <v>66</v>
      </c>
      <c r="C143" s="78">
        <v>7</v>
      </c>
      <c r="D143" s="78">
        <v>36</v>
      </c>
    </row>
    <row r="144" spans="1:4">
      <c r="A144" s="78">
        <v>10490</v>
      </c>
      <c r="B144" s="78" t="s">
        <v>66</v>
      </c>
      <c r="C144" s="78">
        <v>6</v>
      </c>
      <c r="D144" s="78">
        <v>36</v>
      </c>
    </row>
    <row r="145" spans="1:4">
      <c r="A145" s="78">
        <v>11028</v>
      </c>
      <c r="B145" s="78" t="s">
        <v>37</v>
      </c>
      <c r="C145" s="78">
        <v>24</v>
      </c>
      <c r="D145" s="78">
        <v>35</v>
      </c>
    </row>
    <row r="146" spans="1:4">
      <c r="A146" s="78">
        <v>11056</v>
      </c>
      <c r="B146" s="78" t="s">
        <v>37</v>
      </c>
      <c r="C146" s="78">
        <v>24</v>
      </c>
      <c r="D146" s="78">
        <v>35</v>
      </c>
    </row>
    <row r="147" spans="1:4">
      <c r="A147" s="78">
        <v>10844</v>
      </c>
      <c r="B147" s="78" t="s">
        <v>27</v>
      </c>
      <c r="C147" s="78">
        <v>21</v>
      </c>
      <c r="D147" s="78">
        <v>35</v>
      </c>
    </row>
    <row r="148" spans="1:4">
      <c r="A148" s="78">
        <v>11032</v>
      </c>
      <c r="B148" s="78" t="s">
        <v>39</v>
      </c>
      <c r="C148" s="78">
        <v>19</v>
      </c>
      <c r="D148" s="78">
        <v>35</v>
      </c>
    </row>
    <row r="149" spans="1:4">
      <c r="A149" s="78">
        <v>10427</v>
      </c>
      <c r="B149" s="78" t="s">
        <v>24</v>
      </c>
      <c r="C149" s="78">
        <v>18</v>
      </c>
      <c r="D149" s="78">
        <v>35</v>
      </c>
    </row>
    <row r="150" spans="1:4">
      <c r="A150" s="78">
        <v>10630</v>
      </c>
      <c r="B150" s="78" t="s">
        <v>57</v>
      </c>
      <c r="C150" s="78">
        <v>18</v>
      </c>
      <c r="D150" s="78">
        <v>35</v>
      </c>
    </row>
    <row r="151" spans="1:4">
      <c r="A151" s="78">
        <v>10689</v>
      </c>
      <c r="B151" s="78" t="s">
        <v>70</v>
      </c>
      <c r="C151" s="78">
        <v>18</v>
      </c>
      <c r="D151" s="78">
        <v>35</v>
      </c>
    </row>
    <row r="152" spans="1:4">
      <c r="A152" s="78">
        <v>10701</v>
      </c>
      <c r="B152" s="78" t="s">
        <v>57</v>
      </c>
      <c r="C152" s="78">
        <v>18</v>
      </c>
      <c r="D152" s="78">
        <v>35</v>
      </c>
    </row>
    <row r="153" spans="1:4">
      <c r="A153" s="78">
        <v>10344</v>
      </c>
      <c r="B153" s="78" t="s">
        <v>80</v>
      </c>
      <c r="C153" s="78">
        <v>17</v>
      </c>
      <c r="D153" s="78">
        <v>35</v>
      </c>
    </row>
    <row r="154" spans="1:4">
      <c r="A154" s="78">
        <v>10627</v>
      </c>
      <c r="B154" s="78" t="s">
        <v>64</v>
      </c>
      <c r="C154" s="78">
        <v>15</v>
      </c>
      <c r="D154" s="78">
        <v>35</v>
      </c>
    </row>
    <row r="155" spans="1:4">
      <c r="A155" s="78">
        <v>10703</v>
      </c>
      <c r="B155" s="78" t="s">
        <v>64</v>
      </c>
      <c r="C155" s="78">
        <v>15</v>
      </c>
      <c r="D155" s="78">
        <v>35</v>
      </c>
    </row>
    <row r="156" spans="1:4">
      <c r="A156" s="78">
        <v>10400</v>
      </c>
      <c r="B156" s="78" t="s">
        <v>51</v>
      </c>
      <c r="C156" s="78">
        <v>14</v>
      </c>
      <c r="D156" s="78">
        <v>35</v>
      </c>
    </row>
    <row r="157" spans="1:4">
      <c r="A157" s="78">
        <v>10255</v>
      </c>
      <c r="B157" s="78" t="s">
        <v>40</v>
      </c>
      <c r="C157" s="78">
        <v>13</v>
      </c>
      <c r="D157" s="78">
        <v>35</v>
      </c>
    </row>
    <row r="158" spans="1:4">
      <c r="A158" s="78">
        <v>10469</v>
      </c>
      <c r="B158" s="78" t="s">
        <v>40</v>
      </c>
      <c r="C158" s="78">
        <v>13</v>
      </c>
      <c r="D158" s="78">
        <v>35</v>
      </c>
    </row>
    <row r="159" spans="1:4">
      <c r="A159" s="78">
        <v>10646</v>
      </c>
      <c r="B159" s="78" t="s">
        <v>42</v>
      </c>
      <c r="C159" s="78">
        <v>13</v>
      </c>
      <c r="D159" s="78">
        <v>35</v>
      </c>
    </row>
    <row r="160" spans="1:4">
      <c r="A160" s="78">
        <v>10569</v>
      </c>
      <c r="B160" s="78" t="s">
        <v>33</v>
      </c>
      <c r="C160" s="78">
        <v>12</v>
      </c>
      <c r="D160" s="78">
        <v>35</v>
      </c>
    </row>
    <row r="161" spans="1:4">
      <c r="A161" s="78">
        <v>10813</v>
      </c>
      <c r="B161" s="78" t="s">
        <v>72</v>
      </c>
      <c r="C161" s="78">
        <v>12</v>
      </c>
      <c r="D161" s="78">
        <v>35</v>
      </c>
    </row>
    <row r="162" spans="1:4">
      <c r="A162" s="78">
        <v>10826</v>
      </c>
      <c r="B162" s="78" t="s">
        <v>33</v>
      </c>
      <c r="C162" s="78">
        <v>12</v>
      </c>
      <c r="D162" s="78">
        <v>35</v>
      </c>
    </row>
    <row r="163" spans="1:4">
      <c r="A163" s="78">
        <v>10886</v>
      </c>
      <c r="B163" s="78" t="s">
        <v>33</v>
      </c>
      <c r="C163" s="78">
        <v>12</v>
      </c>
      <c r="D163" s="78">
        <v>35</v>
      </c>
    </row>
    <row r="164" spans="1:4">
      <c r="A164" s="78">
        <v>10475</v>
      </c>
      <c r="B164" s="78" t="s">
        <v>33</v>
      </c>
      <c r="C164" s="78">
        <v>10</v>
      </c>
      <c r="D164" s="78">
        <v>35</v>
      </c>
    </row>
    <row r="165" spans="1:4">
      <c r="A165" s="78">
        <v>10747</v>
      </c>
      <c r="B165" s="78" t="s">
        <v>25</v>
      </c>
      <c r="C165" s="78">
        <v>9</v>
      </c>
      <c r="D165" s="78">
        <v>35</v>
      </c>
    </row>
    <row r="166" spans="1:4">
      <c r="A166" s="78">
        <v>10993</v>
      </c>
      <c r="B166" s="78" t="s">
        <v>25</v>
      </c>
      <c r="C166" s="78">
        <v>9</v>
      </c>
      <c r="D166" s="78">
        <v>35</v>
      </c>
    </row>
    <row r="167" spans="1:4">
      <c r="A167" s="78">
        <v>11022</v>
      </c>
      <c r="B167" s="78" t="s">
        <v>67</v>
      </c>
      <c r="C167" s="78">
        <v>9</v>
      </c>
      <c r="D167" s="78">
        <v>35</v>
      </c>
    </row>
    <row r="168" spans="1:4">
      <c r="A168" s="78">
        <v>10541</v>
      </c>
      <c r="B168" s="78" t="s">
        <v>35</v>
      </c>
      <c r="C168" s="78">
        <v>4</v>
      </c>
      <c r="D168" s="78">
        <v>35</v>
      </c>
    </row>
    <row r="169" spans="1:4">
      <c r="A169" s="78">
        <v>10597</v>
      </c>
      <c r="B169" s="78" t="s">
        <v>35</v>
      </c>
      <c r="C169" s="78">
        <v>4</v>
      </c>
      <c r="D169" s="78">
        <v>35</v>
      </c>
    </row>
    <row r="170" spans="1:4">
      <c r="A170" s="78">
        <v>10704</v>
      </c>
      <c r="B170" s="78" t="s">
        <v>35</v>
      </c>
      <c r="C170" s="78">
        <v>4</v>
      </c>
      <c r="D170" s="78">
        <v>35</v>
      </c>
    </row>
    <row r="171" spans="1:4">
      <c r="A171" s="78">
        <v>10922</v>
      </c>
      <c r="B171" s="78" t="s">
        <v>35</v>
      </c>
      <c r="C171" s="78">
        <v>4</v>
      </c>
      <c r="D171" s="78">
        <v>35</v>
      </c>
    </row>
    <row r="172" spans="1:4">
      <c r="A172" s="78">
        <v>10861</v>
      </c>
      <c r="B172" s="78" t="s">
        <v>30</v>
      </c>
      <c r="C172" s="78">
        <v>2</v>
      </c>
      <c r="D172" s="78">
        <v>35</v>
      </c>
    </row>
    <row r="173" spans="1:4">
      <c r="A173" s="78">
        <v>10393</v>
      </c>
      <c r="B173" s="78" t="s">
        <v>33</v>
      </c>
      <c r="C173" s="78">
        <v>10</v>
      </c>
      <c r="D173" s="78">
        <v>32</v>
      </c>
    </row>
    <row r="174" spans="1:4">
      <c r="A174" s="78">
        <v>10882</v>
      </c>
      <c r="B174" s="78" t="s">
        <v>74</v>
      </c>
      <c r="C174" s="78">
        <v>7</v>
      </c>
      <c r="D174" s="78">
        <v>32</v>
      </c>
    </row>
    <row r="175" spans="1:4">
      <c r="A175" s="78">
        <v>10617</v>
      </c>
      <c r="B175" s="78" t="s">
        <v>41</v>
      </c>
      <c r="C175" s="78">
        <v>55</v>
      </c>
      <c r="D175" s="78">
        <v>30</v>
      </c>
    </row>
    <row r="176" spans="1:4">
      <c r="A176" s="78">
        <v>10820</v>
      </c>
      <c r="B176" s="78" t="s">
        <v>52</v>
      </c>
      <c r="C176" s="78">
        <v>38</v>
      </c>
      <c r="D176" s="78">
        <v>30</v>
      </c>
    </row>
    <row r="177" spans="1:4">
      <c r="A177" s="78">
        <v>10494</v>
      </c>
      <c r="B177" s="78" t="s">
        <v>52</v>
      </c>
      <c r="C177" s="78">
        <v>30</v>
      </c>
      <c r="D177" s="78">
        <v>30</v>
      </c>
    </row>
    <row r="178" spans="1:4">
      <c r="A178" s="78">
        <v>10933</v>
      </c>
      <c r="B178" s="78" t="s">
        <v>92</v>
      </c>
      <c r="C178" s="78">
        <v>28</v>
      </c>
      <c r="D178" s="78">
        <v>30</v>
      </c>
    </row>
    <row r="179" spans="1:4">
      <c r="A179" s="78">
        <v>10357</v>
      </c>
      <c r="B179" s="78" t="s">
        <v>59</v>
      </c>
      <c r="C179" s="78">
        <v>24</v>
      </c>
      <c r="D179" s="78">
        <v>30</v>
      </c>
    </row>
    <row r="180" spans="1:4">
      <c r="A180" s="78">
        <v>10471</v>
      </c>
      <c r="B180" s="78" t="s">
        <v>53</v>
      </c>
      <c r="C180" s="78">
        <v>24</v>
      </c>
      <c r="D180" s="78">
        <v>30</v>
      </c>
    </row>
    <row r="181" spans="1:4">
      <c r="A181" s="78">
        <v>10902</v>
      </c>
      <c r="B181" s="78" t="s">
        <v>37</v>
      </c>
      <c r="C181" s="78">
        <v>24</v>
      </c>
      <c r="D181" s="78">
        <v>30</v>
      </c>
    </row>
    <row r="182" spans="1:4">
      <c r="A182" s="78">
        <v>10715</v>
      </c>
      <c r="B182" s="78" t="s">
        <v>60</v>
      </c>
      <c r="C182" s="78">
        <v>21</v>
      </c>
      <c r="D182" s="78">
        <v>30</v>
      </c>
    </row>
    <row r="183" spans="1:4">
      <c r="A183" s="78">
        <v>10848</v>
      </c>
      <c r="B183" s="78" t="s">
        <v>45</v>
      </c>
      <c r="C183" s="78">
        <v>21</v>
      </c>
      <c r="D183" s="78">
        <v>30</v>
      </c>
    </row>
    <row r="184" spans="1:4">
      <c r="A184" s="78">
        <v>10527</v>
      </c>
      <c r="B184" s="78" t="s">
        <v>39</v>
      </c>
      <c r="C184" s="78">
        <v>19</v>
      </c>
      <c r="D184" s="78">
        <v>30</v>
      </c>
    </row>
    <row r="185" spans="1:4">
      <c r="A185" s="78">
        <v>10669</v>
      </c>
      <c r="B185" s="78" t="s">
        <v>39</v>
      </c>
      <c r="C185" s="78">
        <v>19</v>
      </c>
      <c r="D185" s="78">
        <v>30</v>
      </c>
    </row>
    <row r="186" spans="1:4">
      <c r="A186" s="78">
        <v>10936</v>
      </c>
      <c r="B186" s="78" t="s">
        <v>39</v>
      </c>
      <c r="C186" s="78">
        <v>19</v>
      </c>
      <c r="D186" s="78">
        <v>30</v>
      </c>
    </row>
    <row r="187" spans="1:4">
      <c r="A187" s="78">
        <v>11041</v>
      </c>
      <c r="B187" s="78" t="s">
        <v>38</v>
      </c>
      <c r="C187" s="78">
        <v>19</v>
      </c>
      <c r="D187" s="78">
        <v>30</v>
      </c>
    </row>
    <row r="188" spans="1:4">
      <c r="A188" s="78">
        <v>10546</v>
      </c>
      <c r="B188" s="78" t="s">
        <v>51</v>
      </c>
      <c r="C188" s="78">
        <v>18</v>
      </c>
      <c r="D188" s="78">
        <v>30</v>
      </c>
    </row>
    <row r="189" spans="1:4">
      <c r="A189" s="78">
        <v>10595</v>
      </c>
      <c r="B189" s="78" t="s">
        <v>51</v>
      </c>
      <c r="C189" s="78">
        <v>18</v>
      </c>
      <c r="D189" s="78">
        <v>30</v>
      </c>
    </row>
    <row r="190" spans="1:4">
      <c r="A190" s="78">
        <v>10691</v>
      </c>
      <c r="B190" s="78" t="s">
        <v>70</v>
      </c>
      <c r="C190" s="78">
        <v>18</v>
      </c>
      <c r="D190" s="78">
        <v>30</v>
      </c>
    </row>
    <row r="191" spans="1:4">
      <c r="A191" s="78">
        <v>10868</v>
      </c>
      <c r="B191" s="78" t="s">
        <v>51</v>
      </c>
      <c r="C191" s="78">
        <v>18</v>
      </c>
      <c r="D191" s="78">
        <v>30</v>
      </c>
    </row>
    <row r="192" spans="1:4">
      <c r="A192" s="78">
        <v>10320</v>
      </c>
      <c r="B192" s="78" t="s">
        <v>60</v>
      </c>
      <c r="C192" s="78">
        <v>17</v>
      </c>
      <c r="D192" s="78">
        <v>30</v>
      </c>
    </row>
    <row r="193" spans="1:4">
      <c r="A193" s="78">
        <v>10605</v>
      </c>
      <c r="B193" s="78" t="s">
        <v>40</v>
      </c>
      <c r="C193" s="78">
        <v>17</v>
      </c>
      <c r="D193" s="78">
        <v>30</v>
      </c>
    </row>
    <row r="194" spans="1:4">
      <c r="A194" s="78">
        <v>10653</v>
      </c>
      <c r="B194" s="78" t="s">
        <v>40</v>
      </c>
      <c r="C194" s="78">
        <v>17</v>
      </c>
      <c r="D194" s="78">
        <v>30</v>
      </c>
    </row>
    <row r="195" spans="1:4">
      <c r="A195" s="78">
        <v>10877</v>
      </c>
      <c r="B195" s="78" t="s">
        <v>40</v>
      </c>
      <c r="C195" s="78">
        <v>17</v>
      </c>
      <c r="D195" s="78">
        <v>30</v>
      </c>
    </row>
    <row r="196" spans="1:4">
      <c r="A196" s="78">
        <v>10304</v>
      </c>
      <c r="B196" s="78" t="s">
        <v>34</v>
      </c>
      <c r="C196" s="78">
        <v>16</v>
      </c>
      <c r="D196" s="78">
        <v>30</v>
      </c>
    </row>
    <row r="197" spans="1:4">
      <c r="A197" s="78">
        <v>10407</v>
      </c>
      <c r="B197" s="78" t="s">
        <v>21</v>
      </c>
      <c r="C197" s="78">
        <v>16</v>
      </c>
      <c r="D197" s="78">
        <v>30</v>
      </c>
    </row>
    <row r="198" spans="1:4">
      <c r="A198" s="78">
        <v>10270</v>
      </c>
      <c r="B198" s="78" t="s">
        <v>39</v>
      </c>
      <c r="C198" s="78">
        <v>15</v>
      </c>
      <c r="D198" s="78">
        <v>30</v>
      </c>
    </row>
    <row r="199" spans="1:4">
      <c r="A199" s="78">
        <v>10305</v>
      </c>
      <c r="B199" s="78" t="s">
        <v>32</v>
      </c>
      <c r="C199" s="78">
        <v>14</v>
      </c>
      <c r="D199" s="78">
        <v>30</v>
      </c>
    </row>
    <row r="200" spans="1:4">
      <c r="A200" s="78">
        <v>10319</v>
      </c>
      <c r="B200" s="78" t="s">
        <v>57</v>
      </c>
      <c r="C200" s="78">
        <v>14</v>
      </c>
      <c r="D200" s="78">
        <v>30</v>
      </c>
    </row>
    <row r="201" spans="1:4">
      <c r="A201" s="78">
        <v>10398</v>
      </c>
      <c r="B201" s="78" t="s">
        <v>51</v>
      </c>
      <c r="C201" s="78">
        <v>14</v>
      </c>
      <c r="D201" s="78">
        <v>30</v>
      </c>
    </row>
    <row r="202" spans="1:4">
      <c r="A202" s="78">
        <v>10663</v>
      </c>
      <c r="B202" s="78" t="s">
        <v>22</v>
      </c>
      <c r="C202" s="78">
        <v>14</v>
      </c>
      <c r="D202" s="78">
        <v>30</v>
      </c>
    </row>
    <row r="203" spans="1:4">
      <c r="A203" s="78">
        <v>10757</v>
      </c>
      <c r="B203" s="78" t="s">
        <v>71</v>
      </c>
      <c r="C203" s="78">
        <v>14</v>
      </c>
      <c r="D203" s="78">
        <v>30</v>
      </c>
    </row>
    <row r="204" spans="1:4">
      <c r="A204" s="78">
        <v>10296</v>
      </c>
      <c r="B204" s="78" t="s">
        <v>40</v>
      </c>
      <c r="C204" s="78">
        <v>13</v>
      </c>
      <c r="D204" s="78">
        <v>30</v>
      </c>
    </row>
    <row r="205" spans="1:4">
      <c r="A205" s="78">
        <v>10675</v>
      </c>
      <c r="B205" s="78" t="s">
        <v>82</v>
      </c>
      <c r="C205" s="78">
        <v>13</v>
      </c>
      <c r="D205" s="78">
        <v>30</v>
      </c>
    </row>
    <row r="206" spans="1:4">
      <c r="A206" s="78">
        <v>10690</v>
      </c>
      <c r="B206" s="78" t="s">
        <v>42</v>
      </c>
      <c r="C206" s="78">
        <v>13</v>
      </c>
      <c r="D206" s="78">
        <v>30</v>
      </c>
    </row>
    <row r="207" spans="1:4">
      <c r="A207" s="78">
        <v>10839</v>
      </c>
      <c r="B207" s="78" t="s">
        <v>82</v>
      </c>
      <c r="C207" s="78">
        <v>13</v>
      </c>
      <c r="D207" s="78">
        <v>30</v>
      </c>
    </row>
    <row r="208" spans="1:4">
      <c r="A208" s="78">
        <v>10380</v>
      </c>
      <c r="B208" s="78" t="s">
        <v>49</v>
      </c>
      <c r="C208" s="78">
        <v>12</v>
      </c>
      <c r="D208" s="78">
        <v>30</v>
      </c>
    </row>
    <row r="209" spans="1:4">
      <c r="A209" s="78">
        <v>10389</v>
      </c>
      <c r="B209" s="78" t="s">
        <v>49</v>
      </c>
      <c r="C209" s="78">
        <v>12</v>
      </c>
      <c r="D209" s="78">
        <v>30</v>
      </c>
    </row>
    <row r="210" spans="1:4">
      <c r="A210" s="78">
        <v>10537</v>
      </c>
      <c r="B210" s="78" t="s">
        <v>33</v>
      </c>
      <c r="C210" s="78">
        <v>12</v>
      </c>
      <c r="D210" s="78">
        <v>30</v>
      </c>
    </row>
    <row r="211" spans="1:4">
      <c r="A211" s="78">
        <v>10553</v>
      </c>
      <c r="B211" s="78" t="s">
        <v>33</v>
      </c>
      <c r="C211" s="78">
        <v>12</v>
      </c>
      <c r="D211" s="78">
        <v>30</v>
      </c>
    </row>
    <row r="212" spans="1:4">
      <c r="A212" s="78">
        <v>11075</v>
      </c>
      <c r="B212" s="78" t="s">
        <v>72</v>
      </c>
      <c r="C212" s="78">
        <v>12</v>
      </c>
      <c r="D212" s="78">
        <v>30</v>
      </c>
    </row>
    <row r="213" spans="1:4">
      <c r="A213" s="78">
        <v>10314</v>
      </c>
      <c r="B213" s="78" t="s">
        <v>82</v>
      </c>
      <c r="C213" s="78">
        <v>10</v>
      </c>
      <c r="D213" s="78">
        <v>30</v>
      </c>
    </row>
    <row r="214" spans="1:4">
      <c r="A214" s="78">
        <v>10327</v>
      </c>
      <c r="B214" s="78" t="s">
        <v>82</v>
      </c>
      <c r="C214" s="78">
        <v>10</v>
      </c>
      <c r="D214" s="78">
        <v>30</v>
      </c>
    </row>
    <row r="215" spans="1:4">
      <c r="A215" s="78">
        <v>10356</v>
      </c>
      <c r="B215" s="78" t="s">
        <v>33</v>
      </c>
      <c r="C215" s="78">
        <v>10</v>
      </c>
      <c r="D215" s="78">
        <v>30</v>
      </c>
    </row>
    <row r="216" spans="1:4">
      <c r="A216" s="78">
        <v>10374</v>
      </c>
      <c r="B216" s="78" t="s">
        <v>33</v>
      </c>
      <c r="C216" s="78">
        <v>10</v>
      </c>
      <c r="D216" s="78">
        <v>30</v>
      </c>
    </row>
    <row r="217" spans="1:4">
      <c r="A217" s="78">
        <v>10424</v>
      </c>
      <c r="B217" s="78" t="s">
        <v>73</v>
      </c>
      <c r="C217" s="78">
        <v>10</v>
      </c>
      <c r="D217" s="78">
        <v>30</v>
      </c>
    </row>
    <row r="218" spans="1:4">
      <c r="A218" s="78">
        <v>10483</v>
      </c>
      <c r="B218" s="78" t="s">
        <v>42</v>
      </c>
      <c r="C218" s="78">
        <v>10</v>
      </c>
      <c r="D218" s="78">
        <v>30</v>
      </c>
    </row>
    <row r="219" spans="1:4">
      <c r="A219" s="78">
        <v>10642</v>
      </c>
      <c r="B219" s="78" t="s">
        <v>48</v>
      </c>
      <c r="C219" s="78">
        <v>10</v>
      </c>
      <c r="D219" s="78">
        <v>30</v>
      </c>
    </row>
    <row r="220" spans="1:4">
      <c r="A220" s="78">
        <v>10729</v>
      </c>
      <c r="B220" s="78" t="s">
        <v>48</v>
      </c>
      <c r="C220" s="78">
        <v>10</v>
      </c>
      <c r="D220" s="78">
        <v>30</v>
      </c>
    </row>
    <row r="221" spans="1:4">
      <c r="A221" s="78">
        <v>10857</v>
      </c>
      <c r="B221" s="78" t="s">
        <v>75</v>
      </c>
      <c r="C221" s="78">
        <v>10</v>
      </c>
      <c r="D221" s="78">
        <v>30</v>
      </c>
    </row>
    <row r="222" spans="1:4">
      <c r="A222" s="78">
        <v>10324</v>
      </c>
      <c r="B222" s="78" t="s">
        <v>72</v>
      </c>
      <c r="C222" s="78">
        <v>9</v>
      </c>
      <c r="D222" s="78">
        <v>30</v>
      </c>
    </row>
    <row r="223" spans="1:4">
      <c r="A223" s="78">
        <v>10647</v>
      </c>
      <c r="B223" s="78" t="s">
        <v>67</v>
      </c>
      <c r="C223" s="78">
        <v>9</v>
      </c>
      <c r="D223" s="78">
        <v>30</v>
      </c>
    </row>
    <row r="224" spans="1:4">
      <c r="A224" s="78">
        <v>10681</v>
      </c>
      <c r="B224" s="78" t="s">
        <v>67</v>
      </c>
      <c r="C224" s="78">
        <v>9</v>
      </c>
      <c r="D224" s="78">
        <v>30</v>
      </c>
    </row>
    <row r="225" spans="1:4">
      <c r="A225" s="78">
        <v>10755</v>
      </c>
      <c r="B225" s="78" t="s">
        <v>87</v>
      </c>
      <c r="C225" s="78">
        <v>9</v>
      </c>
      <c r="D225" s="78">
        <v>30</v>
      </c>
    </row>
    <row r="226" spans="1:4">
      <c r="A226" s="78">
        <v>10762</v>
      </c>
      <c r="B226" s="78" t="s">
        <v>87</v>
      </c>
      <c r="C226" s="78">
        <v>9</v>
      </c>
      <c r="D226" s="78">
        <v>30</v>
      </c>
    </row>
    <row r="227" spans="1:4">
      <c r="A227" s="78">
        <v>10880</v>
      </c>
      <c r="B227" s="78" t="s">
        <v>88</v>
      </c>
      <c r="C227" s="78">
        <v>9</v>
      </c>
      <c r="D227" s="78">
        <v>30</v>
      </c>
    </row>
    <row r="228" spans="1:4">
      <c r="A228" s="78">
        <v>10901</v>
      </c>
      <c r="B228" s="78" t="s">
        <v>25</v>
      </c>
      <c r="C228" s="78">
        <v>9</v>
      </c>
      <c r="D228" s="78">
        <v>30</v>
      </c>
    </row>
    <row r="229" spans="1:4">
      <c r="A229" s="78">
        <v>10954</v>
      </c>
      <c r="B229" s="78" t="s">
        <v>90</v>
      </c>
      <c r="C229" s="78">
        <v>9</v>
      </c>
      <c r="D229" s="78">
        <v>30</v>
      </c>
    </row>
    <row r="230" spans="1:4">
      <c r="A230" s="78">
        <v>10977</v>
      </c>
      <c r="B230" s="78" t="s">
        <v>87</v>
      </c>
      <c r="C230" s="78">
        <v>9</v>
      </c>
      <c r="D230" s="78">
        <v>30</v>
      </c>
    </row>
    <row r="231" spans="1:4">
      <c r="A231" s="78">
        <v>11063</v>
      </c>
      <c r="B231" s="78" t="s">
        <v>25</v>
      </c>
      <c r="C231" s="78">
        <v>9</v>
      </c>
      <c r="D231" s="78">
        <v>30</v>
      </c>
    </row>
    <row r="232" spans="1:4">
      <c r="A232" s="78">
        <v>10289</v>
      </c>
      <c r="B232" s="78" t="s">
        <v>75</v>
      </c>
      <c r="C232" s="78">
        <v>8</v>
      </c>
      <c r="D232" s="78">
        <v>30</v>
      </c>
    </row>
    <row r="233" spans="1:4">
      <c r="A233" s="78">
        <v>10406</v>
      </c>
      <c r="B233" s="78" t="s">
        <v>48</v>
      </c>
      <c r="C233" s="78">
        <v>8</v>
      </c>
      <c r="D233" s="78">
        <v>30</v>
      </c>
    </row>
    <row r="234" spans="1:4">
      <c r="A234" s="78">
        <v>10439</v>
      </c>
      <c r="B234" s="78" t="s">
        <v>36</v>
      </c>
      <c r="C234" s="78">
        <v>8</v>
      </c>
      <c r="D234" s="78">
        <v>30</v>
      </c>
    </row>
    <row r="235" spans="1:4">
      <c r="A235" s="78">
        <v>10431</v>
      </c>
      <c r="B235" s="78" t="s">
        <v>87</v>
      </c>
      <c r="C235" s="78">
        <v>7</v>
      </c>
      <c r="D235" s="78">
        <v>30</v>
      </c>
    </row>
    <row r="236" spans="1:4">
      <c r="A236" s="78">
        <v>10444</v>
      </c>
      <c r="B236" s="78" t="s">
        <v>25</v>
      </c>
      <c r="C236" s="78">
        <v>7</v>
      </c>
      <c r="D236" s="78">
        <v>30</v>
      </c>
    </row>
    <row r="237" spans="1:4">
      <c r="A237" s="78">
        <v>10480</v>
      </c>
      <c r="B237" s="78" t="s">
        <v>87</v>
      </c>
      <c r="C237" s="78">
        <v>7</v>
      </c>
      <c r="D237" s="78">
        <v>30</v>
      </c>
    </row>
    <row r="238" spans="1:4">
      <c r="A238" s="78">
        <v>10552</v>
      </c>
      <c r="B238" s="78" t="s">
        <v>66</v>
      </c>
      <c r="C238" s="78">
        <v>7</v>
      </c>
      <c r="D238" s="78">
        <v>30</v>
      </c>
    </row>
    <row r="239" spans="1:4">
      <c r="A239" s="78">
        <v>10558</v>
      </c>
      <c r="B239" s="78" t="s">
        <v>83</v>
      </c>
      <c r="C239" s="78">
        <v>7</v>
      </c>
      <c r="D239" s="78">
        <v>30</v>
      </c>
    </row>
    <row r="240" spans="1:4">
      <c r="A240" s="78">
        <v>10596</v>
      </c>
      <c r="B240" s="78" t="s">
        <v>66</v>
      </c>
      <c r="C240" s="78">
        <v>7</v>
      </c>
      <c r="D240" s="78">
        <v>30</v>
      </c>
    </row>
    <row r="241" spans="1:4">
      <c r="A241" s="78">
        <v>10650</v>
      </c>
      <c r="B241" s="78" t="s">
        <v>74</v>
      </c>
      <c r="C241" s="78">
        <v>7</v>
      </c>
      <c r="D241" s="78">
        <v>30</v>
      </c>
    </row>
    <row r="242" spans="1:4">
      <c r="A242" s="78">
        <v>11059</v>
      </c>
      <c r="B242" s="78" t="s">
        <v>61</v>
      </c>
      <c r="C242" s="78">
        <v>6</v>
      </c>
      <c r="D242" s="78">
        <v>30</v>
      </c>
    </row>
    <row r="243" spans="1:4">
      <c r="A243" s="78">
        <v>10968</v>
      </c>
      <c r="B243" s="78" t="s">
        <v>35</v>
      </c>
      <c r="C243" s="78">
        <v>4</v>
      </c>
      <c r="D243" s="78">
        <v>30</v>
      </c>
    </row>
    <row r="244" spans="1:4">
      <c r="A244" s="78">
        <v>11000</v>
      </c>
      <c r="B244" s="78" t="s">
        <v>35</v>
      </c>
      <c r="C244" s="78">
        <v>4</v>
      </c>
      <c r="D244" s="78">
        <v>30</v>
      </c>
    </row>
    <row r="245" spans="1:4">
      <c r="A245" s="78">
        <v>11027</v>
      </c>
      <c r="B245" s="78" t="s">
        <v>35</v>
      </c>
      <c r="C245" s="78">
        <v>4</v>
      </c>
      <c r="D245" s="78">
        <v>30</v>
      </c>
    </row>
    <row r="246" spans="1:4">
      <c r="A246" s="78">
        <v>10536</v>
      </c>
      <c r="B246" s="78" t="s">
        <v>30</v>
      </c>
      <c r="C246" s="78">
        <v>2</v>
      </c>
      <c r="D246" s="78">
        <v>30</v>
      </c>
    </row>
    <row r="247" spans="1:4">
      <c r="A247" s="78">
        <v>10678</v>
      </c>
      <c r="B247" s="78" t="s">
        <v>30</v>
      </c>
      <c r="C247" s="78">
        <v>2</v>
      </c>
      <c r="D247" s="78">
        <v>30</v>
      </c>
    </row>
    <row r="248" spans="1:4">
      <c r="A248" s="78">
        <v>10682</v>
      </c>
      <c r="B248" s="78" t="s">
        <v>30</v>
      </c>
      <c r="C248" s="78">
        <v>2</v>
      </c>
      <c r="D248" s="78">
        <v>30</v>
      </c>
    </row>
    <row r="249" spans="1:4">
      <c r="A249" s="78">
        <v>10915</v>
      </c>
      <c r="B249" s="78" t="s">
        <v>30</v>
      </c>
      <c r="C249" s="78">
        <v>2</v>
      </c>
      <c r="D249" s="78">
        <v>30</v>
      </c>
    </row>
    <row r="250" spans="1:4">
      <c r="A250" s="78">
        <v>11024</v>
      </c>
      <c r="B250" s="78" t="s">
        <v>30</v>
      </c>
      <c r="C250" s="78">
        <v>2</v>
      </c>
      <c r="D250" s="78">
        <v>30</v>
      </c>
    </row>
    <row r="251" spans="1:4">
      <c r="A251" s="78">
        <v>10608</v>
      </c>
      <c r="B251" s="78" t="s">
        <v>52</v>
      </c>
      <c r="C251" s="78">
        <v>38</v>
      </c>
      <c r="D251" s="78">
        <v>28</v>
      </c>
    </row>
    <row r="252" spans="1:4">
      <c r="A252" s="78">
        <v>10433</v>
      </c>
      <c r="B252" s="78" t="s">
        <v>52</v>
      </c>
      <c r="C252" s="78">
        <v>30</v>
      </c>
      <c r="D252" s="78">
        <v>28</v>
      </c>
    </row>
    <row r="253" spans="1:4">
      <c r="A253" s="78">
        <v>10479</v>
      </c>
      <c r="B253" s="78" t="s">
        <v>43</v>
      </c>
      <c r="C253" s="78">
        <v>26</v>
      </c>
      <c r="D253" s="78">
        <v>28</v>
      </c>
    </row>
    <row r="254" spans="1:4">
      <c r="A254" s="78">
        <v>10942</v>
      </c>
      <c r="B254" s="78" t="s">
        <v>34</v>
      </c>
      <c r="C254" s="78">
        <v>20</v>
      </c>
      <c r="D254" s="78">
        <v>28</v>
      </c>
    </row>
    <row r="255" spans="1:4">
      <c r="A255" s="78">
        <v>10707</v>
      </c>
      <c r="B255" s="78" t="s">
        <v>49</v>
      </c>
      <c r="C255" s="78">
        <v>15</v>
      </c>
      <c r="D255" s="78">
        <v>28</v>
      </c>
    </row>
    <row r="256" spans="1:4">
      <c r="A256" s="78">
        <v>10571</v>
      </c>
      <c r="B256" s="78" t="s">
        <v>22</v>
      </c>
      <c r="C256" s="78">
        <v>14</v>
      </c>
      <c r="D256" s="78">
        <v>28</v>
      </c>
    </row>
    <row r="257" spans="1:4">
      <c r="A257" s="78">
        <v>11068</v>
      </c>
      <c r="B257" s="78" t="s">
        <v>42</v>
      </c>
      <c r="C257" s="78">
        <v>13</v>
      </c>
      <c r="D257" s="78">
        <v>28</v>
      </c>
    </row>
    <row r="258" spans="1:4">
      <c r="A258" s="78">
        <v>10743</v>
      </c>
      <c r="B258" s="78" t="s">
        <v>72</v>
      </c>
      <c r="C258" s="78">
        <v>12</v>
      </c>
      <c r="D258" s="78">
        <v>28</v>
      </c>
    </row>
    <row r="259" spans="1:4">
      <c r="A259" s="78">
        <v>10395</v>
      </c>
      <c r="B259" s="78" t="s">
        <v>72</v>
      </c>
      <c r="C259" s="78">
        <v>9</v>
      </c>
      <c r="D259" s="78">
        <v>28</v>
      </c>
    </row>
    <row r="260" spans="1:4">
      <c r="A260" s="78">
        <v>11014</v>
      </c>
      <c r="B260" s="78" t="s">
        <v>25</v>
      </c>
      <c r="C260" s="78">
        <v>9</v>
      </c>
      <c r="D260" s="78">
        <v>28</v>
      </c>
    </row>
    <row r="261" spans="1:4">
      <c r="A261" s="78">
        <v>10894</v>
      </c>
      <c r="B261" s="78" t="s">
        <v>61</v>
      </c>
      <c r="C261" s="78">
        <v>6</v>
      </c>
      <c r="D261" s="78">
        <v>28</v>
      </c>
    </row>
    <row r="262" spans="1:4">
      <c r="A262" s="78">
        <v>10360</v>
      </c>
      <c r="B262" s="78" t="s">
        <v>74</v>
      </c>
      <c r="C262" s="78">
        <v>5</v>
      </c>
      <c r="D262" s="78">
        <v>28</v>
      </c>
    </row>
    <row r="263" spans="1:4">
      <c r="A263" s="78">
        <v>10263</v>
      </c>
      <c r="B263" s="78" t="s">
        <v>35</v>
      </c>
      <c r="C263" s="78">
        <v>3</v>
      </c>
      <c r="D263" s="78">
        <v>28</v>
      </c>
    </row>
    <row r="264" spans="1:4">
      <c r="A264" s="78">
        <v>10467</v>
      </c>
      <c r="B264" s="78" t="s">
        <v>35</v>
      </c>
      <c r="C264" s="78">
        <v>3</v>
      </c>
      <c r="D264" s="78">
        <v>28</v>
      </c>
    </row>
    <row r="265" spans="1:4">
      <c r="A265" s="78">
        <v>10776</v>
      </c>
      <c r="B265" s="78" t="s">
        <v>90</v>
      </c>
      <c r="C265" s="78">
        <v>9</v>
      </c>
      <c r="D265" s="78">
        <v>27</v>
      </c>
    </row>
    <row r="266" spans="1:4">
      <c r="A266" s="78">
        <v>10772</v>
      </c>
      <c r="B266" s="78" t="s">
        <v>41</v>
      </c>
      <c r="C266" s="78">
        <v>55</v>
      </c>
      <c r="D266" s="78">
        <v>25</v>
      </c>
    </row>
    <row r="267" spans="1:4">
      <c r="A267" s="78">
        <v>10914</v>
      </c>
      <c r="B267" s="78" t="s">
        <v>60</v>
      </c>
      <c r="C267" s="78">
        <v>21</v>
      </c>
      <c r="D267" s="78">
        <v>25</v>
      </c>
    </row>
    <row r="268" spans="1:4">
      <c r="A268" s="78">
        <v>10499</v>
      </c>
      <c r="B268" s="78" t="s">
        <v>34</v>
      </c>
      <c r="C268" s="78">
        <v>20</v>
      </c>
      <c r="D268" s="78">
        <v>25</v>
      </c>
    </row>
    <row r="269" spans="1:4">
      <c r="A269" s="78">
        <v>10603</v>
      </c>
      <c r="B269" s="78" t="s">
        <v>34</v>
      </c>
      <c r="C269" s="78">
        <v>20</v>
      </c>
      <c r="D269" s="78">
        <v>25</v>
      </c>
    </row>
    <row r="270" spans="1:4">
      <c r="A270" s="78">
        <v>10628</v>
      </c>
      <c r="B270" s="78" t="s">
        <v>70</v>
      </c>
      <c r="C270" s="78">
        <v>18</v>
      </c>
      <c r="D270" s="78">
        <v>25</v>
      </c>
    </row>
    <row r="271" spans="1:4">
      <c r="A271" s="78">
        <v>11047</v>
      </c>
      <c r="B271" s="78" t="s">
        <v>70</v>
      </c>
      <c r="C271" s="78">
        <v>18</v>
      </c>
      <c r="D271" s="78">
        <v>25</v>
      </c>
    </row>
    <row r="272" spans="1:4">
      <c r="A272" s="78">
        <v>10637</v>
      </c>
      <c r="B272" s="78" t="s">
        <v>89</v>
      </c>
      <c r="C272" s="78">
        <v>16</v>
      </c>
      <c r="D272" s="78">
        <v>25</v>
      </c>
    </row>
    <row r="273" spans="1:4">
      <c r="A273" s="78">
        <v>10592</v>
      </c>
      <c r="B273" s="78" t="s">
        <v>68</v>
      </c>
      <c r="C273" s="78">
        <v>15</v>
      </c>
      <c r="D273" s="78">
        <v>25</v>
      </c>
    </row>
    <row r="274" spans="1:4">
      <c r="A274" s="78">
        <v>10278</v>
      </c>
      <c r="B274" s="78" t="s">
        <v>64</v>
      </c>
      <c r="C274" s="78">
        <v>12</v>
      </c>
      <c r="D274" s="78">
        <v>25</v>
      </c>
    </row>
    <row r="275" spans="1:4">
      <c r="A275" s="78">
        <v>11001</v>
      </c>
      <c r="B275" s="78" t="s">
        <v>72</v>
      </c>
      <c r="C275" s="78">
        <v>12</v>
      </c>
      <c r="D275" s="78">
        <v>25</v>
      </c>
    </row>
    <row r="276" spans="1:4">
      <c r="A276" s="78">
        <v>10335</v>
      </c>
      <c r="B276" s="78" t="s">
        <v>33</v>
      </c>
      <c r="C276" s="78">
        <v>10</v>
      </c>
      <c r="D276" s="78">
        <v>25</v>
      </c>
    </row>
    <row r="277" spans="1:4">
      <c r="A277" s="78">
        <v>10497</v>
      </c>
      <c r="B277" s="78" t="s">
        <v>42</v>
      </c>
      <c r="C277" s="78">
        <v>10</v>
      </c>
      <c r="D277" s="78">
        <v>25</v>
      </c>
    </row>
    <row r="278" spans="1:4">
      <c r="A278" s="78">
        <v>11017</v>
      </c>
      <c r="B278" s="78" t="s">
        <v>75</v>
      </c>
      <c r="C278" s="78">
        <v>10</v>
      </c>
      <c r="D278" s="78">
        <v>25</v>
      </c>
    </row>
    <row r="279" spans="1:4">
      <c r="A279" s="78">
        <v>10875</v>
      </c>
      <c r="B279" s="78" t="s">
        <v>67</v>
      </c>
      <c r="C279" s="78">
        <v>9</v>
      </c>
      <c r="D279" s="78">
        <v>25</v>
      </c>
    </row>
    <row r="280" spans="1:4">
      <c r="A280" s="78">
        <v>10264</v>
      </c>
      <c r="B280" s="78" t="s">
        <v>25</v>
      </c>
      <c r="C280" s="78">
        <v>7</v>
      </c>
      <c r="D280" s="78">
        <v>25</v>
      </c>
    </row>
    <row r="281" spans="1:4">
      <c r="A281" s="78">
        <v>10348</v>
      </c>
      <c r="B281" s="78" t="s">
        <v>88</v>
      </c>
      <c r="C281" s="78">
        <v>7</v>
      </c>
      <c r="D281" s="78">
        <v>25</v>
      </c>
    </row>
    <row r="282" spans="1:4">
      <c r="A282" s="78">
        <v>10411</v>
      </c>
      <c r="B282" s="78" t="s">
        <v>25</v>
      </c>
      <c r="C282" s="78">
        <v>7</v>
      </c>
      <c r="D282" s="78">
        <v>25</v>
      </c>
    </row>
    <row r="283" spans="1:4">
      <c r="A283" s="78">
        <v>10670</v>
      </c>
      <c r="B283" s="78" t="s">
        <v>66</v>
      </c>
      <c r="C283" s="78">
        <v>7</v>
      </c>
      <c r="D283" s="78">
        <v>25</v>
      </c>
    </row>
    <row r="284" spans="1:4">
      <c r="A284" s="78">
        <v>10733</v>
      </c>
      <c r="B284" s="78" t="s">
        <v>83</v>
      </c>
      <c r="C284" s="78">
        <v>7</v>
      </c>
      <c r="D284" s="78">
        <v>25</v>
      </c>
    </row>
    <row r="285" spans="1:4">
      <c r="A285" s="78">
        <v>10565</v>
      </c>
      <c r="B285" s="78" t="s">
        <v>35</v>
      </c>
      <c r="C285" s="78">
        <v>4</v>
      </c>
      <c r="D285" s="78">
        <v>25</v>
      </c>
    </row>
    <row r="286" spans="1:4">
      <c r="A286" s="78">
        <v>10946</v>
      </c>
      <c r="B286" s="78" t="s">
        <v>35</v>
      </c>
      <c r="C286" s="78">
        <v>4</v>
      </c>
      <c r="D286" s="78">
        <v>25</v>
      </c>
    </row>
    <row r="287" spans="1:4">
      <c r="A287" s="78">
        <v>10355</v>
      </c>
      <c r="B287" s="78" t="s">
        <v>35</v>
      </c>
      <c r="C287" s="78">
        <v>3</v>
      </c>
      <c r="D287" s="78">
        <v>25</v>
      </c>
    </row>
    <row r="288" spans="1:4">
      <c r="A288" s="78">
        <v>10465</v>
      </c>
      <c r="B288" s="78" t="s">
        <v>35</v>
      </c>
      <c r="C288" s="78">
        <v>3</v>
      </c>
      <c r="D288" s="78">
        <v>25</v>
      </c>
    </row>
    <row r="289" spans="1:4">
      <c r="A289" s="78">
        <v>10252</v>
      </c>
      <c r="B289" s="78" t="s">
        <v>30</v>
      </c>
      <c r="C289" s="78">
        <v>2</v>
      </c>
      <c r="D289" s="78">
        <v>25</v>
      </c>
    </row>
    <row r="290" spans="1:4">
      <c r="A290" s="78">
        <v>10252</v>
      </c>
      <c r="B290" s="78" t="s">
        <v>30</v>
      </c>
      <c r="C290" s="78">
        <v>2</v>
      </c>
      <c r="D290" s="78">
        <v>25</v>
      </c>
    </row>
    <row r="291" spans="1:4">
      <c r="A291" s="78">
        <v>10556</v>
      </c>
      <c r="B291" s="78" t="s">
        <v>20</v>
      </c>
      <c r="C291" s="78">
        <v>34</v>
      </c>
      <c r="D291" s="78">
        <v>24</v>
      </c>
    </row>
    <row r="292" spans="1:4">
      <c r="A292" s="78">
        <v>10583</v>
      </c>
      <c r="B292" s="78" t="s">
        <v>29</v>
      </c>
      <c r="C292" s="78">
        <v>34</v>
      </c>
      <c r="D292" s="78">
        <v>24</v>
      </c>
    </row>
    <row r="293" spans="1:4">
      <c r="A293" s="78">
        <v>11020</v>
      </c>
      <c r="B293" s="78" t="s">
        <v>59</v>
      </c>
      <c r="C293" s="78">
        <v>31</v>
      </c>
      <c r="D293" s="78">
        <v>24</v>
      </c>
    </row>
    <row r="294" spans="1:4">
      <c r="A294" s="78">
        <v>11039</v>
      </c>
      <c r="B294" s="78" t="s">
        <v>51</v>
      </c>
      <c r="C294" s="78">
        <v>18</v>
      </c>
      <c r="D294" s="78">
        <v>24</v>
      </c>
    </row>
    <row r="295" spans="1:4">
      <c r="A295" s="78">
        <v>10532</v>
      </c>
      <c r="B295" s="78" t="s">
        <v>79</v>
      </c>
      <c r="C295" s="78">
        <v>17</v>
      </c>
      <c r="D295" s="78">
        <v>24</v>
      </c>
    </row>
    <row r="296" spans="1:4">
      <c r="A296" s="78">
        <v>10365</v>
      </c>
      <c r="B296" s="78" t="s">
        <v>21</v>
      </c>
      <c r="C296" s="78">
        <v>16</v>
      </c>
      <c r="D296" s="78">
        <v>24</v>
      </c>
    </row>
    <row r="297" spans="1:4">
      <c r="A297" s="78">
        <v>10481</v>
      </c>
      <c r="B297" s="78" t="s">
        <v>34</v>
      </c>
      <c r="C297" s="78">
        <v>16</v>
      </c>
      <c r="D297" s="78">
        <v>24</v>
      </c>
    </row>
    <row r="298" spans="1:4">
      <c r="A298" s="78">
        <v>10920</v>
      </c>
      <c r="B298" s="78" t="s">
        <v>89</v>
      </c>
      <c r="C298" s="78">
        <v>16</v>
      </c>
      <c r="D298" s="78">
        <v>24</v>
      </c>
    </row>
    <row r="299" spans="1:4">
      <c r="A299" s="78">
        <v>10533</v>
      </c>
      <c r="B299" s="78" t="s">
        <v>64</v>
      </c>
      <c r="C299" s="78">
        <v>15</v>
      </c>
      <c r="D299" s="78">
        <v>24</v>
      </c>
    </row>
    <row r="300" spans="1:4">
      <c r="A300" s="78">
        <v>10413</v>
      </c>
      <c r="B300" s="78" t="s">
        <v>70</v>
      </c>
      <c r="C300" s="78">
        <v>14</v>
      </c>
      <c r="D300" s="78">
        <v>24</v>
      </c>
    </row>
    <row r="301" spans="1:4">
      <c r="A301" s="78">
        <v>10919</v>
      </c>
      <c r="B301" s="78" t="s">
        <v>84</v>
      </c>
      <c r="C301" s="78">
        <v>14</v>
      </c>
      <c r="D301" s="78">
        <v>24</v>
      </c>
    </row>
    <row r="302" spans="1:4">
      <c r="A302" s="78">
        <v>10923</v>
      </c>
      <c r="B302" s="78" t="s">
        <v>69</v>
      </c>
      <c r="C302" s="78">
        <v>14</v>
      </c>
      <c r="D302" s="78">
        <v>24</v>
      </c>
    </row>
    <row r="303" spans="1:4">
      <c r="A303" s="78">
        <v>10830</v>
      </c>
      <c r="B303" s="78" t="s">
        <v>73</v>
      </c>
      <c r="C303" s="78">
        <v>12</v>
      </c>
      <c r="D303" s="78">
        <v>24</v>
      </c>
    </row>
    <row r="304" spans="1:4">
      <c r="A304" s="78">
        <v>10803</v>
      </c>
      <c r="B304" s="78" t="s">
        <v>67</v>
      </c>
      <c r="C304" s="78">
        <v>9</v>
      </c>
      <c r="D304" s="78">
        <v>24</v>
      </c>
    </row>
    <row r="305" spans="1:4">
      <c r="A305" s="78">
        <v>10542</v>
      </c>
      <c r="B305" s="78" t="s">
        <v>74</v>
      </c>
      <c r="C305" s="78">
        <v>7</v>
      </c>
      <c r="D305" s="78">
        <v>24</v>
      </c>
    </row>
    <row r="306" spans="1:4">
      <c r="A306" s="78">
        <v>10594</v>
      </c>
      <c r="B306" s="78" t="s">
        <v>83</v>
      </c>
      <c r="C306" s="78">
        <v>7</v>
      </c>
      <c r="D306" s="78">
        <v>24</v>
      </c>
    </row>
    <row r="307" spans="1:4">
      <c r="A307" s="78">
        <v>10436</v>
      </c>
      <c r="B307" s="78" t="s">
        <v>66</v>
      </c>
      <c r="C307" s="78">
        <v>6</v>
      </c>
      <c r="D307" s="78">
        <v>24</v>
      </c>
    </row>
    <row r="308" spans="1:4">
      <c r="A308" s="78">
        <v>10349</v>
      </c>
      <c r="B308" s="78" t="s">
        <v>74</v>
      </c>
      <c r="C308" s="78">
        <v>5</v>
      </c>
      <c r="D308" s="78">
        <v>24</v>
      </c>
    </row>
    <row r="309" spans="1:4">
      <c r="A309" s="78">
        <v>10362</v>
      </c>
      <c r="B309" s="78" t="s">
        <v>74</v>
      </c>
      <c r="C309" s="78">
        <v>5</v>
      </c>
      <c r="D309" s="78">
        <v>24</v>
      </c>
    </row>
    <row r="310" spans="1:4">
      <c r="A310" s="78">
        <v>10487</v>
      </c>
      <c r="B310" s="78" t="s">
        <v>74</v>
      </c>
      <c r="C310" s="78">
        <v>5</v>
      </c>
      <c r="D310" s="78">
        <v>24</v>
      </c>
    </row>
    <row r="311" spans="1:4">
      <c r="A311" s="78">
        <v>10271</v>
      </c>
      <c r="B311" s="78" t="s">
        <v>30</v>
      </c>
      <c r="C311" s="78">
        <v>2</v>
      </c>
      <c r="D311" s="78">
        <v>24</v>
      </c>
    </row>
    <row r="312" spans="1:4">
      <c r="A312" s="78">
        <v>10660</v>
      </c>
      <c r="B312" s="78" t="s">
        <v>31</v>
      </c>
      <c r="C312" s="78">
        <v>81</v>
      </c>
      <c r="D312" s="78">
        <v>21</v>
      </c>
    </row>
    <row r="313" spans="1:4">
      <c r="A313" s="78">
        <v>10872</v>
      </c>
      <c r="B313" s="78" t="s">
        <v>26</v>
      </c>
      <c r="C313" s="78">
        <v>21</v>
      </c>
      <c r="D313" s="78">
        <v>21</v>
      </c>
    </row>
    <row r="314" spans="1:4">
      <c r="A314" s="78">
        <v>10610</v>
      </c>
      <c r="B314" s="78" t="s">
        <v>39</v>
      </c>
      <c r="C314" s="78">
        <v>19</v>
      </c>
      <c r="D314" s="78">
        <v>21</v>
      </c>
    </row>
    <row r="315" spans="1:4">
      <c r="A315" s="78">
        <v>10720</v>
      </c>
      <c r="B315" s="78" t="s">
        <v>51</v>
      </c>
      <c r="C315" s="78">
        <v>18</v>
      </c>
      <c r="D315" s="78">
        <v>21</v>
      </c>
    </row>
    <row r="316" spans="1:4">
      <c r="A316" s="78">
        <v>10827</v>
      </c>
      <c r="B316" s="78" t="s">
        <v>32</v>
      </c>
      <c r="C316" s="78">
        <v>18</v>
      </c>
      <c r="D316" s="78">
        <v>21</v>
      </c>
    </row>
    <row r="317" spans="1:4">
      <c r="A317" s="78">
        <v>10644</v>
      </c>
      <c r="B317" s="78" t="s">
        <v>72</v>
      </c>
      <c r="C317" s="78">
        <v>12</v>
      </c>
      <c r="D317" s="78">
        <v>21</v>
      </c>
    </row>
    <row r="318" spans="1:4">
      <c r="A318" s="78">
        <v>10876</v>
      </c>
      <c r="B318" s="78" t="s">
        <v>72</v>
      </c>
      <c r="C318" s="78">
        <v>12</v>
      </c>
      <c r="D318" s="78">
        <v>21</v>
      </c>
    </row>
    <row r="319" spans="1:4">
      <c r="A319" s="78">
        <v>10502</v>
      </c>
      <c r="B319" s="78" t="s">
        <v>90</v>
      </c>
      <c r="C319" s="78">
        <v>9</v>
      </c>
      <c r="D319" s="78">
        <v>21</v>
      </c>
    </row>
    <row r="320" spans="1:4">
      <c r="A320" s="78">
        <v>10477</v>
      </c>
      <c r="B320" s="78" t="s">
        <v>48</v>
      </c>
      <c r="C320" s="78">
        <v>8</v>
      </c>
      <c r="D320" s="78">
        <v>21</v>
      </c>
    </row>
    <row r="321" spans="1:4">
      <c r="A321" s="78">
        <v>10463</v>
      </c>
      <c r="B321" s="78" t="s">
        <v>67</v>
      </c>
      <c r="C321" s="78">
        <v>7</v>
      </c>
      <c r="D321" s="78">
        <v>21</v>
      </c>
    </row>
    <row r="322" spans="1:4">
      <c r="A322" s="78">
        <v>10579</v>
      </c>
      <c r="B322" s="78" t="s">
        <v>66</v>
      </c>
      <c r="C322" s="78">
        <v>7</v>
      </c>
      <c r="D322" s="78">
        <v>21</v>
      </c>
    </row>
    <row r="323" spans="1:4">
      <c r="A323" s="78">
        <v>11031</v>
      </c>
      <c r="B323" s="78" t="s">
        <v>35</v>
      </c>
      <c r="C323" s="78">
        <v>4</v>
      </c>
      <c r="D323" s="78">
        <v>21</v>
      </c>
    </row>
    <row r="324" spans="1:4">
      <c r="A324" s="78">
        <v>10878</v>
      </c>
      <c r="B324" s="78" t="s">
        <v>31</v>
      </c>
      <c r="C324" s="78">
        <v>81</v>
      </c>
      <c r="D324" s="78">
        <v>20</v>
      </c>
    </row>
    <row r="325" spans="1:4">
      <c r="A325" s="78">
        <v>10292</v>
      </c>
      <c r="B325" s="78" t="s">
        <v>31</v>
      </c>
      <c r="C325" s="78">
        <v>64</v>
      </c>
      <c r="D325" s="78">
        <v>20</v>
      </c>
    </row>
    <row r="326" spans="1:4">
      <c r="A326" s="78">
        <v>10816</v>
      </c>
      <c r="B326" s="78" t="s">
        <v>50</v>
      </c>
      <c r="C326" s="78">
        <v>49</v>
      </c>
      <c r="D326" s="78">
        <v>20</v>
      </c>
    </row>
    <row r="327" spans="1:4">
      <c r="A327" s="78">
        <v>10976</v>
      </c>
      <c r="B327" s="78" t="s">
        <v>62</v>
      </c>
      <c r="C327" s="78">
        <v>45</v>
      </c>
      <c r="D327" s="78">
        <v>20</v>
      </c>
    </row>
    <row r="328" spans="1:4">
      <c r="A328" s="78">
        <v>10692</v>
      </c>
      <c r="B328" s="78" t="s">
        <v>65</v>
      </c>
      <c r="C328" s="78">
        <v>43</v>
      </c>
      <c r="D328" s="78">
        <v>20</v>
      </c>
    </row>
    <row r="329" spans="1:4">
      <c r="A329" s="78">
        <v>11029</v>
      </c>
      <c r="B329" s="78" t="s">
        <v>52</v>
      </c>
      <c r="C329" s="78">
        <v>38</v>
      </c>
      <c r="D329" s="78">
        <v>20</v>
      </c>
    </row>
    <row r="330" spans="1:4">
      <c r="A330" s="78">
        <v>10277</v>
      </c>
      <c r="B330" s="78" t="s">
        <v>62</v>
      </c>
      <c r="C330" s="78">
        <v>36</v>
      </c>
      <c r="D330" s="78">
        <v>20</v>
      </c>
    </row>
    <row r="331" spans="1:4">
      <c r="A331" s="78">
        <v>11053</v>
      </c>
      <c r="B331" s="78" t="s">
        <v>46</v>
      </c>
      <c r="C331" s="78">
        <v>32</v>
      </c>
      <c r="D331" s="78">
        <v>20</v>
      </c>
    </row>
    <row r="332" spans="1:4">
      <c r="A332" s="78">
        <v>10346</v>
      </c>
      <c r="B332" s="78" t="s">
        <v>52</v>
      </c>
      <c r="C332" s="78">
        <v>30</v>
      </c>
      <c r="D332" s="78">
        <v>20</v>
      </c>
    </row>
    <row r="333" spans="1:4">
      <c r="A333" s="78">
        <v>10982</v>
      </c>
      <c r="B333" s="78" t="s">
        <v>53</v>
      </c>
      <c r="C333" s="78">
        <v>30</v>
      </c>
      <c r="D333" s="78">
        <v>20</v>
      </c>
    </row>
    <row r="334" spans="1:4">
      <c r="A334" s="78">
        <v>10560</v>
      </c>
      <c r="B334" s="78" t="s">
        <v>54</v>
      </c>
      <c r="C334" s="78">
        <v>25</v>
      </c>
      <c r="D334" s="78">
        <v>20</v>
      </c>
    </row>
    <row r="335" spans="1:4">
      <c r="A335" s="78">
        <v>10834</v>
      </c>
      <c r="B335" s="78" t="s">
        <v>54</v>
      </c>
      <c r="C335" s="78">
        <v>25</v>
      </c>
      <c r="D335" s="78">
        <v>20</v>
      </c>
    </row>
    <row r="336" spans="1:4">
      <c r="A336" s="78">
        <v>10934</v>
      </c>
      <c r="B336" s="78" t="s">
        <v>81</v>
      </c>
      <c r="C336" s="78">
        <v>25</v>
      </c>
      <c r="D336" s="78">
        <v>20</v>
      </c>
    </row>
    <row r="337" spans="1:4">
      <c r="A337" s="78">
        <v>10478</v>
      </c>
      <c r="B337" s="78" t="s">
        <v>59</v>
      </c>
      <c r="C337" s="78">
        <v>24</v>
      </c>
      <c r="D337" s="78">
        <v>20</v>
      </c>
    </row>
    <row r="338" spans="1:4">
      <c r="A338" s="78">
        <v>10606</v>
      </c>
      <c r="B338" s="78" t="s">
        <v>80</v>
      </c>
      <c r="C338" s="78">
        <v>22</v>
      </c>
      <c r="D338" s="78">
        <v>20</v>
      </c>
    </row>
    <row r="339" spans="1:4">
      <c r="A339" s="78">
        <v>10503</v>
      </c>
      <c r="B339" s="78" t="s">
        <v>26</v>
      </c>
      <c r="C339" s="78">
        <v>21</v>
      </c>
      <c r="D339" s="78">
        <v>20</v>
      </c>
    </row>
    <row r="340" spans="1:4">
      <c r="A340" s="78">
        <v>10626</v>
      </c>
      <c r="B340" s="78" t="s">
        <v>60</v>
      </c>
      <c r="C340" s="78">
        <v>21</v>
      </c>
      <c r="D340" s="78">
        <v>20</v>
      </c>
    </row>
    <row r="341" spans="1:4">
      <c r="A341" s="78">
        <v>10797</v>
      </c>
      <c r="B341" s="78" t="s">
        <v>21</v>
      </c>
      <c r="C341" s="78">
        <v>21</v>
      </c>
      <c r="D341" s="78">
        <v>20</v>
      </c>
    </row>
    <row r="342" spans="1:4">
      <c r="A342" s="78">
        <v>10958</v>
      </c>
      <c r="B342" s="78" t="s">
        <v>45</v>
      </c>
      <c r="C342" s="78">
        <v>21</v>
      </c>
      <c r="D342" s="78">
        <v>20</v>
      </c>
    </row>
    <row r="343" spans="1:4">
      <c r="A343" s="78">
        <v>10412</v>
      </c>
      <c r="B343" s="78" t="s">
        <v>24</v>
      </c>
      <c r="C343" s="78">
        <v>18</v>
      </c>
      <c r="D343" s="78">
        <v>20</v>
      </c>
    </row>
    <row r="344" spans="1:4">
      <c r="A344" s="78">
        <v>10578</v>
      </c>
      <c r="B344" s="78" t="s">
        <v>51</v>
      </c>
      <c r="C344" s="78">
        <v>18</v>
      </c>
      <c r="D344" s="78">
        <v>20</v>
      </c>
    </row>
    <row r="345" spans="1:4">
      <c r="A345" s="78">
        <v>10732</v>
      </c>
      <c r="B345" s="78" t="s">
        <v>57</v>
      </c>
      <c r="C345" s="78">
        <v>18</v>
      </c>
      <c r="D345" s="78">
        <v>20</v>
      </c>
    </row>
    <row r="346" spans="1:4">
      <c r="A346" s="78">
        <v>10734</v>
      </c>
      <c r="B346" s="78" t="s">
        <v>57</v>
      </c>
      <c r="C346" s="78">
        <v>18</v>
      </c>
      <c r="D346" s="78">
        <v>20</v>
      </c>
    </row>
    <row r="347" spans="1:4">
      <c r="A347" s="78">
        <v>10821</v>
      </c>
      <c r="B347" s="78" t="s">
        <v>51</v>
      </c>
      <c r="C347" s="78">
        <v>18</v>
      </c>
      <c r="D347" s="78">
        <v>20</v>
      </c>
    </row>
    <row r="348" spans="1:4">
      <c r="A348" s="78">
        <v>10860</v>
      </c>
      <c r="B348" s="78" t="s">
        <v>57</v>
      </c>
      <c r="C348" s="78">
        <v>18</v>
      </c>
      <c r="D348" s="78">
        <v>20</v>
      </c>
    </row>
    <row r="349" spans="1:4">
      <c r="A349" s="78">
        <v>10905</v>
      </c>
      <c r="B349" s="78" t="s">
        <v>70</v>
      </c>
      <c r="C349" s="78">
        <v>18</v>
      </c>
      <c r="D349" s="78">
        <v>20</v>
      </c>
    </row>
    <row r="350" spans="1:4">
      <c r="A350" s="78">
        <v>11069</v>
      </c>
      <c r="B350" s="78" t="s">
        <v>32</v>
      </c>
      <c r="C350" s="78">
        <v>18</v>
      </c>
      <c r="D350" s="78">
        <v>20</v>
      </c>
    </row>
    <row r="351" spans="1:4">
      <c r="A351" s="78">
        <v>10274</v>
      </c>
      <c r="B351" s="78" t="s">
        <v>60</v>
      </c>
      <c r="C351" s="78">
        <v>17</v>
      </c>
      <c r="D351" s="78">
        <v>20</v>
      </c>
    </row>
    <row r="352" spans="1:4">
      <c r="A352" s="78">
        <v>10706</v>
      </c>
      <c r="B352" s="78" t="s">
        <v>40</v>
      </c>
      <c r="C352" s="78">
        <v>17</v>
      </c>
      <c r="D352" s="78">
        <v>20</v>
      </c>
    </row>
    <row r="353" spans="1:4">
      <c r="A353" s="78">
        <v>10718</v>
      </c>
      <c r="B353" s="78" t="s">
        <v>40</v>
      </c>
      <c r="C353" s="78">
        <v>17</v>
      </c>
      <c r="D353" s="78">
        <v>20</v>
      </c>
    </row>
    <row r="354" spans="1:4">
      <c r="A354" s="78">
        <v>10779</v>
      </c>
      <c r="B354" s="78" t="s">
        <v>40</v>
      </c>
      <c r="C354" s="78">
        <v>17</v>
      </c>
      <c r="D354" s="78">
        <v>20</v>
      </c>
    </row>
    <row r="355" spans="1:4">
      <c r="A355" s="78">
        <v>10401</v>
      </c>
      <c r="B355" s="78" t="s">
        <v>26</v>
      </c>
      <c r="C355" s="78">
        <v>16</v>
      </c>
      <c r="D355" s="78">
        <v>20</v>
      </c>
    </row>
    <row r="356" spans="1:4">
      <c r="A356" s="78">
        <v>10991</v>
      </c>
      <c r="B356" s="78" t="s">
        <v>49</v>
      </c>
      <c r="C356" s="78">
        <v>15</v>
      </c>
      <c r="D356" s="78">
        <v>20</v>
      </c>
    </row>
    <row r="357" spans="1:4">
      <c r="A357" s="78">
        <v>10317</v>
      </c>
      <c r="B357" s="78" t="s">
        <v>70</v>
      </c>
      <c r="C357" s="78">
        <v>14</v>
      </c>
      <c r="D357" s="78">
        <v>20</v>
      </c>
    </row>
    <row r="358" spans="1:4">
      <c r="A358" s="78">
        <v>10377</v>
      </c>
      <c r="B358" s="78" t="s">
        <v>32</v>
      </c>
      <c r="C358" s="78">
        <v>14</v>
      </c>
      <c r="D358" s="78">
        <v>20</v>
      </c>
    </row>
    <row r="359" spans="1:4">
      <c r="A359" s="78">
        <v>10425</v>
      </c>
      <c r="B359" s="78" t="s">
        <v>57</v>
      </c>
      <c r="C359" s="78">
        <v>14</v>
      </c>
      <c r="D359" s="78">
        <v>20</v>
      </c>
    </row>
    <row r="360" spans="1:4">
      <c r="A360" s="78">
        <v>10448</v>
      </c>
      <c r="B360" s="78" t="s">
        <v>56</v>
      </c>
      <c r="C360" s="78">
        <v>14</v>
      </c>
      <c r="D360" s="78">
        <v>20</v>
      </c>
    </row>
    <row r="361" spans="1:4">
      <c r="A361" s="78">
        <v>10455</v>
      </c>
      <c r="B361" s="78" t="s">
        <v>32</v>
      </c>
      <c r="C361" s="78">
        <v>14</v>
      </c>
      <c r="D361" s="78">
        <v>20</v>
      </c>
    </row>
    <row r="362" spans="1:4">
      <c r="A362" s="78">
        <v>10652</v>
      </c>
      <c r="B362" s="78" t="s">
        <v>22</v>
      </c>
      <c r="C362" s="78">
        <v>14</v>
      </c>
      <c r="D362" s="78">
        <v>20</v>
      </c>
    </row>
    <row r="363" spans="1:4">
      <c r="A363" s="78">
        <v>10777</v>
      </c>
      <c r="B363" s="78" t="s">
        <v>22</v>
      </c>
      <c r="C363" s="78">
        <v>14</v>
      </c>
      <c r="D363" s="78">
        <v>20</v>
      </c>
    </row>
    <row r="364" spans="1:4">
      <c r="A364" s="78">
        <v>10856</v>
      </c>
      <c r="B364" s="78" t="s">
        <v>22</v>
      </c>
      <c r="C364" s="78">
        <v>14</v>
      </c>
      <c r="D364" s="78">
        <v>20</v>
      </c>
    </row>
    <row r="365" spans="1:4">
      <c r="A365" s="78">
        <v>10937</v>
      </c>
      <c r="B365" s="78" t="s">
        <v>71</v>
      </c>
      <c r="C365" s="78">
        <v>14</v>
      </c>
      <c r="D365" s="78">
        <v>20</v>
      </c>
    </row>
    <row r="366" spans="1:4">
      <c r="A366" s="78">
        <v>10587</v>
      </c>
      <c r="B366" s="78" t="s">
        <v>42</v>
      </c>
      <c r="C366" s="78">
        <v>13</v>
      </c>
      <c r="D366" s="78">
        <v>20</v>
      </c>
    </row>
    <row r="367" spans="1:4">
      <c r="A367" s="78">
        <v>10265</v>
      </c>
      <c r="B367" s="78" t="s">
        <v>49</v>
      </c>
      <c r="C367" s="78">
        <v>12</v>
      </c>
      <c r="D367" s="78">
        <v>20</v>
      </c>
    </row>
    <row r="368" spans="1:4">
      <c r="A368" s="78">
        <v>10488</v>
      </c>
      <c r="B368" s="78" t="s">
        <v>64</v>
      </c>
      <c r="C368" s="78">
        <v>12</v>
      </c>
      <c r="D368" s="78">
        <v>20</v>
      </c>
    </row>
    <row r="369" spans="1:4">
      <c r="A369" s="78">
        <v>10529</v>
      </c>
      <c r="B369" s="78" t="s">
        <v>73</v>
      </c>
      <c r="C369" s="78">
        <v>12</v>
      </c>
      <c r="D369" s="78">
        <v>20</v>
      </c>
    </row>
    <row r="370" spans="1:4">
      <c r="A370" s="78">
        <v>10576</v>
      </c>
      <c r="B370" s="78" t="s">
        <v>33</v>
      </c>
      <c r="C370" s="78">
        <v>12</v>
      </c>
      <c r="D370" s="78">
        <v>20</v>
      </c>
    </row>
    <row r="371" spans="1:4">
      <c r="A371" s="78">
        <v>10659</v>
      </c>
      <c r="B371" s="78" t="s">
        <v>33</v>
      </c>
      <c r="C371" s="78">
        <v>12</v>
      </c>
      <c r="D371" s="78">
        <v>20</v>
      </c>
    </row>
    <row r="372" spans="1:4">
      <c r="A372" s="78">
        <v>10680</v>
      </c>
      <c r="B372" s="78" t="s">
        <v>33</v>
      </c>
      <c r="C372" s="78">
        <v>12</v>
      </c>
      <c r="D372" s="78">
        <v>20</v>
      </c>
    </row>
    <row r="373" spans="1:4">
      <c r="A373" s="78">
        <v>10705</v>
      </c>
      <c r="B373" s="78" t="s">
        <v>33</v>
      </c>
      <c r="C373" s="78">
        <v>12</v>
      </c>
      <c r="D373" s="78">
        <v>20</v>
      </c>
    </row>
    <row r="374" spans="1:4">
      <c r="A374" s="78">
        <v>10842</v>
      </c>
      <c r="B374" s="78" t="s">
        <v>73</v>
      </c>
      <c r="C374" s="78">
        <v>12</v>
      </c>
      <c r="D374" s="78">
        <v>20</v>
      </c>
    </row>
    <row r="375" spans="1:4">
      <c r="A375" s="78">
        <v>11070</v>
      </c>
      <c r="B375" s="78" t="s">
        <v>33</v>
      </c>
      <c r="C375" s="78">
        <v>12</v>
      </c>
      <c r="D375" s="78">
        <v>20</v>
      </c>
    </row>
    <row r="376" spans="1:4">
      <c r="A376" s="78">
        <v>10253</v>
      </c>
      <c r="B376" s="78" t="s">
        <v>33</v>
      </c>
      <c r="C376" s="78">
        <v>10</v>
      </c>
      <c r="D376" s="78">
        <v>20</v>
      </c>
    </row>
    <row r="377" spans="1:4">
      <c r="A377" s="78">
        <v>10300</v>
      </c>
      <c r="B377" s="78" t="s">
        <v>73</v>
      </c>
      <c r="C377" s="78">
        <v>10</v>
      </c>
      <c r="D377" s="78">
        <v>20</v>
      </c>
    </row>
    <row r="378" spans="1:4">
      <c r="A378" s="78">
        <v>10496</v>
      </c>
      <c r="B378" s="78" t="s">
        <v>33</v>
      </c>
      <c r="C378" s="78">
        <v>10</v>
      </c>
      <c r="D378" s="78">
        <v>20</v>
      </c>
    </row>
    <row r="379" spans="1:4">
      <c r="A379" s="78">
        <v>10742</v>
      </c>
      <c r="B379" s="78" t="s">
        <v>75</v>
      </c>
      <c r="C379" s="78">
        <v>10</v>
      </c>
      <c r="D379" s="78">
        <v>20</v>
      </c>
    </row>
    <row r="380" spans="1:4">
      <c r="A380" s="78">
        <v>10764</v>
      </c>
      <c r="B380" s="78" t="s">
        <v>75</v>
      </c>
      <c r="C380" s="78">
        <v>10</v>
      </c>
      <c r="D380" s="78">
        <v>20</v>
      </c>
    </row>
    <row r="381" spans="1:4">
      <c r="A381" s="78">
        <v>10846</v>
      </c>
      <c r="B381" s="78" t="s">
        <v>36</v>
      </c>
      <c r="C381" s="78">
        <v>10</v>
      </c>
      <c r="D381" s="78">
        <v>20</v>
      </c>
    </row>
    <row r="382" spans="1:4">
      <c r="A382" s="78">
        <v>10873</v>
      </c>
      <c r="B382" s="78" t="s">
        <v>48</v>
      </c>
      <c r="C382" s="78">
        <v>10</v>
      </c>
      <c r="D382" s="78">
        <v>20</v>
      </c>
    </row>
    <row r="383" spans="1:4">
      <c r="A383" s="78">
        <v>11040</v>
      </c>
      <c r="B383" s="78" t="s">
        <v>48</v>
      </c>
      <c r="C383" s="78">
        <v>10</v>
      </c>
      <c r="D383" s="78">
        <v>20</v>
      </c>
    </row>
    <row r="384" spans="1:4">
      <c r="A384" s="78">
        <v>10428</v>
      </c>
      <c r="B384" s="78" t="s">
        <v>72</v>
      </c>
      <c r="C384" s="78">
        <v>9</v>
      </c>
      <c r="D384" s="78">
        <v>20</v>
      </c>
    </row>
    <row r="385" spans="1:4">
      <c r="A385" s="78">
        <v>10459</v>
      </c>
      <c r="B385" s="78" t="s">
        <v>72</v>
      </c>
      <c r="C385" s="78">
        <v>9</v>
      </c>
      <c r="D385" s="78">
        <v>20</v>
      </c>
    </row>
    <row r="386" spans="1:4">
      <c r="A386" s="78">
        <v>10554</v>
      </c>
      <c r="B386" s="78" t="s">
        <v>88</v>
      </c>
      <c r="C386" s="78">
        <v>9</v>
      </c>
      <c r="D386" s="78">
        <v>20</v>
      </c>
    </row>
    <row r="387" spans="1:4">
      <c r="A387" s="78">
        <v>10638</v>
      </c>
      <c r="B387" s="78" t="s">
        <v>90</v>
      </c>
      <c r="C387" s="78">
        <v>9</v>
      </c>
      <c r="D387" s="78">
        <v>20</v>
      </c>
    </row>
    <row r="388" spans="1:4">
      <c r="A388" s="78">
        <v>10655</v>
      </c>
      <c r="B388" s="78" t="s">
        <v>25</v>
      </c>
      <c r="C388" s="78">
        <v>9</v>
      </c>
      <c r="D388" s="78">
        <v>20</v>
      </c>
    </row>
    <row r="389" spans="1:4">
      <c r="A389" s="78">
        <v>10791</v>
      </c>
      <c r="B389" s="78" t="s">
        <v>25</v>
      </c>
      <c r="C389" s="78">
        <v>9</v>
      </c>
      <c r="D389" s="78">
        <v>20</v>
      </c>
    </row>
    <row r="390" spans="1:4">
      <c r="A390" s="78">
        <v>10814</v>
      </c>
      <c r="B390" s="78" t="s">
        <v>25</v>
      </c>
      <c r="C390" s="78">
        <v>9</v>
      </c>
      <c r="D390" s="78">
        <v>20</v>
      </c>
    </row>
    <row r="391" spans="1:4">
      <c r="A391" s="78">
        <v>10818</v>
      </c>
      <c r="B391" s="78" t="s">
        <v>25</v>
      </c>
      <c r="C391" s="78">
        <v>9</v>
      </c>
      <c r="D391" s="78">
        <v>20</v>
      </c>
    </row>
    <row r="392" spans="1:4">
      <c r="A392" s="78">
        <v>10999</v>
      </c>
      <c r="B392" s="78" t="s">
        <v>25</v>
      </c>
      <c r="C392" s="78">
        <v>9</v>
      </c>
      <c r="D392" s="78">
        <v>20</v>
      </c>
    </row>
    <row r="393" spans="1:4">
      <c r="A393" s="78">
        <v>10261</v>
      </c>
      <c r="B393" s="78" t="s">
        <v>48</v>
      </c>
      <c r="C393" s="78">
        <v>8</v>
      </c>
      <c r="D393" s="78">
        <v>20</v>
      </c>
    </row>
    <row r="394" spans="1:4">
      <c r="A394" s="78">
        <v>10370</v>
      </c>
      <c r="B394" s="78" t="s">
        <v>36</v>
      </c>
      <c r="C394" s="78">
        <v>8</v>
      </c>
      <c r="D394" s="78">
        <v>20</v>
      </c>
    </row>
    <row r="395" spans="1:4">
      <c r="A395" s="78">
        <v>10485</v>
      </c>
      <c r="B395" s="78" t="s">
        <v>75</v>
      </c>
      <c r="C395" s="78">
        <v>8</v>
      </c>
      <c r="D395" s="78">
        <v>20</v>
      </c>
    </row>
    <row r="396" spans="1:4">
      <c r="A396" s="78">
        <v>10318</v>
      </c>
      <c r="B396" s="78" t="s">
        <v>25</v>
      </c>
      <c r="C396" s="78">
        <v>7</v>
      </c>
      <c r="D396" s="78">
        <v>20</v>
      </c>
    </row>
    <row r="397" spans="1:4">
      <c r="A397" s="78">
        <v>10416</v>
      </c>
      <c r="B397" s="78" t="s">
        <v>67</v>
      </c>
      <c r="C397" s="78">
        <v>7</v>
      </c>
      <c r="D397" s="78">
        <v>20</v>
      </c>
    </row>
    <row r="398" spans="1:4">
      <c r="A398" s="78">
        <v>10501</v>
      </c>
      <c r="B398" s="78" t="s">
        <v>74</v>
      </c>
      <c r="C398" s="78">
        <v>7</v>
      </c>
      <c r="D398" s="78">
        <v>20</v>
      </c>
    </row>
    <row r="399" spans="1:4">
      <c r="A399" s="78">
        <v>10557</v>
      </c>
      <c r="B399" s="78" t="s">
        <v>66</v>
      </c>
      <c r="C399" s="78">
        <v>7</v>
      </c>
      <c r="D399" s="78">
        <v>20</v>
      </c>
    </row>
    <row r="400" spans="1:4">
      <c r="A400" s="78">
        <v>10577</v>
      </c>
      <c r="B400" s="78" t="s">
        <v>66</v>
      </c>
      <c r="C400" s="78">
        <v>7</v>
      </c>
      <c r="D400" s="78">
        <v>20</v>
      </c>
    </row>
    <row r="401" spans="1:4">
      <c r="A401" s="78">
        <v>10736</v>
      </c>
      <c r="B401" s="78" t="s">
        <v>66</v>
      </c>
      <c r="C401" s="78">
        <v>7</v>
      </c>
      <c r="D401" s="78">
        <v>20</v>
      </c>
    </row>
    <row r="402" spans="1:4">
      <c r="A402" s="78">
        <v>10809</v>
      </c>
      <c r="B402" s="78" t="s">
        <v>83</v>
      </c>
      <c r="C402" s="78">
        <v>7</v>
      </c>
      <c r="D402" s="78">
        <v>20</v>
      </c>
    </row>
    <row r="403" spans="1:4">
      <c r="A403" s="78">
        <v>10819</v>
      </c>
      <c r="B403" s="78" t="s">
        <v>66</v>
      </c>
      <c r="C403" s="78">
        <v>7</v>
      </c>
      <c r="D403" s="78">
        <v>20</v>
      </c>
    </row>
    <row r="404" spans="1:4">
      <c r="A404" s="78">
        <v>10932</v>
      </c>
      <c r="B404" s="78" t="s">
        <v>66</v>
      </c>
      <c r="C404" s="78">
        <v>7</v>
      </c>
      <c r="D404" s="78">
        <v>20</v>
      </c>
    </row>
    <row r="405" spans="1:4">
      <c r="A405" s="78">
        <v>10959</v>
      </c>
      <c r="B405" s="78" t="s">
        <v>66</v>
      </c>
      <c r="C405" s="78">
        <v>7</v>
      </c>
      <c r="D405" s="78">
        <v>20</v>
      </c>
    </row>
    <row r="406" spans="1:4">
      <c r="A406" s="78">
        <v>10997</v>
      </c>
      <c r="B406" s="78" t="s">
        <v>83</v>
      </c>
      <c r="C406" s="78">
        <v>7</v>
      </c>
      <c r="D406" s="78">
        <v>20</v>
      </c>
    </row>
    <row r="407" spans="1:4">
      <c r="A407" s="78">
        <v>11065</v>
      </c>
      <c r="B407" s="78" t="s">
        <v>74</v>
      </c>
      <c r="C407" s="78">
        <v>7</v>
      </c>
      <c r="D407" s="78">
        <v>20</v>
      </c>
    </row>
    <row r="408" spans="1:4">
      <c r="A408" s="78">
        <v>10938</v>
      </c>
      <c r="B408" s="78" t="s">
        <v>61</v>
      </c>
      <c r="C408" s="78">
        <v>6</v>
      </c>
      <c r="D408" s="78">
        <v>20</v>
      </c>
    </row>
    <row r="409" spans="1:4">
      <c r="A409" s="78">
        <v>10940</v>
      </c>
      <c r="B409" s="78" t="s">
        <v>61</v>
      </c>
      <c r="C409" s="78">
        <v>6</v>
      </c>
      <c r="D409" s="78">
        <v>20</v>
      </c>
    </row>
    <row r="410" spans="1:4">
      <c r="A410" s="78">
        <v>10945</v>
      </c>
      <c r="B410" s="78" t="s">
        <v>61</v>
      </c>
      <c r="C410" s="78">
        <v>6</v>
      </c>
      <c r="D410" s="78">
        <v>20</v>
      </c>
    </row>
    <row r="411" spans="1:4">
      <c r="A411" s="78">
        <v>11025</v>
      </c>
      <c r="B411" s="78" t="s">
        <v>61</v>
      </c>
      <c r="C411" s="78">
        <v>6</v>
      </c>
      <c r="D411" s="78">
        <v>20</v>
      </c>
    </row>
    <row r="412" spans="1:4">
      <c r="A412" s="78">
        <v>10322</v>
      </c>
      <c r="B412" s="78" t="s">
        <v>83</v>
      </c>
      <c r="C412" s="78">
        <v>5</v>
      </c>
      <c r="D412" s="78">
        <v>20</v>
      </c>
    </row>
    <row r="413" spans="1:4">
      <c r="A413" s="78">
        <v>10388</v>
      </c>
      <c r="B413" s="78" t="s">
        <v>83</v>
      </c>
      <c r="C413" s="78">
        <v>5</v>
      </c>
      <c r="D413" s="78">
        <v>20</v>
      </c>
    </row>
    <row r="414" spans="1:4">
      <c r="A414" s="78">
        <v>10449</v>
      </c>
      <c r="B414" s="78" t="s">
        <v>83</v>
      </c>
      <c r="C414" s="78">
        <v>5</v>
      </c>
      <c r="D414" s="78">
        <v>20</v>
      </c>
    </row>
    <row r="415" spans="1:4">
      <c r="A415" s="78">
        <v>10291</v>
      </c>
      <c r="B415" s="78" t="s">
        <v>61</v>
      </c>
      <c r="C415" s="78">
        <v>4</v>
      </c>
      <c r="D415" s="78">
        <v>20</v>
      </c>
    </row>
    <row r="416" spans="1:4">
      <c r="A416" s="78">
        <v>10383</v>
      </c>
      <c r="B416" s="78" t="s">
        <v>61</v>
      </c>
      <c r="C416" s="78">
        <v>4</v>
      </c>
      <c r="D416" s="78">
        <v>20</v>
      </c>
    </row>
    <row r="417" spans="1:4">
      <c r="A417" s="78">
        <v>10695</v>
      </c>
      <c r="B417" s="78" t="s">
        <v>35</v>
      </c>
      <c r="C417" s="78">
        <v>4</v>
      </c>
      <c r="D417" s="78">
        <v>20</v>
      </c>
    </row>
    <row r="418" spans="1:4">
      <c r="A418" s="78">
        <v>10763</v>
      </c>
      <c r="B418" s="78" t="s">
        <v>35</v>
      </c>
      <c r="C418" s="78">
        <v>4</v>
      </c>
      <c r="D418" s="78">
        <v>20</v>
      </c>
    </row>
    <row r="419" spans="1:4">
      <c r="A419" s="78">
        <v>10799</v>
      </c>
      <c r="B419" s="78" t="s">
        <v>35</v>
      </c>
      <c r="C419" s="78">
        <v>4</v>
      </c>
      <c r="D419" s="78">
        <v>20</v>
      </c>
    </row>
    <row r="420" spans="1:4">
      <c r="A420" s="78">
        <v>10984</v>
      </c>
      <c r="B420" s="78" t="s">
        <v>35</v>
      </c>
      <c r="C420" s="78">
        <v>4</v>
      </c>
      <c r="D420" s="78">
        <v>20</v>
      </c>
    </row>
    <row r="421" spans="1:4">
      <c r="A421" s="78">
        <v>11073</v>
      </c>
      <c r="B421" s="78" t="s">
        <v>35</v>
      </c>
      <c r="C421" s="78">
        <v>4</v>
      </c>
      <c r="D421" s="78">
        <v>20</v>
      </c>
    </row>
    <row r="422" spans="1:4">
      <c r="A422" s="78">
        <v>10446</v>
      </c>
      <c r="B422" s="78" t="s">
        <v>35</v>
      </c>
      <c r="C422" s="78">
        <v>3</v>
      </c>
      <c r="D422" s="78">
        <v>20</v>
      </c>
    </row>
    <row r="423" spans="1:4">
      <c r="A423" s="78">
        <v>10273</v>
      </c>
      <c r="B423" s="78" t="s">
        <v>30</v>
      </c>
      <c r="C423" s="78">
        <v>2</v>
      </c>
      <c r="D423" s="78">
        <v>20</v>
      </c>
    </row>
    <row r="424" spans="1:4">
      <c r="A424" s="78">
        <v>10415</v>
      </c>
      <c r="B424" s="78" t="s">
        <v>30</v>
      </c>
      <c r="C424" s="78">
        <v>2</v>
      </c>
      <c r="D424" s="78">
        <v>20</v>
      </c>
    </row>
    <row r="425" spans="1:4">
      <c r="A425" s="78">
        <v>10454</v>
      </c>
      <c r="B425" s="78" t="s">
        <v>30</v>
      </c>
      <c r="C425" s="78">
        <v>2</v>
      </c>
      <c r="D425" s="78">
        <v>20</v>
      </c>
    </row>
    <row r="426" spans="1:4">
      <c r="A426" s="78">
        <v>10562</v>
      </c>
      <c r="B426" s="78" t="s">
        <v>30</v>
      </c>
      <c r="C426" s="78">
        <v>2</v>
      </c>
      <c r="D426" s="78">
        <v>20</v>
      </c>
    </row>
    <row r="427" spans="1:4">
      <c r="A427" s="78">
        <v>10632</v>
      </c>
      <c r="B427" s="78" t="s">
        <v>30</v>
      </c>
      <c r="C427" s="78">
        <v>2</v>
      </c>
      <c r="D427" s="78">
        <v>20</v>
      </c>
    </row>
    <row r="428" spans="1:4">
      <c r="A428" s="78">
        <v>10994</v>
      </c>
      <c r="B428" s="78" t="s">
        <v>41</v>
      </c>
      <c r="C428" s="78">
        <v>55</v>
      </c>
      <c r="D428" s="78">
        <v>18</v>
      </c>
    </row>
    <row r="429" spans="1:4">
      <c r="A429" s="78">
        <v>10369</v>
      </c>
      <c r="B429" s="78" t="s">
        <v>52</v>
      </c>
      <c r="C429" s="78">
        <v>30</v>
      </c>
      <c r="D429" s="78">
        <v>18</v>
      </c>
    </row>
    <row r="430" spans="1:4">
      <c r="A430" s="78">
        <v>10944</v>
      </c>
      <c r="B430" s="78" t="s">
        <v>63</v>
      </c>
      <c r="C430" s="78">
        <v>19</v>
      </c>
      <c r="D430" s="78">
        <v>18</v>
      </c>
    </row>
    <row r="431" spans="1:4">
      <c r="A431" s="78">
        <v>11046</v>
      </c>
      <c r="B431" s="78" t="s">
        <v>51</v>
      </c>
      <c r="C431" s="78">
        <v>18</v>
      </c>
      <c r="D431" s="78">
        <v>18</v>
      </c>
    </row>
    <row r="432" spans="1:4">
      <c r="A432" s="78">
        <v>10336</v>
      </c>
      <c r="B432" s="78" t="s">
        <v>80</v>
      </c>
      <c r="C432" s="78">
        <v>17</v>
      </c>
      <c r="D432" s="78">
        <v>18</v>
      </c>
    </row>
    <row r="433" spans="1:4">
      <c r="A433" s="78">
        <v>10434</v>
      </c>
      <c r="B433" s="78" t="s">
        <v>57</v>
      </c>
      <c r="C433" s="78">
        <v>14</v>
      </c>
      <c r="D433" s="78">
        <v>18</v>
      </c>
    </row>
    <row r="434" spans="1:4">
      <c r="A434" s="78">
        <v>10506</v>
      </c>
      <c r="B434" s="78" t="s">
        <v>84</v>
      </c>
      <c r="C434" s="78">
        <v>14</v>
      </c>
      <c r="D434" s="78">
        <v>18</v>
      </c>
    </row>
    <row r="435" spans="1:4">
      <c r="A435" s="78">
        <v>10489</v>
      </c>
      <c r="B435" s="78" t="s">
        <v>40</v>
      </c>
      <c r="C435" s="78">
        <v>13</v>
      </c>
      <c r="D435" s="78">
        <v>18</v>
      </c>
    </row>
    <row r="436" spans="1:4">
      <c r="A436" s="78">
        <v>11015</v>
      </c>
      <c r="B436" s="78" t="s">
        <v>42</v>
      </c>
      <c r="C436" s="78">
        <v>13</v>
      </c>
      <c r="D436" s="78">
        <v>18</v>
      </c>
    </row>
    <row r="437" spans="1:4">
      <c r="A437" s="78">
        <v>10622</v>
      </c>
      <c r="B437" s="78" t="s">
        <v>73</v>
      </c>
      <c r="C437" s="78">
        <v>12</v>
      </c>
      <c r="D437" s="78">
        <v>18</v>
      </c>
    </row>
    <row r="438" spans="1:4">
      <c r="A438" s="78">
        <v>10696</v>
      </c>
      <c r="B438" s="78" t="s">
        <v>72</v>
      </c>
      <c r="C438" s="78">
        <v>12</v>
      </c>
      <c r="D438" s="78">
        <v>18</v>
      </c>
    </row>
    <row r="439" spans="1:4">
      <c r="A439" s="78">
        <v>10789</v>
      </c>
      <c r="B439" s="78" t="s">
        <v>73</v>
      </c>
      <c r="C439" s="78">
        <v>12</v>
      </c>
      <c r="D439" s="78">
        <v>18</v>
      </c>
    </row>
    <row r="440" spans="1:4">
      <c r="A440" s="78">
        <v>10888</v>
      </c>
      <c r="B440" s="78" t="s">
        <v>73</v>
      </c>
      <c r="C440" s="78">
        <v>12</v>
      </c>
      <c r="D440" s="78">
        <v>18</v>
      </c>
    </row>
    <row r="441" spans="1:4">
      <c r="A441" s="78">
        <v>10811</v>
      </c>
      <c r="B441" s="78" t="s">
        <v>88</v>
      </c>
      <c r="C441" s="78">
        <v>9</v>
      </c>
      <c r="D441" s="78">
        <v>18</v>
      </c>
    </row>
    <row r="442" spans="1:4">
      <c r="A442" s="78">
        <v>10283</v>
      </c>
      <c r="B442" s="78" t="s">
        <v>67</v>
      </c>
      <c r="C442" s="78">
        <v>7</v>
      </c>
      <c r="D442" s="78">
        <v>18</v>
      </c>
    </row>
    <row r="443" spans="1:4">
      <c r="A443" s="78">
        <v>10739</v>
      </c>
      <c r="B443" s="78" t="s">
        <v>83</v>
      </c>
      <c r="C443" s="78">
        <v>7</v>
      </c>
      <c r="D443" s="78">
        <v>18</v>
      </c>
    </row>
    <row r="444" spans="1:4">
      <c r="A444" s="78">
        <v>10761</v>
      </c>
      <c r="B444" s="78" t="s">
        <v>66</v>
      </c>
      <c r="C444" s="78">
        <v>7</v>
      </c>
      <c r="D444" s="78">
        <v>18</v>
      </c>
    </row>
    <row r="445" spans="1:4">
      <c r="A445" s="78">
        <v>10367</v>
      </c>
      <c r="B445" s="78" t="s">
        <v>74</v>
      </c>
      <c r="C445" s="78">
        <v>5</v>
      </c>
      <c r="D445" s="78">
        <v>18</v>
      </c>
    </row>
    <row r="446" spans="1:4">
      <c r="A446" s="78">
        <v>10391</v>
      </c>
      <c r="B446" s="78" t="s">
        <v>61</v>
      </c>
      <c r="C446" s="78">
        <v>4</v>
      </c>
      <c r="D446" s="78">
        <v>18</v>
      </c>
    </row>
    <row r="447" spans="1:4">
      <c r="A447" s="78">
        <v>10555</v>
      </c>
      <c r="B447" s="78" t="s">
        <v>35</v>
      </c>
      <c r="C447" s="78">
        <v>4</v>
      </c>
      <c r="D447" s="78">
        <v>18</v>
      </c>
    </row>
    <row r="448" spans="1:4">
      <c r="A448" s="78">
        <v>10965</v>
      </c>
      <c r="B448" s="78" t="s">
        <v>23</v>
      </c>
      <c r="C448" s="78">
        <v>53</v>
      </c>
      <c r="D448" s="78">
        <v>16</v>
      </c>
    </row>
    <row r="449" spans="1:4">
      <c r="A449" s="78">
        <v>10519</v>
      </c>
      <c r="B449" s="78" t="s">
        <v>59</v>
      </c>
      <c r="C449" s="78">
        <v>31</v>
      </c>
      <c r="D449" s="78">
        <v>16</v>
      </c>
    </row>
    <row r="450" spans="1:4">
      <c r="A450" s="78">
        <v>10952</v>
      </c>
      <c r="B450" s="78" t="s">
        <v>81</v>
      </c>
      <c r="C450" s="78">
        <v>25</v>
      </c>
      <c r="D450" s="78">
        <v>16</v>
      </c>
    </row>
    <row r="451" spans="1:4">
      <c r="A451" s="78">
        <v>10771</v>
      </c>
      <c r="B451" s="78" t="s">
        <v>60</v>
      </c>
      <c r="C451" s="78">
        <v>21</v>
      </c>
      <c r="D451" s="78">
        <v>16</v>
      </c>
    </row>
    <row r="452" spans="1:4">
      <c r="A452" s="78">
        <v>10745</v>
      </c>
      <c r="B452" s="78" t="s">
        <v>63</v>
      </c>
      <c r="C452" s="78">
        <v>19</v>
      </c>
      <c r="D452" s="78">
        <v>16</v>
      </c>
    </row>
    <row r="453" spans="1:4">
      <c r="A453" s="78">
        <v>10464</v>
      </c>
      <c r="B453" s="78" t="s">
        <v>80</v>
      </c>
      <c r="C453" s="78">
        <v>17</v>
      </c>
      <c r="D453" s="78">
        <v>16</v>
      </c>
    </row>
    <row r="454" spans="1:4">
      <c r="A454" s="78">
        <v>10812</v>
      </c>
      <c r="B454" s="78" t="s">
        <v>33</v>
      </c>
      <c r="C454" s="78">
        <v>12</v>
      </c>
      <c r="D454" s="78">
        <v>16</v>
      </c>
    </row>
    <row r="455" spans="1:4">
      <c r="A455" s="78">
        <v>10486</v>
      </c>
      <c r="B455" s="78" t="s">
        <v>36</v>
      </c>
      <c r="C455" s="78">
        <v>8</v>
      </c>
      <c r="D455" s="78">
        <v>16</v>
      </c>
    </row>
    <row r="456" spans="1:4">
      <c r="A456" s="78">
        <v>10260</v>
      </c>
      <c r="B456" s="78" t="s">
        <v>25</v>
      </c>
      <c r="C456" s="78">
        <v>7</v>
      </c>
      <c r="D456" s="78">
        <v>16</v>
      </c>
    </row>
    <row r="457" spans="1:4">
      <c r="A457" s="78">
        <v>10332</v>
      </c>
      <c r="B457" s="78" t="s">
        <v>87</v>
      </c>
      <c r="C457" s="78">
        <v>7</v>
      </c>
      <c r="D457" s="78">
        <v>16</v>
      </c>
    </row>
    <row r="458" spans="1:4">
      <c r="A458" s="78">
        <v>10515</v>
      </c>
      <c r="B458" s="78" t="s">
        <v>30</v>
      </c>
      <c r="C458" s="78">
        <v>2</v>
      </c>
      <c r="D458" s="78">
        <v>16</v>
      </c>
    </row>
    <row r="459" spans="1:4">
      <c r="A459" s="78">
        <v>10815</v>
      </c>
      <c r="B459" s="78" t="s">
        <v>30</v>
      </c>
      <c r="C459" s="78">
        <v>2</v>
      </c>
      <c r="D459" s="78">
        <v>16</v>
      </c>
    </row>
    <row r="460" spans="1:4">
      <c r="A460" s="78">
        <v>10649</v>
      </c>
      <c r="B460" s="78" t="s">
        <v>20</v>
      </c>
      <c r="C460" s="78">
        <v>34</v>
      </c>
      <c r="D460" s="78">
        <v>15</v>
      </c>
    </row>
    <row r="461" spans="1:4">
      <c r="A461" s="78">
        <v>11061</v>
      </c>
      <c r="B461" s="78" t="s">
        <v>29</v>
      </c>
      <c r="C461" s="78">
        <v>34</v>
      </c>
      <c r="D461" s="78">
        <v>15</v>
      </c>
    </row>
    <row r="462" spans="1:4">
      <c r="A462" s="78">
        <v>10279</v>
      </c>
      <c r="B462" s="78" t="s">
        <v>55</v>
      </c>
      <c r="C462" s="78">
        <v>31</v>
      </c>
      <c r="D462" s="78">
        <v>15</v>
      </c>
    </row>
    <row r="463" spans="1:4">
      <c r="A463" s="78">
        <v>10686</v>
      </c>
      <c r="B463" s="78" t="s">
        <v>86</v>
      </c>
      <c r="C463" s="78">
        <v>31</v>
      </c>
      <c r="D463" s="78">
        <v>15</v>
      </c>
    </row>
    <row r="464" spans="1:4">
      <c r="A464" s="78">
        <v>10723</v>
      </c>
      <c r="B464" s="78" t="s">
        <v>86</v>
      </c>
      <c r="C464" s="78">
        <v>31</v>
      </c>
      <c r="D464" s="78">
        <v>15</v>
      </c>
    </row>
    <row r="465" spans="1:4">
      <c r="A465" s="78">
        <v>10906</v>
      </c>
      <c r="B465" s="78" t="s">
        <v>92</v>
      </c>
      <c r="C465" s="78">
        <v>28</v>
      </c>
      <c r="D465" s="78">
        <v>15</v>
      </c>
    </row>
    <row r="466" spans="1:4">
      <c r="A466" s="78">
        <v>10384</v>
      </c>
      <c r="B466" s="78" t="s">
        <v>29</v>
      </c>
      <c r="C466" s="78">
        <v>27</v>
      </c>
      <c r="D466" s="78">
        <v>15</v>
      </c>
    </row>
    <row r="467" spans="1:4">
      <c r="A467" s="78">
        <v>10437</v>
      </c>
      <c r="B467" s="78" t="s">
        <v>43</v>
      </c>
      <c r="C467" s="78">
        <v>26</v>
      </c>
      <c r="D467" s="78">
        <v>15</v>
      </c>
    </row>
    <row r="468" spans="1:4">
      <c r="A468" s="78">
        <v>10891</v>
      </c>
      <c r="B468" s="78" t="s">
        <v>54</v>
      </c>
      <c r="C468" s="78">
        <v>25</v>
      </c>
      <c r="D468" s="78">
        <v>15</v>
      </c>
    </row>
    <row r="469" spans="1:4">
      <c r="A469" s="78">
        <v>10570</v>
      </c>
      <c r="B469" s="78" t="s">
        <v>21</v>
      </c>
      <c r="C469" s="78">
        <v>21</v>
      </c>
      <c r="D469" s="78">
        <v>15</v>
      </c>
    </row>
    <row r="470" spans="1:4">
      <c r="A470" s="78">
        <v>10664</v>
      </c>
      <c r="B470" s="78" t="s">
        <v>26</v>
      </c>
      <c r="C470" s="78">
        <v>21</v>
      </c>
      <c r="D470" s="78">
        <v>15</v>
      </c>
    </row>
    <row r="471" spans="1:4">
      <c r="A471" s="78">
        <v>10770</v>
      </c>
      <c r="B471" s="78" t="s">
        <v>21</v>
      </c>
      <c r="C471" s="78">
        <v>21</v>
      </c>
      <c r="D471" s="78">
        <v>15</v>
      </c>
    </row>
    <row r="472" spans="1:4">
      <c r="A472" s="78">
        <v>10338</v>
      </c>
      <c r="B472" s="78" t="s">
        <v>54</v>
      </c>
      <c r="C472" s="78">
        <v>20</v>
      </c>
      <c r="D472" s="78">
        <v>15</v>
      </c>
    </row>
    <row r="473" spans="1:4">
      <c r="A473" s="78">
        <v>10645</v>
      </c>
      <c r="B473" s="78" t="s">
        <v>39</v>
      </c>
      <c r="C473" s="78">
        <v>19</v>
      </c>
      <c r="D473" s="78">
        <v>15</v>
      </c>
    </row>
    <row r="474" spans="1:4">
      <c r="A474" s="78">
        <v>10741</v>
      </c>
      <c r="B474" s="78" t="s">
        <v>38</v>
      </c>
      <c r="C474" s="78">
        <v>19</v>
      </c>
      <c r="D474" s="78">
        <v>15</v>
      </c>
    </row>
    <row r="475" spans="1:4">
      <c r="A475" s="78">
        <v>10787</v>
      </c>
      <c r="B475" s="78" t="s">
        <v>38</v>
      </c>
      <c r="C475" s="78">
        <v>19</v>
      </c>
      <c r="D475" s="78">
        <v>15</v>
      </c>
    </row>
    <row r="476" spans="1:4">
      <c r="A476" s="78">
        <v>10852</v>
      </c>
      <c r="B476" s="78" t="s">
        <v>38</v>
      </c>
      <c r="C476" s="78">
        <v>19</v>
      </c>
      <c r="D476" s="78">
        <v>15</v>
      </c>
    </row>
    <row r="477" spans="1:4">
      <c r="A477" s="78">
        <v>11042</v>
      </c>
      <c r="B477" s="78" t="s">
        <v>63</v>
      </c>
      <c r="C477" s="78">
        <v>19</v>
      </c>
      <c r="D477" s="78">
        <v>15</v>
      </c>
    </row>
    <row r="478" spans="1:4">
      <c r="A478" s="78">
        <v>10525</v>
      </c>
      <c r="B478" s="78" t="s">
        <v>56</v>
      </c>
      <c r="C478" s="78">
        <v>18</v>
      </c>
      <c r="D478" s="78">
        <v>15</v>
      </c>
    </row>
    <row r="479" spans="1:4">
      <c r="A479" s="78">
        <v>10251</v>
      </c>
      <c r="B479" s="78" t="s">
        <v>28</v>
      </c>
      <c r="C479" s="78">
        <v>15</v>
      </c>
      <c r="D479" s="78">
        <v>15</v>
      </c>
    </row>
    <row r="480" spans="1:4">
      <c r="A480" s="78">
        <v>10616</v>
      </c>
      <c r="B480" s="78" t="s">
        <v>49</v>
      </c>
      <c r="C480" s="78">
        <v>15</v>
      </c>
      <c r="D480" s="78">
        <v>15</v>
      </c>
    </row>
    <row r="481" spans="1:4">
      <c r="A481" s="78">
        <v>10640</v>
      </c>
      <c r="B481" s="78" t="s">
        <v>49</v>
      </c>
      <c r="C481" s="78">
        <v>15</v>
      </c>
      <c r="D481" s="78">
        <v>15</v>
      </c>
    </row>
    <row r="482" spans="1:4">
      <c r="A482" s="78">
        <v>10751</v>
      </c>
      <c r="B482" s="78" t="s">
        <v>64</v>
      </c>
      <c r="C482" s="78">
        <v>15</v>
      </c>
      <c r="D482" s="78">
        <v>15</v>
      </c>
    </row>
    <row r="483" spans="1:4">
      <c r="A483" s="78">
        <v>10267</v>
      </c>
      <c r="B483" s="78" t="s">
        <v>57</v>
      </c>
      <c r="C483" s="78">
        <v>14</v>
      </c>
      <c r="D483" s="78">
        <v>15</v>
      </c>
    </row>
    <row r="484" spans="1:4">
      <c r="A484" s="78">
        <v>10864</v>
      </c>
      <c r="B484" s="78" t="s">
        <v>69</v>
      </c>
      <c r="C484" s="78">
        <v>14</v>
      </c>
      <c r="D484" s="78">
        <v>15</v>
      </c>
    </row>
    <row r="485" spans="1:4">
      <c r="A485" s="78">
        <v>10911</v>
      </c>
      <c r="B485" s="78" t="s">
        <v>69</v>
      </c>
      <c r="C485" s="78">
        <v>14</v>
      </c>
      <c r="D485" s="78">
        <v>15</v>
      </c>
    </row>
    <row r="486" spans="1:4">
      <c r="A486" s="78">
        <v>10350</v>
      </c>
      <c r="B486" s="78" t="s">
        <v>89</v>
      </c>
      <c r="C486" s="78">
        <v>13</v>
      </c>
      <c r="D486" s="78">
        <v>15</v>
      </c>
    </row>
    <row r="487" spans="1:4">
      <c r="A487" s="78">
        <v>10780</v>
      </c>
      <c r="B487" s="78" t="s">
        <v>42</v>
      </c>
      <c r="C487" s="78">
        <v>13</v>
      </c>
      <c r="D487" s="78">
        <v>15</v>
      </c>
    </row>
    <row r="488" spans="1:4">
      <c r="A488" s="78">
        <v>10823</v>
      </c>
      <c r="B488" s="78" t="s">
        <v>42</v>
      </c>
      <c r="C488" s="78">
        <v>13</v>
      </c>
      <c r="D488" s="78">
        <v>15</v>
      </c>
    </row>
    <row r="489" spans="1:4">
      <c r="A489" s="78">
        <v>10841</v>
      </c>
      <c r="B489" s="78" t="s">
        <v>42</v>
      </c>
      <c r="C489" s="78">
        <v>13</v>
      </c>
      <c r="D489" s="78">
        <v>15</v>
      </c>
    </row>
    <row r="490" spans="1:4">
      <c r="A490" s="78">
        <v>10986</v>
      </c>
      <c r="B490" s="78" t="s">
        <v>42</v>
      </c>
      <c r="C490" s="78">
        <v>13</v>
      </c>
      <c r="D490" s="78">
        <v>15</v>
      </c>
    </row>
    <row r="491" spans="1:4">
      <c r="A491" s="78">
        <v>10507</v>
      </c>
      <c r="B491" s="78" t="s">
        <v>91</v>
      </c>
      <c r="C491" s="78">
        <v>12</v>
      </c>
      <c r="D491" s="78">
        <v>15</v>
      </c>
    </row>
    <row r="492" spans="1:4">
      <c r="A492" s="78">
        <v>10618</v>
      </c>
      <c r="B492" s="78" t="s">
        <v>73</v>
      </c>
      <c r="C492" s="78">
        <v>12</v>
      </c>
      <c r="D492" s="78">
        <v>15</v>
      </c>
    </row>
    <row r="493" spans="1:4">
      <c r="A493" s="78">
        <v>11016</v>
      </c>
      <c r="B493" s="78" t="s">
        <v>33</v>
      </c>
      <c r="C493" s="78">
        <v>12</v>
      </c>
      <c r="D493" s="78">
        <v>15</v>
      </c>
    </row>
    <row r="494" spans="1:4">
      <c r="A494" s="78">
        <v>10257</v>
      </c>
      <c r="B494" s="78" t="s">
        <v>42</v>
      </c>
      <c r="C494" s="78">
        <v>10</v>
      </c>
      <c r="D494" s="78">
        <v>15</v>
      </c>
    </row>
    <row r="495" spans="1:4">
      <c r="A495" s="78">
        <v>10303</v>
      </c>
      <c r="B495" s="78" t="s">
        <v>73</v>
      </c>
      <c r="C495" s="78">
        <v>10</v>
      </c>
      <c r="D495" s="78">
        <v>15</v>
      </c>
    </row>
    <row r="496" spans="1:4">
      <c r="A496" s="78">
        <v>10453</v>
      </c>
      <c r="B496" s="78" t="s">
        <v>91</v>
      </c>
      <c r="C496" s="78">
        <v>10</v>
      </c>
      <c r="D496" s="78">
        <v>15</v>
      </c>
    </row>
    <row r="497" spans="1:4">
      <c r="A497" s="78">
        <v>10806</v>
      </c>
      <c r="B497" s="78" t="s">
        <v>36</v>
      </c>
      <c r="C497" s="78">
        <v>10</v>
      </c>
      <c r="D497" s="78">
        <v>15</v>
      </c>
    </row>
    <row r="498" spans="1:4">
      <c r="A498" s="78">
        <v>11034</v>
      </c>
      <c r="B498" s="78" t="s">
        <v>48</v>
      </c>
      <c r="C498" s="78">
        <v>10</v>
      </c>
      <c r="D498" s="78">
        <v>15</v>
      </c>
    </row>
    <row r="499" spans="1:4">
      <c r="A499" s="78">
        <v>10287</v>
      </c>
      <c r="B499" s="78" t="s">
        <v>72</v>
      </c>
      <c r="C499" s="78">
        <v>9</v>
      </c>
      <c r="D499" s="78">
        <v>15</v>
      </c>
    </row>
    <row r="500" spans="1:4">
      <c r="A500" s="78">
        <v>10585</v>
      </c>
      <c r="B500" s="78" t="s">
        <v>87</v>
      </c>
      <c r="C500" s="78">
        <v>9</v>
      </c>
      <c r="D500" s="78">
        <v>15</v>
      </c>
    </row>
    <row r="501" spans="1:4">
      <c r="A501" s="78">
        <v>10685</v>
      </c>
      <c r="B501" s="78" t="s">
        <v>87</v>
      </c>
      <c r="C501" s="78">
        <v>9</v>
      </c>
      <c r="D501" s="78">
        <v>15</v>
      </c>
    </row>
    <row r="502" spans="1:4">
      <c r="A502" s="78">
        <v>10896</v>
      </c>
      <c r="B502" s="78" t="s">
        <v>90</v>
      </c>
      <c r="C502" s="78">
        <v>9</v>
      </c>
      <c r="D502" s="78">
        <v>15</v>
      </c>
    </row>
    <row r="503" spans="1:4">
      <c r="A503" s="78">
        <v>10299</v>
      </c>
      <c r="B503" s="78" t="s">
        <v>67</v>
      </c>
      <c r="C503" s="78">
        <v>7</v>
      </c>
      <c r="D503" s="78">
        <v>15</v>
      </c>
    </row>
    <row r="504" spans="1:4">
      <c r="A504" s="78">
        <v>10438</v>
      </c>
      <c r="B504" s="78" t="s">
        <v>67</v>
      </c>
      <c r="C504" s="78">
        <v>7</v>
      </c>
      <c r="D504" s="78">
        <v>15</v>
      </c>
    </row>
    <row r="505" spans="1:4">
      <c r="A505" s="78">
        <v>10470</v>
      </c>
      <c r="B505" s="78" t="s">
        <v>88</v>
      </c>
      <c r="C505" s="78">
        <v>7</v>
      </c>
      <c r="D505" s="78">
        <v>15</v>
      </c>
    </row>
    <row r="506" spans="1:4">
      <c r="A506" s="78">
        <v>10524</v>
      </c>
      <c r="B506" s="78" t="s">
        <v>74</v>
      </c>
      <c r="C506" s="78">
        <v>7</v>
      </c>
      <c r="D506" s="78">
        <v>15</v>
      </c>
    </row>
    <row r="507" spans="1:4">
      <c r="A507" s="78">
        <v>10572</v>
      </c>
      <c r="B507" s="78" t="s">
        <v>66</v>
      </c>
      <c r="C507" s="78">
        <v>7</v>
      </c>
      <c r="D507" s="78">
        <v>15</v>
      </c>
    </row>
    <row r="508" spans="1:4">
      <c r="A508" s="78">
        <v>10717</v>
      </c>
      <c r="B508" s="78" t="s">
        <v>74</v>
      </c>
      <c r="C508" s="78">
        <v>7</v>
      </c>
      <c r="D508" s="78">
        <v>15</v>
      </c>
    </row>
    <row r="509" spans="1:4">
      <c r="A509" s="78">
        <v>10769</v>
      </c>
      <c r="B509" s="78" t="s">
        <v>83</v>
      </c>
      <c r="C509" s="78">
        <v>7</v>
      </c>
      <c r="D509" s="78">
        <v>15</v>
      </c>
    </row>
    <row r="510" spans="1:4">
      <c r="A510" s="78">
        <v>10943</v>
      </c>
      <c r="B510" s="78" t="s">
        <v>61</v>
      </c>
      <c r="C510" s="78">
        <v>6</v>
      </c>
      <c r="D510" s="78">
        <v>15</v>
      </c>
    </row>
    <row r="511" spans="1:4">
      <c r="A511" s="78">
        <v>10331</v>
      </c>
      <c r="B511" s="78" t="s">
        <v>74</v>
      </c>
      <c r="C511" s="78">
        <v>5</v>
      </c>
      <c r="D511" s="78">
        <v>15</v>
      </c>
    </row>
    <row r="512" spans="1:4">
      <c r="A512" s="78">
        <v>10445</v>
      </c>
      <c r="B512" s="78" t="s">
        <v>74</v>
      </c>
      <c r="C512" s="78">
        <v>5</v>
      </c>
      <c r="D512" s="78">
        <v>15</v>
      </c>
    </row>
    <row r="513" spans="1:4">
      <c r="A513" s="78">
        <v>10648</v>
      </c>
      <c r="B513" s="78" t="s">
        <v>35</v>
      </c>
      <c r="C513" s="78">
        <v>4</v>
      </c>
      <c r="D513" s="78">
        <v>15</v>
      </c>
    </row>
    <row r="514" spans="1:4">
      <c r="A514" s="78">
        <v>11055</v>
      </c>
      <c r="B514" s="78" t="s">
        <v>35</v>
      </c>
      <c r="C514" s="78">
        <v>4</v>
      </c>
      <c r="D514" s="78">
        <v>15</v>
      </c>
    </row>
    <row r="515" spans="1:4">
      <c r="A515" s="78">
        <v>10254</v>
      </c>
      <c r="B515" s="78" t="s">
        <v>35</v>
      </c>
      <c r="C515" s="78">
        <v>3</v>
      </c>
      <c r="D515" s="78">
        <v>15</v>
      </c>
    </row>
    <row r="516" spans="1:4">
      <c r="A516" s="78">
        <v>10386</v>
      </c>
      <c r="B516" s="78" t="s">
        <v>35</v>
      </c>
      <c r="C516" s="78">
        <v>3</v>
      </c>
      <c r="D516" s="78">
        <v>15</v>
      </c>
    </row>
    <row r="517" spans="1:4">
      <c r="A517" s="78">
        <v>10387</v>
      </c>
      <c r="B517" s="78" t="s">
        <v>35</v>
      </c>
      <c r="C517" s="78">
        <v>3</v>
      </c>
      <c r="D517" s="78">
        <v>15</v>
      </c>
    </row>
    <row r="518" spans="1:4">
      <c r="A518" s="78">
        <v>10539</v>
      </c>
      <c r="B518" s="78" t="s">
        <v>30</v>
      </c>
      <c r="C518" s="78">
        <v>2</v>
      </c>
      <c r="D518" s="78">
        <v>15</v>
      </c>
    </row>
    <row r="519" spans="1:4">
      <c r="A519" s="78">
        <v>10951</v>
      </c>
      <c r="B519" s="78" t="s">
        <v>30</v>
      </c>
      <c r="C519" s="78">
        <v>2</v>
      </c>
      <c r="D519" s="78">
        <v>15</v>
      </c>
    </row>
    <row r="520" spans="1:4">
      <c r="A520" s="78">
        <v>11045</v>
      </c>
      <c r="B520" s="78" t="s">
        <v>30</v>
      </c>
      <c r="C520" s="78">
        <v>2</v>
      </c>
      <c r="D520" s="78">
        <v>15</v>
      </c>
    </row>
    <row r="521" spans="1:4">
      <c r="A521" s="78">
        <v>10971</v>
      </c>
      <c r="B521" s="78" t="s">
        <v>58</v>
      </c>
      <c r="C521" s="78">
        <v>123</v>
      </c>
      <c r="D521" s="78">
        <v>14</v>
      </c>
    </row>
    <row r="522" spans="1:4">
      <c r="A522" s="78">
        <v>10667</v>
      </c>
      <c r="B522" s="78" t="s">
        <v>60</v>
      </c>
      <c r="C522" s="78">
        <v>21</v>
      </c>
      <c r="D522" s="78">
        <v>14</v>
      </c>
    </row>
    <row r="523" spans="1:4">
      <c r="A523" s="78">
        <v>10582</v>
      </c>
      <c r="B523" s="78" t="s">
        <v>57</v>
      </c>
      <c r="C523" s="78">
        <v>18</v>
      </c>
      <c r="D523" s="78">
        <v>14</v>
      </c>
    </row>
    <row r="524" spans="1:4">
      <c r="A524" s="78">
        <v>11074</v>
      </c>
      <c r="B524" s="78" t="s">
        <v>40</v>
      </c>
      <c r="C524" s="78">
        <v>17</v>
      </c>
      <c r="D524" s="78">
        <v>14</v>
      </c>
    </row>
    <row r="525" spans="1:4">
      <c r="A525" s="78">
        <v>10688</v>
      </c>
      <c r="B525" s="78" t="s">
        <v>71</v>
      </c>
      <c r="C525" s="78">
        <v>14</v>
      </c>
      <c r="D525" s="78">
        <v>14</v>
      </c>
    </row>
    <row r="526" spans="1:4">
      <c r="A526" s="78">
        <v>11007</v>
      </c>
      <c r="B526" s="78" t="s">
        <v>22</v>
      </c>
      <c r="C526" s="78">
        <v>14</v>
      </c>
      <c r="D526" s="78">
        <v>14</v>
      </c>
    </row>
    <row r="527" spans="1:4">
      <c r="A527" s="78">
        <v>10855</v>
      </c>
      <c r="B527" s="78" t="s">
        <v>33</v>
      </c>
      <c r="C527" s="78">
        <v>12</v>
      </c>
      <c r="D527" s="78">
        <v>14</v>
      </c>
    </row>
    <row r="528" spans="1:4">
      <c r="A528" s="78">
        <v>10315</v>
      </c>
      <c r="B528" s="78" t="s">
        <v>71</v>
      </c>
      <c r="C528" s="78">
        <v>11</v>
      </c>
      <c r="D528" s="78">
        <v>14</v>
      </c>
    </row>
    <row r="529" spans="1:4">
      <c r="A529" s="78">
        <v>10423</v>
      </c>
      <c r="B529" s="78" t="s">
        <v>33</v>
      </c>
      <c r="C529" s="78">
        <v>10</v>
      </c>
      <c r="D529" s="78">
        <v>14</v>
      </c>
    </row>
    <row r="530" spans="1:4">
      <c r="A530" s="78">
        <v>10548</v>
      </c>
      <c r="B530" s="78" t="s">
        <v>25</v>
      </c>
      <c r="C530" s="78">
        <v>9</v>
      </c>
      <c r="D530" s="78">
        <v>14</v>
      </c>
    </row>
    <row r="531" spans="1:4">
      <c r="A531" s="78">
        <v>10890</v>
      </c>
      <c r="B531" s="78" t="s">
        <v>25</v>
      </c>
      <c r="C531" s="78">
        <v>9</v>
      </c>
      <c r="D531" s="78">
        <v>14</v>
      </c>
    </row>
    <row r="532" spans="1:4">
      <c r="A532" s="78">
        <v>10956</v>
      </c>
      <c r="B532" s="78" t="s">
        <v>87</v>
      </c>
      <c r="C532" s="78">
        <v>9</v>
      </c>
      <c r="D532" s="78">
        <v>14</v>
      </c>
    </row>
    <row r="533" spans="1:4">
      <c r="A533" s="78">
        <v>10381</v>
      </c>
      <c r="B533" s="78" t="s">
        <v>36</v>
      </c>
      <c r="C533" s="78">
        <v>8</v>
      </c>
      <c r="D533" s="78">
        <v>14</v>
      </c>
    </row>
    <row r="534" spans="1:4">
      <c r="A534" s="78">
        <v>10484</v>
      </c>
      <c r="B534" s="78" t="s">
        <v>48</v>
      </c>
      <c r="C534" s="78">
        <v>8</v>
      </c>
      <c r="D534" s="78">
        <v>14</v>
      </c>
    </row>
    <row r="535" spans="1:4">
      <c r="A535" s="78">
        <v>10907</v>
      </c>
      <c r="B535" s="78" t="s">
        <v>66</v>
      </c>
      <c r="C535" s="78">
        <v>7</v>
      </c>
      <c r="D535" s="78">
        <v>14</v>
      </c>
    </row>
    <row r="536" spans="1:4">
      <c r="A536" s="78">
        <v>10908</v>
      </c>
      <c r="B536" s="78" t="s">
        <v>83</v>
      </c>
      <c r="C536" s="78">
        <v>7</v>
      </c>
      <c r="D536" s="78">
        <v>14</v>
      </c>
    </row>
    <row r="537" spans="1:4">
      <c r="A537" s="78">
        <v>10498</v>
      </c>
      <c r="B537" s="78" t="s">
        <v>35</v>
      </c>
      <c r="C537" s="78">
        <v>4</v>
      </c>
      <c r="D537" s="78">
        <v>14</v>
      </c>
    </row>
    <row r="538" spans="1:4">
      <c r="A538" s="78">
        <v>10574</v>
      </c>
      <c r="B538" s="78" t="s">
        <v>30</v>
      </c>
      <c r="C538" s="78">
        <v>2</v>
      </c>
      <c r="D538" s="78">
        <v>14</v>
      </c>
    </row>
    <row r="539" spans="1:4">
      <c r="A539" s="78">
        <v>10607</v>
      </c>
      <c r="B539" s="78" t="s">
        <v>30</v>
      </c>
      <c r="C539" s="78">
        <v>2</v>
      </c>
      <c r="D539" s="78">
        <v>14</v>
      </c>
    </row>
    <row r="540" spans="1:4">
      <c r="A540" s="78">
        <v>10351</v>
      </c>
      <c r="B540" s="78" t="s">
        <v>25</v>
      </c>
      <c r="C540" s="78">
        <v>7</v>
      </c>
      <c r="D540" s="78">
        <v>13</v>
      </c>
    </row>
    <row r="541" spans="1:4">
      <c r="A541" s="78">
        <v>10633</v>
      </c>
      <c r="B541" s="78" t="s">
        <v>61</v>
      </c>
      <c r="C541" s="78">
        <v>6</v>
      </c>
      <c r="D541" s="78">
        <v>13</v>
      </c>
    </row>
    <row r="542" spans="1:4">
      <c r="A542" s="78">
        <v>10679</v>
      </c>
      <c r="B542" s="78" t="s">
        <v>41</v>
      </c>
      <c r="C542" s="78">
        <v>55</v>
      </c>
      <c r="D542" s="78">
        <v>12</v>
      </c>
    </row>
    <row r="543" spans="1:4">
      <c r="A543" s="78">
        <v>11044</v>
      </c>
      <c r="B543" s="78" t="s">
        <v>50</v>
      </c>
      <c r="C543" s="78">
        <v>49</v>
      </c>
      <c r="D543" s="78">
        <v>12</v>
      </c>
    </row>
    <row r="544" spans="1:4">
      <c r="A544" s="78">
        <v>10825</v>
      </c>
      <c r="B544" s="78" t="s">
        <v>86</v>
      </c>
      <c r="C544" s="78">
        <v>31</v>
      </c>
      <c r="D544" s="78">
        <v>12</v>
      </c>
    </row>
    <row r="545" spans="1:4">
      <c r="A545" s="78">
        <v>10949</v>
      </c>
      <c r="B545" s="78" t="s">
        <v>81</v>
      </c>
      <c r="C545" s="78">
        <v>25</v>
      </c>
      <c r="D545" s="78">
        <v>12</v>
      </c>
    </row>
    <row r="546" spans="1:4">
      <c r="A546" s="78">
        <v>10672</v>
      </c>
      <c r="B546" s="78" t="s">
        <v>60</v>
      </c>
      <c r="C546" s="78">
        <v>21</v>
      </c>
      <c r="D546" s="78">
        <v>12</v>
      </c>
    </row>
    <row r="547" spans="1:4">
      <c r="A547" s="78">
        <v>10262</v>
      </c>
      <c r="B547" s="78" t="s">
        <v>45</v>
      </c>
      <c r="C547" s="78">
        <v>17</v>
      </c>
      <c r="D547" s="78">
        <v>12</v>
      </c>
    </row>
    <row r="548" spans="1:4">
      <c r="A548" s="78">
        <v>10871</v>
      </c>
      <c r="B548" s="78" t="s">
        <v>40</v>
      </c>
      <c r="C548" s="78">
        <v>17</v>
      </c>
      <c r="D548" s="78">
        <v>12</v>
      </c>
    </row>
    <row r="549" spans="1:4">
      <c r="A549" s="78">
        <v>10353</v>
      </c>
      <c r="B549" s="78" t="s">
        <v>21</v>
      </c>
      <c r="C549" s="78">
        <v>16</v>
      </c>
      <c r="D549" s="78">
        <v>12</v>
      </c>
    </row>
    <row r="550" spans="1:4">
      <c r="A550" s="78">
        <v>10313</v>
      </c>
      <c r="B550" s="78" t="s">
        <v>39</v>
      </c>
      <c r="C550" s="78">
        <v>15</v>
      </c>
      <c r="D550" s="78">
        <v>12</v>
      </c>
    </row>
    <row r="551" spans="1:4">
      <c r="A551" s="78">
        <v>10500</v>
      </c>
      <c r="B551" s="78" t="s">
        <v>68</v>
      </c>
      <c r="C551" s="78">
        <v>15</v>
      </c>
      <c r="D551" s="78">
        <v>12</v>
      </c>
    </row>
    <row r="552" spans="1:4">
      <c r="A552" s="78">
        <v>11062</v>
      </c>
      <c r="B552" s="78" t="s">
        <v>49</v>
      </c>
      <c r="C552" s="78">
        <v>15</v>
      </c>
      <c r="D552" s="78">
        <v>12</v>
      </c>
    </row>
    <row r="553" spans="1:4">
      <c r="A553" s="78">
        <v>10354</v>
      </c>
      <c r="B553" s="78" t="s">
        <v>70</v>
      </c>
      <c r="C553" s="78">
        <v>14</v>
      </c>
      <c r="D553" s="78">
        <v>12</v>
      </c>
    </row>
    <row r="554" spans="1:4">
      <c r="A554" s="78">
        <v>10760</v>
      </c>
      <c r="B554" s="78" t="s">
        <v>84</v>
      </c>
      <c r="C554" s="78">
        <v>14</v>
      </c>
      <c r="D554" s="78">
        <v>12</v>
      </c>
    </row>
    <row r="555" spans="1:4">
      <c r="A555" s="78">
        <v>10863</v>
      </c>
      <c r="B555" s="78" t="s">
        <v>82</v>
      </c>
      <c r="C555" s="78">
        <v>13</v>
      </c>
      <c r="D555" s="78">
        <v>12</v>
      </c>
    </row>
    <row r="556" spans="1:4">
      <c r="A556" s="78">
        <v>10476</v>
      </c>
      <c r="B556" s="78" t="s">
        <v>49</v>
      </c>
      <c r="C556" s="78">
        <v>12</v>
      </c>
      <c r="D556" s="78">
        <v>12</v>
      </c>
    </row>
    <row r="557" spans="1:4">
      <c r="A557" s="78">
        <v>10256</v>
      </c>
      <c r="B557" s="78" t="s">
        <v>42</v>
      </c>
      <c r="C557" s="78">
        <v>10</v>
      </c>
      <c r="D557" s="78">
        <v>12</v>
      </c>
    </row>
    <row r="558" spans="1:4">
      <c r="A558" s="78">
        <v>10504</v>
      </c>
      <c r="B558" s="78" t="s">
        <v>48</v>
      </c>
      <c r="C558" s="78">
        <v>10</v>
      </c>
      <c r="D558" s="78">
        <v>12</v>
      </c>
    </row>
    <row r="559" spans="1:4">
      <c r="A559" s="78">
        <v>10559</v>
      </c>
      <c r="B559" s="78" t="s">
        <v>25</v>
      </c>
      <c r="C559" s="78">
        <v>9</v>
      </c>
      <c r="D559" s="78">
        <v>12</v>
      </c>
    </row>
    <row r="560" spans="1:4">
      <c r="A560" s="78">
        <v>10651</v>
      </c>
      <c r="B560" s="78" t="s">
        <v>67</v>
      </c>
      <c r="C560" s="78">
        <v>9</v>
      </c>
      <c r="D560" s="78">
        <v>12</v>
      </c>
    </row>
    <row r="561" spans="1:4">
      <c r="A561" s="78">
        <v>10699</v>
      </c>
      <c r="B561" s="78" t="s">
        <v>87</v>
      </c>
      <c r="C561" s="78">
        <v>9</v>
      </c>
      <c r="D561" s="78">
        <v>12</v>
      </c>
    </row>
    <row r="562" spans="1:4">
      <c r="A562" s="78">
        <v>10711</v>
      </c>
      <c r="B562" s="78" t="s">
        <v>67</v>
      </c>
      <c r="C562" s="78">
        <v>9</v>
      </c>
      <c r="D562" s="78">
        <v>12</v>
      </c>
    </row>
    <row r="563" spans="1:4">
      <c r="A563" s="78">
        <v>10824</v>
      </c>
      <c r="B563" s="78" t="s">
        <v>25</v>
      </c>
      <c r="C563" s="78">
        <v>9</v>
      </c>
      <c r="D563" s="78">
        <v>12</v>
      </c>
    </row>
    <row r="564" spans="1:4">
      <c r="A564" s="78">
        <v>10847</v>
      </c>
      <c r="B564" s="78" t="s">
        <v>67</v>
      </c>
      <c r="C564" s="78">
        <v>9</v>
      </c>
      <c r="D564" s="78">
        <v>12</v>
      </c>
    </row>
    <row r="565" spans="1:4">
      <c r="A565" s="78">
        <v>10910</v>
      </c>
      <c r="B565" s="78" t="s">
        <v>67</v>
      </c>
      <c r="C565" s="78">
        <v>9</v>
      </c>
      <c r="D565" s="78">
        <v>12</v>
      </c>
    </row>
    <row r="566" spans="1:4">
      <c r="A566" s="78">
        <v>10967</v>
      </c>
      <c r="B566" s="78" t="s">
        <v>67</v>
      </c>
      <c r="C566" s="78">
        <v>9</v>
      </c>
      <c r="D566" s="78">
        <v>12</v>
      </c>
    </row>
    <row r="567" spans="1:4">
      <c r="A567" s="78">
        <v>11064</v>
      </c>
      <c r="B567" s="78" t="s">
        <v>25</v>
      </c>
      <c r="C567" s="78">
        <v>9</v>
      </c>
      <c r="D567" s="78">
        <v>12</v>
      </c>
    </row>
    <row r="568" spans="1:4">
      <c r="A568" s="78">
        <v>10409</v>
      </c>
      <c r="B568" s="78" t="s">
        <v>48</v>
      </c>
      <c r="C568" s="78">
        <v>8</v>
      </c>
      <c r="D568" s="78">
        <v>12</v>
      </c>
    </row>
    <row r="569" spans="1:4">
      <c r="A569" s="78">
        <v>10340</v>
      </c>
      <c r="B569" s="78" t="s">
        <v>25</v>
      </c>
      <c r="C569" s="78">
        <v>7</v>
      </c>
      <c r="D569" s="78">
        <v>12</v>
      </c>
    </row>
    <row r="570" spans="1:4">
      <c r="A570" s="78">
        <v>10925</v>
      </c>
      <c r="B570" s="78" t="s">
        <v>83</v>
      </c>
      <c r="C570" s="78">
        <v>7</v>
      </c>
      <c r="D570" s="78">
        <v>12</v>
      </c>
    </row>
    <row r="571" spans="1:4">
      <c r="A571" s="78">
        <v>10955</v>
      </c>
      <c r="B571" s="78" t="s">
        <v>66</v>
      </c>
      <c r="C571" s="78">
        <v>7</v>
      </c>
      <c r="D571" s="78">
        <v>12</v>
      </c>
    </row>
    <row r="572" spans="1:4">
      <c r="A572" s="78">
        <v>10363</v>
      </c>
      <c r="B572" s="78" t="s">
        <v>66</v>
      </c>
      <c r="C572" s="78">
        <v>6</v>
      </c>
      <c r="D572" s="78">
        <v>12</v>
      </c>
    </row>
    <row r="573" spans="1:4">
      <c r="A573" s="78">
        <v>10325</v>
      </c>
      <c r="B573" s="78" t="s">
        <v>61</v>
      </c>
      <c r="C573" s="78">
        <v>4</v>
      </c>
      <c r="D573" s="78">
        <v>12</v>
      </c>
    </row>
    <row r="574" spans="1:4">
      <c r="A574" s="78">
        <v>10885</v>
      </c>
      <c r="B574" s="78" t="s">
        <v>35</v>
      </c>
      <c r="C574" s="78">
        <v>4</v>
      </c>
      <c r="D574" s="78">
        <v>12</v>
      </c>
    </row>
    <row r="575" spans="1:4">
      <c r="A575" s="78">
        <v>10998</v>
      </c>
      <c r="B575" s="78" t="s">
        <v>35</v>
      </c>
      <c r="C575" s="78">
        <v>4</v>
      </c>
      <c r="D575" s="78">
        <v>12</v>
      </c>
    </row>
    <row r="576" spans="1:4">
      <c r="A576" s="78">
        <v>11009</v>
      </c>
      <c r="B576" s="78" t="s">
        <v>35</v>
      </c>
      <c r="C576" s="78">
        <v>4</v>
      </c>
      <c r="D576" s="78">
        <v>12</v>
      </c>
    </row>
    <row r="577" spans="1:4">
      <c r="A577" s="78">
        <v>10275</v>
      </c>
      <c r="B577" s="78" t="s">
        <v>35</v>
      </c>
      <c r="C577" s="78">
        <v>3</v>
      </c>
      <c r="D577" s="78">
        <v>12</v>
      </c>
    </row>
    <row r="578" spans="1:4">
      <c r="A578" s="78">
        <v>10280</v>
      </c>
      <c r="B578" s="78" t="s">
        <v>35</v>
      </c>
      <c r="C578" s="78">
        <v>3</v>
      </c>
      <c r="D578" s="78">
        <v>12</v>
      </c>
    </row>
    <row r="579" spans="1:4">
      <c r="A579" s="78">
        <v>10473</v>
      </c>
      <c r="B579" s="78" t="s">
        <v>30</v>
      </c>
      <c r="C579" s="78">
        <v>2</v>
      </c>
      <c r="D579" s="78">
        <v>12</v>
      </c>
    </row>
    <row r="580" spans="1:4">
      <c r="A580" s="78">
        <v>11021</v>
      </c>
      <c r="B580" s="78" t="s">
        <v>38</v>
      </c>
      <c r="C580" s="78">
        <v>19</v>
      </c>
      <c r="D580" s="78">
        <v>11</v>
      </c>
    </row>
    <row r="581" spans="1:4">
      <c r="A581" s="78">
        <v>10853</v>
      </c>
      <c r="B581" s="78" t="s">
        <v>77</v>
      </c>
      <c r="C581" s="78">
        <v>62</v>
      </c>
      <c r="D581" s="78">
        <v>10</v>
      </c>
    </row>
    <row r="582" spans="1:4">
      <c r="A582" s="78">
        <v>11026</v>
      </c>
      <c r="B582" s="78" t="s">
        <v>23</v>
      </c>
      <c r="C582" s="78">
        <v>53</v>
      </c>
      <c r="D582" s="78">
        <v>10</v>
      </c>
    </row>
    <row r="583" spans="1:4">
      <c r="A583" s="78">
        <v>10599</v>
      </c>
      <c r="B583" s="78" t="s">
        <v>50</v>
      </c>
      <c r="C583" s="78">
        <v>49</v>
      </c>
      <c r="D583" s="78">
        <v>10</v>
      </c>
    </row>
    <row r="584" spans="1:4">
      <c r="A584" s="78">
        <v>10974</v>
      </c>
      <c r="B584" s="78" t="s">
        <v>65</v>
      </c>
      <c r="C584" s="78">
        <v>43</v>
      </c>
      <c r="D584" s="78">
        <v>10</v>
      </c>
    </row>
    <row r="585" spans="1:4">
      <c r="A585" s="78">
        <v>10727</v>
      </c>
      <c r="B585" s="78" t="s">
        <v>52</v>
      </c>
      <c r="C585" s="78">
        <v>38</v>
      </c>
      <c r="D585" s="78">
        <v>10</v>
      </c>
    </row>
    <row r="586" spans="1:4">
      <c r="A586" s="78">
        <v>10964</v>
      </c>
      <c r="B586" s="78" t="s">
        <v>78</v>
      </c>
      <c r="C586" s="78">
        <v>36</v>
      </c>
      <c r="D586" s="78">
        <v>10</v>
      </c>
    </row>
    <row r="587" spans="1:4">
      <c r="A587" s="78">
        <v>10709</v>
      </c>
      <c r="B587" s="78" t="s">
        <v>29</v>
      </c>
      <c r="C587" s="78">
        <v>34</v>
      </c>
      <c r="D587" s="78">
        <v>10</v>
      </c>
    </row>
    <row r="588" spans="1:4">
      <c r="A588" s="78">
        <v>10798</v>
      </c>
      <c r="B588" s="78" t="s">
        <v>20</v>
      </c>
      <c r="C588" s="78">
        <v>34</v>
      </c>
      <c r="D588" s="78">
        <v>10</v>
      </c>
    </row>
    <row r="589" spans="1:4">
      <c r="A589" s="78">
        <v>10759</v>
      </c>
      <c r="B589" s="78" t="s">
        <v>46</v>
      </c>
      <c r="C589" s="78">
        <v>32</v>
      </c>
      <c r="D589" s="78">
        <v>10</v>
      </c>
    </row>
    <row r="590" spans="1:4">
      <c r="A590" s="78">
        <v>10874</v>
      </c>
      <c r="B590" s="78" t="s">
        <v>59</v>
      </c>
      <c r="C590" s="78">
        <v>31</v>
      </c>
      <c r="D590" s="78">
        <v>10</v>
      </c>
    </row>
    <row r="591" spans="1:4">
      <c r="A591" s="78">
        <v>11052</v>
      </c>
      <c r="B591" s="78" t="s">
        <v>92</v>
      </c>
      <c r="C591" s="78">
        <v>28</v>
      </c>
      <c r="D591" s="78">
        <v>10</v>
      </c>
    </row>
    <row r="592" spans="1:4">
      <c r="A592" s="78">
        <v>10545</v>
      </c>
      <c r="B592" s="78" t="s">
        <v>21</v>
      </c>
      <c r="C592" s="78">
        <v>21</v>
      </c>
      <c r="D592" s="78">
        <v>10</v>
      </c>
    </row>
    <row r="593" spans="1:4">
      <c r="A593" s="78">
        <v>10666</v>
      </c>
      <c r="B593" s="78" t="s">
        <v>26</v>
      </c>
      <c r="C593" s="78">
        <v>21</v>
      </c>
      <c r="D593" s="78">
        <v>10</v>
      </c>
    </row>
    <row r="594" spans="1:4">
      <c r="A594" s="78">
        <v>11043</v>
      </c>
      <c r="B594" s="78" t="s">
        <v>21</v>
      </c>
      <c r="C594" s="78">
        <v>21</v>
      </c>
      <c r="D594" s="78">
        <v>10</v>
      </c>
    </row>
    <row r="595" spans="1:4">
      <c r="A595" s="78">
        <v>10561</v>
      </c>
      <c r="B595" s="78" t="s">
        <v>63</v>
      </c>
      <c r="C595" s="78">
        <v>19</v>
      </c>
      <c r="D595" s="78">
        <v>10</v>
      </c>
    </row>
    <row r="596" spans="1:4">
      <c r="A596" s="78">
        <v>10624</v>
      </c>
      <c r="B596" s="78" t="s">
        <v>63</v>
      </c>
      <c r="C596" s="78">
        <v>19</v>
      </c>
      <c r="D596" s="78">
        <v>10</v>
      </c>
    </row>
    <row r="597" spans="1:4">
      <c r="A597" s="78">
        <v>10796</v>
      </c>
      <c r="B597" s="78" t="s">
        <v>63</v>
      </c>
      <c r="C597" s="78">
        <v>19</v>
      </c>
      <c r="D597" s="78">
        <v>10</v>
      </c>
    </row>
    <row r="598" spans="1:4">
      <c r="A598" s="78">
        <v>11049</v>
      </c>
      <c r="B598" s="78" t="s">
        <v>38</v>
      </c>
      <c r="C598" s="78">
        <v>19</v>
      </c>
      <c r="D598" s="78">
        <v>10</v>
      </c>
    </row>
    <row r="599" spans="1:4">
      <c r="A599" s="78">
        <v>10535</v>
      </c>
      <c r="B599" s="78" t="s">
        <v>56</v>
      </c>
      <c r="C599" s="78">
        <v>18</v>
      </c>
      <c r="D599" s="78">
        <v>10</v>
      </c>
    </row>
    <row r="600" spans="1:4">
      <c r="A600" s="78">
        <v>10566</v>
      </c>
      <c r="B600" s="78" t="s">
        <v>57</v>
      </c>
      <c r="C600" s="78">
        <v>18</v>
      </c>
      <c r="D600" s="78">
        <v>10</v>
      </c>
    </row>
    <row r="601" spans="1:4">
      <c r="A601" s="78">
        <v>10575</v>
      </c>
      <c r="B601" s="78" t="s">
        <v>57</v>
      </c>
      <c r="C601" s="78">
        <v>18</v>
      </c>
      <c r="D601" s="78">
        <v>10</v>
      </c>
    </row>
    <row r="602" spans="1:4">
      <c r="A602" s="78">
        <v>10665</v>
      </c>
      <c r="B602" s="78" t="s">
        <v>57</v>
      </c>
      <c r="C602" s="78">
        <v>18</v>
      </c>
      <c r="D602" s="78">
        <v>10</v>
      </c>
    </row>
    <row r="603" spans="1:4">
      <c r="A603" s="78">
        <v>10749</v>
      </c>
      <c r="B603" s="78" t="s">
        <v>57</v>
      </c>
      <c r="C603" s="78">
        <v>18</v>
      </c>
      <c r="D603" s="78">
        <v>10</v>
      </c>
    </row>
    <row r="604" spans="1:4">
      <c r="A604" s="78">
        <v>10879</v>
      </c>
      <c r="B604" s="78" t="s">
        <v>57</v>
      </c>
      <c r="C604" s="78">
        <v>18</v>
      </c>
      <c r="D604" s="78">
        <v>10</v>
      </c>
    </row>
    <row r="605" spans="1:4">
      <c r="A605" s="78">
        <v>10921</v>
      </c>
      <c r="B605" s="78" t="s">
        <v>51</v>
      </c>
      <c r="C605" s="78">
        <v>18</v>
      </c>
      <c r="D605" s="78">
        <v>10</v>
      </c>
    </row>
    <row r="606" spans="1:4">
      <c r="A606" s="78">
        <v>10339</v>
      </c>
      <c r="B606" s="78" t="s">
        <v>80</v>
      </c>
      <c r="C606" s="78">
        <v>17</v>
      </c>
      <c r="D606" s="78">
        <v>10</v>
      </c>
    </row>
    <row r="607" spans="1:4">
      <c r="A607" s="78">
        <v>10671</v>
      </c>
      <c r="B607" s="78" t="s">
        <v>40</v>
      </c>
      <c r="C607" s="78">
        <v>17</v>
      </c>
      <c r="D607" s="78">
        <v>10</v>
      </c>
    </row>
    <row r="608" spans="1:4">
      <c r="A608" s="78">
        <v>10435</v>
      </c>
      <c r="B608" s="78" t="s">
        <v>38</v>
      </c>
      <c r="C608" s="78">
        <v>15</v>
      </c>
      <c r="D608" s="78">
        <v>10</v>
      </c>
    </row>
    <row r="609" spans="1:4">
      <c r="A609" s="78">
        <v>10881</v>
      </c>
      <c r="B609" s="78" t="s">
        <v>64</v>
      </c>
      <c r="C609" s="78">
        <v>15</v>
      </c>
      <c r="D609" s="78">
        <v>10</v>
      </c>
    </row>
    <row r="610" spans="1:4">
      <c r="A610" s="78">
        <v>10301</v>
      </c>
      <c r="B610" s="78" t="s">
        <v>56</v>
      </c>
      <c r="C610" s="78">
        <v>14</v>
      </c>
      <c r="D610" s="78">
        <v>10</v>
      </c>
    </row>
    <row r="611" spans="1:4">
      <c r="A611" s="78">
        <v>10321</v>
      </c>
      <c r="B611" s="78" t="s">
        <v>51</v>
      </c>
      <c r="C611" s="78">
        <v>14</v>
      </c>
      <c r="D611" s="78">
        <v>10</v>
      </c>
    </row>
    <row r="612" spans="1:4">
      <c r="A612" s="78">
        <v>10482</v>
      </c>
      <c r="B612" s="78" t="s">
        <v>56</v>
      </c>
      <c r="C612" s="78">
        <v>14</v>
      </c>
      <c r="D612" s="78">
        <v>10</v>
      </c>
    </row>
    <row r="613" spans="1:4">
      <c r="A613" s="78">
        <v>10805</v>
      </c>
      <c r="B613" s="78" t="s">
        <v>71</v>
      </c>
      <c r="C613" s="78">
        <v>14</v>
      </c>
      <c r="D613" s="78">
        <v>10</v>
      </c>
    </row>
    <row r="614" spans="1:4">
      <c r="A614" s="78">
        <v>10851</v>
      </c>
      <c r="B614" s="78" t="s">
        <v>84</v>
      </c>
      <c r="C614" s="78">
        <v>14</v>
      </c>
      <c r="D614" s="78">
        <v>10</v>
      </c>
    </row>
    <row r="615" spans="1:4">
      <c r="A615" s="78">
        <v>10310</v>
      </c>
      <c r="B615" s="78" t="s">
        <v>40</v>
      </c>
      <c r="C615" s="78">
        <v>13</v>
      </c>
      <c r="D615" s="78">
        <v>10</v>
      </c>
    </row>
    <row r="616" spans="1:4">
      <c r="A616" s="78">
        <v>10493</v>
      </c>
      <c r="B616" s="78" t="s">
        <v>79</v>
      </c>
      <c r="C616" s="78">
        <v>13</v>
      </c>
      <c r="D616" s="78">
        <v>10</v>
      </c>
    </row>
    <row r="617" spans="1:4">
      <c r="A617" s="78">
        <v>11060</v>
      </c>
      <c r="B617" s="78" t="s">
        <v>42</v>
      </c>
      <c r="C617" s="78">
        <v>13</v>
      </c>
      <c r="D617" s="78">
        <v>10</v>
      </c>
    </row>
    <row r="618" spans="1:4">
      <c r="A618" s="78">
        <v>10662</v>
      </c>
      <c r="B618" s="78" t="s">
        <v>73</v>
      </c>
      <c r="C618" s="78">
        <v>12</v>
      </c>
      <c r="D618" s="78">
        <v>10</v>
      </c>
    </row>
    <row r="619" spans="1:4">
      <c r="A619" s="78">
        <v>10783</v>
      </c>
      <c r="B619" s="78" t="s">
        <v>33</v>
      </c>
      <c r="C619" s="78">
        <v>12</v>
      </c>
      <c r="D619" s="78">
        <v>10</v>
      </c>
    </row>
    <row r="620" spans="1:4">
      <c r="A620" s="78">
        <v>10290</v>
      </c>
      <c r="B620" s="78" t="s">
        <v>42</v>
      </c>
      <c r="C620" s="78">
        <v>10</v>
      </c>
      <c r="D620" s="78">
        <v>10</v>
      </c>
    </row>
    <row r="621" spans="1:4">
      <c r="A621" s="78">
        <v>10328</v>
      </c>
      <c r="B621" s="78" t="s">
        <v>73</v>
      </c>
      <c r="C621" s="78">
        <v>10</v>
      </c>
      <c r="D621" s="78">
        <v>10</v>
      </c>
    </row>
    <row r="622" spans="1:4">
      <c r="A622" s="78">
        <v>10248</v>
      </c>
      <c r="B622" s="78" t="s">
        <v>22</v>
      </c>
      <c r="C622" s="78">
        <v>9</v>
      </c>
      <c r="D622" s="78">
        <v>10</v>
      </c>
    </row>
    <row r="623" spans="1:4">
      <c r="A623" s="78">
        <v>10521</v>
      </c>
      <c r="B623" s="78" t="s">
        <v>25</v>
      </c>
      <c r="C623" s="78">
        <v>9</v>
      </c>
      <c r="D623" s="78">
        <v>10</v>
      </c>
    </row>
    <row r="624" spans="1:4">
      <c r="A624" s="78">
        <v>10550</v>
      </c>
      <c r="B624" s="78" t="s">
        <v>67</v>
      </c>
      <c r="C624" s="78">
        <v>9</v>
      </c>
      <c r="D624" s="78">
        <v>10</v>
      </c>
    </row>
    <row r="625" spans="1:4">
      <c r="A625" s="78">
        <v>10621</v>
      </c>
      <c r="B625" s="78" t="s">
        <v>88</v>
      </c>
      <c r="C625" s="78">
        <v>9</v>
      </c>
      <c r="D625" s="78">
        <v>10</v>
      </c>
    </row>
    <row r="626" spans="1:4">
      <c r="A626" s="78">
        <v>10657</v>
      </c>
      <c r="B626" s="78" t="s">
        <v>87</v>
      </c>
      <c r="C626" s="78">
        <v>9</v>
      </c>
      <c r="D626" s="78">
        <v>10</v>
      </c>
    </row>
    <row r="627" spans="1:4">
      <c r="A627" s="78">
        <v>10778</v>
      </c>
      <c r="B627" s="78" t="s">
        <v>25</v>
      </c>
      <c r="C627" s="78">
        <v>9</v>
      </c>
      <c r="D627" s="78">
        <v>10</v>
      </c>
    </row>
    <row r="628" spans="1:4">
      <c r="A628" s="78">
        <v>11013</v>
      </c>
      <c r="B628" s="78" t="s">
        <v>88</v>
      </c>
      <c r="C628" s="78">
        <v>9</v>
      </c>
      <c r="D628" s="78">
        <v>10</v>
      </c>
    </row>
    <row r="629" spans="1:4">
      <c r="A629" s="78">
        <v>11076</v>
      </c>
      <c r="B629" s="78" t="s">
        <v>67</v>
      </c>
      <c r="C629" s="78">
        <v>9</v>
      </c>
      <c r="D629" s="78">
        <v>10</v>
      </c>
    </row>
    <row r="630" spans="1:4">
      <c r="A630" s="78">
        <v>10259</v>
      </c>
      <c r="B630" s="78" t="s">
        <v>48</v>
      </c>
      <c r="C630" s="78">
        <v>8</v>
      </c>
      <c r="D630" s="78">
        <v>10</v>
      </c>
    </row>
    <row r="631" spans="1:4">
      <c r="A631" s="78">
        <v>10333</v>
      </c>
      <c r="B631" s="78" t="s">
        <v>48</v>
      </c>
      <c r="C631" s="78">
        <v>8</v>
      </c>
      <c r="D631" s="78">
        <v>10</v>
      </c>
    </row>
    <row r="632" spans="1:4">
      <c r="A632" s="78">
        <v>10397</v>
      </c>
      <c r="B632" s="78" t="s">
        <v>48</v>
      </c>
      <c r="C632" s="78">
        <v>8</v>
      </c>
      <c r="D632" s="78">
        <v>10</v>
      </c>
    </row>
    <row r="633" spans="1:4">
      <c r="A633" s="78">
        <v>10250</v>
      </c>
      <c r="B633" s="78" t="s">
        <v>25</v>
      </c>
      <c r="C633" s="78">
        <v>7</v>
      </c>
      <c r="D633" s="78">
        <v>10</v>
      </c>
    </row>
    <row r="634" spans="1:4">
      <c r="A634" s="78">
        <v>10316</v>
      </c>
      <c r="B634" s="78" t="s">
        <v>25</v>
      </c>
      <c r="C634" s="78">
        <v>7</v>
      </c>
      <c r="D634" s="78">
        <v>10</v>
      </c>
    </row>
    <row r="635" spans="1:4">
      <c r="A635" s="78">
        <v>10329</v>
      </c>
      <c r="B635" s="78" t="s">
        <v>67</v>
      </c>
      <c r="C635" s="78">
        <v>7</v>
      </c>
      <c r="D635" s="78">
        <v>10</v>
      </c>
    </row>
    <row r="636" spans="1:4">
      <c r="A636" s="78">
        <v>10495</v>
      </c>
      <c r="B636" s="78" t="s">
        <v>88</v>
      </c>
      <c r="C636" s="78">
        <v>7</v>
      </c>
      <c r="D636" s="78">
        <v>10</v>
      </c>
    </row>
    <row r="637" spans="1:4">
      <c r="A637" s="78">
        <v>10534</v>
      </c>
      <c r="B637" s="78" t="s">
        <v>74</v>
      </c>
      <c r="C637" s="78">
        <v>7</v>
      </c>
      <c r="D637" s="78">
        <v>10</v>
      </c>
    </row>
    <row r="638" spans="1:4">
      <c r="A638" s="78">
        <v>10785</v>
      </c>
      <c r="B638" s="78" t="s">
        <v>66</v>
      </c>
      <c r="C638" s="78">
        <v>7</v>
      </c>
      <c r="D638" s="78">
        <v>10</v>
      </c>
    </row>
    <row r="639" spans="1:4">
      <c r="A639" s="78">
        <v>10973</v>
      </c>
      <c r="B639" s="78" t="s">
        <v>66</v>
      </c>
      <c r="C639" s="78">
        <v>7</v>
      </c>
      <c r="D639" s="78">
        <v>10</v>
      </c>
    </row>
    <row r="640" spans="1:4">
      <c r="A640" s="78">
        <v>10975</v>
      </c>
      <c r="B640" s="78" t="s">
        <v>66</v>
      </c>
      <c r="C640" s="78">
        <v>7</v>
      </c>
      <c r="D640" s="78">
        <v>10</v>
      </c>
    </row>
    <row r="641" spans="1:4">
      <c r="A641" s="78">
        <v>11003</v>
      </c>
      <c r="B641" s="78" t="s">
        <v>83</v>
      </c>
      <c r="C641" s="78">
        <v>7</v>
      </c>
      <c r="D641" s="78">
        <v>10</v>
      </c>
    </row>
    <row r="642" spans="1:4">
      <c r="A642" s="78">
        <v>11035</v>
      </c>
      <c r="B642" s="78" t="s">
        <v>74</v>
      </c>
      <c r="C642" s="78">
        <v>7</v>
      </c>
      <c r="D642" s="78">
        <v>10</v>
      </c>
    </row>
    <row r="643" spans="1:4">
      <c r="A643" s="78">
        <v>10312</v>
      </c>
      <c r="B643" s="78" t="s">
        <v>66</v>
      </c>
      <c r="C643" s="78">
        <v>6</v>
      </c>
      <c r="D643" s="78">
        <v>10</v>
      </c>
    </row>
    <row r="644" spans="1:4">
      <c r="A644" s="78">
        <v>10474</v>
      </c>
      <c r="B644" s="78" t="s">
        <v>66</v>
      </c>
      <c r="C644" s="78">
        <v>6</v>
      </c>
      <c r="D644" s="78">
        <v>10</v>
      </c>
    </row>
    <row r="645" spans="1:4">
      <c r="A645" s="78">
        <v>10508</v>
      </c>
      <c r="B645" s="78" t="s">
        <v>61</v>
      </c>
      <c r="C645" s="78">
        <v>6</v>
      </c>
      <c r="D645" s="78">
        <v>10</v>
      </c>
    </row>
    <row r="646" spans="1:4">
      <c r="A646" s="78">
        <v>10526</v>
      </c>
      <c r="B646" s="78" t="s">
        <v>61</v>
      </c>
      <c r="C646" s="78">
        <v>6</v>
      </c>
      <c r="D646" s="78">
        <v>10</v>
      </c>
    </row>
    <row r="647" spans="1:4">
      <c r="A647" s="78">
        <v>10829</v>
      </c>
      <c r="B647" s="78" t="s">
        <v>61</v>
      </c>
      <c r="C647" s="78">
        <v>6</v>
      </c>
      <c r="D647" s="78">
        <v>10</v>
      </c>
    </row>
    <row r="648" spans="1:4">
      <c r="A648" s="78">
        <v>10926</v>
      </c>
      <c r="B648" s="78" t="s">
        <v>61</v>
      </c>
      <c r="C648" s="78">
        <v>6</v>
      </c>
      <c r="D648" s="78">
        <v>10</v>
      </c>
    </row>
    <row r="649" spans="1:4">
      <c r="A649" s="78">
        <v>11071</v>
      </c>
      <c r="B649" s="78" t="s">
        <v>61</v>
      </c>
      <c r="C649" s="78">
        <v>6</v>
      </c>
      <c r="D649" s="78">
        <v>10</v>
      </c>
    </row>
    <row r="650" spans="1:4">
      <c r="A650" s="78">
        <v>10288</v>
      </c>
      <c r="B650" s="78" t="s">
        <v>74</v>
      </c>
      <c r="C650" s="78">
        <v>5</v>
      </c>
      <c r="D650" s="78">
        <v>10</v>
      </c>
    </row>
    <row r="651" spans="1:4">
      <c r="A651" s="78">
        <v>10375</v>
      </c>
      <c r="B651" s="78" t="s">
        <v>74</v>
      </c>
      <c r="C651" s="78">
        <v>5</v>
      </c>
      <c r="D651" s="78">
        <v>10</v>
      </c>
    </row>
    <row r="652" spans="1:4">
      <c r="A652" s="78">
        <v>10276</v>
      </c>
      <c r="B652" s="78" t="s">
        <v>61</v>
      </c>
      <c r="C652" s="78">
        <v>4</v>
      </c>
      <c r="D652" s="78">
        <v>10</v>
      </c>
    </row>
    <row r="653" spans="1:4">
      <c r="A653" s="78">
        <v>10394</v>
      </c>
      <c r="B653" s="78" t="s">
        <v>61</v>
      </c>
      <c r="C653" s="78">
        <v>4</v>
      </c>
      <c r="D653" s="78">
        <v>10</v>
      </c>
    </row>
    <row r="654" spans="1:4">
      <c r="A654" s="78">
        <v>10512</v>
      </c>
      <c r="B654" s="78" t="s">
        <v>35</v>
      </c>
      <c r="C654" s="78">
        <v>4</v>
      </c>
      <c r="D654" s="78">
        <v>10</v>
      </c>
    </row>
    <row r="655" spans="1:4">
      <c r="A655" s="78">
        <v>10893</v>
      </c>
      <c r="B655" s="78" t="s">
        <v>35</v>
      </c>
      <c r="C655" s="78">
        <v>4</v>
      </c>
      <c r="D655" s="78">
        <v>10</v>
      </c>
    </row>
    <row r="656" spans="1:4">
      <c r="A656" s="78">
        <v>10960</v>
      </c>
      <c r="B656" s="78" t="s">
        <v>35</v>
      </c>
      <c r="C656" s="78">
        <v>4</v>
      </c>
      <c r="D656" s="78">
        <v>10</v>
      </c>
    </row>
    <row r="657" spans="1:4">
      <c r="A657" s="78">
        <v>11010</v>
      </c>
      <c r="B657" s="78" t="s">
        <v>35</v>
      </c>
      <c r="C657" s="78">
        <v>4</v>
      </c>
      <c r="D657" s="78">
        <v>10</v>
      </c>
    </row>
    <row r="658" spans="1:4">
      <c r="A658" s="78">
        <v>11051</v>
      </c>
      <c r="B658" s="78" t="s">
        <v>35</v>
      </c>
      <c r="C658" s="78">
        <v>4</v>
      </c>
      <c r="D658" s="78">
        <v>10</v>
      </c>
    </row>
    <row r="659" spans="1:4">
      <c r="A659" s="78">
        <v>10293</v>
      </c>
      <c r="B659" s="78" t="s">
        <v>35</v>
      </c>
      <c r="C659" s="78">
        <v>3</v>
      </c>
      <c r="D659" s="78">
        <v>10</v>
      </c>
    </row>
    <row r="660" spans="1:4">
      <c r="A660" s="78">
        <v>10352</v>
      </c>
      <c r="B660" s="78" t="s">
        <v>35</v>
      </c>
      <c r="C660" s="78">
        <v>3</v>
      </c>
      <c r="D660" s="78">
        <v>10</v>
      </c>
    </row>
    <row r="661" spans="1:4">
      <c r="A661" s="78">
        <v>10358</v>
      </c>
      <c r="B661" s="78" t="s">
        <v>35</v>
      </c>
      <c r="C661" s="78">
        <v>3</v>
      </c>
      <c r="D661" s="78">
        <v>10</v>
      </c>
    </row>
    <row r="662" spans="1:4">
      <c r="A662" s="78">
        <v>11054</v>
      </c>
      <c r="B662" s="78" t="s">
        <v>30</v>
      </c>
      <c r="C662" s="78">
        <v>2</v>
      </c>
      <c r="D662" s="78">
        <v>10</v>
      </c>
    </row>
    <row r="663" spans="1:4">
      <c r="A663" s="78">
        <v>10629</v>
      </c>
      <c r="B663" s="78" t="s">
        <v>76</v>
      </c>
      <c r="C663" s="78">
        <v>33</v>
      </c>
      <c r="D663" s="78">
        <v>9</v>
      </c>
    </row>
    <row r="664" spans="1:4">
      <c r="A664" s="78">
        <v>10598</v>
      </c>
      <c r="B664" s="78" t="s">
        <v>60</v>
      </c>
      <c r="C664" s="78">
        <v>21</v>
      </c>
      <c r="D664" s="78">
        <v>9</v>
      </c>
    </row>
    <row r="665" spans="1:4">
      <c r="A665" s="78">
        <v>10249</v>
      </c>
      <c r="B665" s="78" t="s">
        <v>24</v>
      </c>
      <c r="C665" s="78">
        <v>18</v>
      </c>
      <c r="D665" s="78">
        <v>9</v>
      </c>
    </row>
    <row r="666" spans="1:4">
      <c r="A666" s="78">
        <v>10948</v>
      </c>
      <c r="B666" s="78" t="s">
        <v>89</v>
      </c>
      <c r="C666" s="78">
        <v>16</v>
      </c>
      <c r="D666" s="78">
        <v>9</v>
      </c>
    </row>
    <row r="667" spans="1:4">
      <c r="A667" s="78">
        <v>10833</v>
      </c>
      <c r="B667" s="78" t="s">
        <v>33</v>
      </c>
      <c r="C667" s="78">
        <v>12</v>
      </c>
      <c r="D667" s="78">
        <v>9</v>
      </c>
    </row>
    <row r="668" spans="1:4">
      <c r="A668" s="78">
        <v>10969</v>
      </c>
      <c r="B668" s="78" t="s">
        <v>72</v>
      </c>
      <c r="C668" s="78">
        <v>12</v>
      </c>
      <c r="D668" s="78">
        <v>9</v>
      </c>
    </row>
    <row r="669" spans="1:4">
      <c r="A669" s="78">
        <v>10580</v>
      </c>
      <c r="B669" s="78" t="s">
        <v>25</v>
      </c>
      <c r="C669" s="78">
        <v>9</v>
      </c>
      <c r="D669" s="78">
        <v>9</v>
      </c>
    </row>
    <row r="670" spans="1:4">
      <c r="A670" s="78">
        <v>11067</v>
      </c>
      <c r="B670" s="78" t="s">
        <v>25</v>
      </c>
      <c r="C670" s="78">
        <v>9</v>
      </c>
      <c r="D670" s="78">
        <v>9</v>
      </c>
    </row>
    <row r="671" spans="1:4">
      <c r="A671" s="78">
        <v>10683</v>
      </c>
      <c r="B671" s="78" t="s">
        <v>83</v>
      </c>
      <c r="C671" s="78">
        <v>7</v>
      </c>
      <c r="D671" s="78">
        <v>9</v>
      </c>
    </row>
    <row r="672" spans="1:4">
      <c r="A672" s="78">
        <v>10639</v>
      </c>
      <c r="B672" s="78" t="s">
        <v>77</v>
      </c>
      <c r="C672" s="78">
        <v>62</v>
      </c>
      <c r="D672" s="78">
        <v>8</v>
      </c>
    </row>
    <row r="673" spans="1:4">
      <c r="A673" s="78">
        <v>10966</v>
      </c>
      <c r="B673" s="78" t="s">
        <v>47</v>
      </c>
      <c r="C673" s="78">
        <v>26</v>
      </c>
      <c r="D673" s="78">
        <v>8</v>
      </c>
    </row>
    <row r="674" spans="1:4">
      <c r="A674" s="78">
        <v>10468</v>
      </c>
      <c r="B674" s="78" t="s">
        <v>54</v>
      </c>
      <c r="C674" s="78">
        <v>20</v>
      </c>
      <c r="D674" s="78">
        <v>8</v>
      </c>
    </row>
    <row r="675" spans="1:4">
      <c r="A675" s="78">
        <v>10752</v>
      </c>
      <c r="B675" s="78" t="s">
        <v>70</v>
      </c>
      <c r="C675" s="78">
        <v>18</v>
      </c>
      <c r="D675" s="78">
        <v>8</v>
      </c>
    </row>
    <row r="676" spans="1:4">
      <c r="A676" s="78">
        <v>10899</v>
      </c>
      <c r="B676" s="78" t="s">
        <v>32</v>
      </c>
      <c r="C676" s="78">
        <v>18</v>
      </c>
      <c r="D676" s="78">
        <v>8</v>
      </c>
    </row>
    <row r="677" spans="1:4">
      <c r="A677" s="78">
        <v>11006</v>
      </c>
      <c r="B677" s="78" t="s">
        <v>70</v>
      </c>
      <c r="C677" s="78">
        <v>18</v>
      </c>
      <c r="D677" s="78">
        <v>8</v>
      </c>
    </row>
    <row r="678" spans="1:4">
      <c r="A678" s="78">
        <v>10698</v>
      </c>
      <c r="B678" s="78" t="s">
        <v>49</v>
      </c>
      <c r="C678" s="78">
        <v>15</v>
      </c>
      <c r="D678" s="78">
        <v>8</v>
      </c>
    </row>
    <row r="679" spans="1:4">
      <c r="A679" s="78">
        <v>10668</v>
      </c>
      <c r="B679" s="78" t="s">
        <v>33</v>
      </c>
      <c r="C679" s="78">
        <v>12</v>
      </c>
      <c r="D679" s="78">
        <v>8</v>
      </c>
    </row>
    <row r="680" spans="1:4">
      <c r="A680" s="78">
        <v>10385</v>
      </c>
      <c r="B680" s="78" t="s">
        <v>73</v>
      </c>
      <c r="C680" s="78">
        <v>10</v>
      </c>
      <c r="D680" s="78">
        <v>8</v>
      </c>
    </row>
    <row r="681" spans="1:4">
      <c r="A681" s="78">
        <v>10614</v>
      </c>
      <c r="B681" s="78" t="s">
        <v>48</v>
      </c>
      <c r="C681" s="78">
        <v>10</v>
      </c>
      <c r="D681" s="78">
        <v>8</v>
      </c>
    </row>
    <row r="682" spans="1:4">
      <c r="A682" s="78">
        <v>10935</v>
      </c>
      <c r="B682" s="78" t="s">
        <v>88</v>
      </c>
      <c r="C682" s="78">
        <v>9</v>
      </c>
      <c r="D682" s="78">
        <v>8</v>
      </c>
    </row>
    <row r="683" spans="1:4">
      <c r="A683" s="78">
        <v>10379</v>
      </c>
      <c r="B683" s="78" t="s">
        <v>25</v>
      </c>
      <c r="C683" s="78">
        <v>7</v>
      </c>
      <c r="D683" s="78">
        <v>8</v>
      </c>
    </row>
    <row r="684" spans="1:4">
      <c r="A684" s="78">
        <v>10631</v>
      </c>
      <c r="B684" s="78" t="s">
        <v>66</v>
      </c>
      <c r="C684" s="78">
        <v>7</v>
      </c>
      <c r="D684" s="78">
        <v>8</v>
      </c>
    </row>
    <row r="685" spans="1:4">
      <c r="A685" s="78">
        <v>10793</v>
      </c>
      <c r="B685" s="78" t="s">
        <v>83</v>
      </c>
      <c r="C685" s="78">
        <v>7</v>
      </c>
      <c r="D685" s="78">
        <v>8</v>
      </c>
    </row>
    <row r="686" spans="1:4">
      <c r="A686" s="78">
        <v>10862</v>
      </c>
      <c r="B686" s="78" t="s">
        <v>83</v>
      </c>
      <c r="C686" s="78">
        <v>7</v>
      </c>
      <c r="D686" s="78">
        <v>8</v>
      </c>
    </row>
    <row r="687" spans="1:4">
      <c r="A687" s="78">
        <v>10613</v>
      </c>
      <c r="B687" s="78" t="s">
        <v>61</v>
      </c>
      <c r="C687" s="78">
        <v>6</v>
      </c>
      <c r="D687" s="78">
        <v>8</v>
      </c>
    </row>
    <row r="688" spans="1:4">
      <c r="A688" s="78">
        <v>10334</v>
      </c>
      <c r="B688" s="78" t="s">
        <v>83</v>
      </c>
      <c r="C688" s="78">
        <v>5</v>
      </c>
      <c r="D688" s="78">
        <v>8</v>
      </c>
    </row>
    <row r="689" spans="1:4">
      <c r="A689" s="78">
        <v>10520</v>
      </c>
      <c r="B689" s="78" t="s">
        <v>35</v>
      </c>
      <c r="C689" s="78">
        <v>4</v>
      </c>
      <c r="D689" s="78">
        <v>8</v>
      </c>
    </row>
    <row r="690" spans="1:4">
      <c r="A690" s="78">
        <v>10883</v>
      </c>
      <c r="B690" s="78" t="s">
        <v>35</v>
      </c>
      <c r="C690" s="78">
        <v>4</v>
      </c>
      <c r="D690" s="78">
        <v>8</v>
      </c>
    </row>
    <row r="691" spans="1:4">
      <c r="A691" s="78">
        <v>10341</v>
      </c>
      <c r="B691" s="78" t="s">
        <v>30</v>
      </c>
      <c r="C691" s="78">
        <v>2</v>
      </c>
      <c r="D691" s="78">
        <v>8</v>
      </c>
    </row>
    <row r="692" spans="1:4">
      <c r="A692" s="78">
        <v>10528</v>
      </c>
      <c r="B692" s="78" t="s">
        <v>30</v>
      </c>
      <c r="C692" s="78">
        <v>2</v>
      </c>
      <c r="D692" s="78">
        <v>8</v>
      </c>
    </row>
    <row r="693" spans="1:4">
      <c r="A693" s="78">
        <v>10677</v>
      </c>
      <c r="B693" s="78" t="s">
        <v>30</v>
      </c>
      <c r="C693" s="78">
        <v>2</v>
      </c>
      <c r="D693" s="78">
        <v>8</v>
      </c>
    </row>
    <row r="694" spans="1:4">
      <c r="A694" s="78">
        <v>10426</v>
      </c>
      <c r="B694" s="78" t="s">
        <v>76</v>
      </c>
      <c r="C694" s="78">
        <v>26</v>
      </c>
      <c r="D694" s="78">
        <v>7</v>
      </c>
    </row>
    <row r="695" spans="1:4">
      <c r="A695" s="78">
        <v>10538</v>
      </c>
      <c r="B695" s="78" t="s">
        <v>49</v>
      </c>
      <c r="C695" s="78">
        <v>15</v>
      </c>
      <c r="D695" s="78">
        <v>7</v>
      </c>
    </row>
    <row r="696" spans="1:4">
      <c r="A696" s="78">
        <v>10544</v>
      </c>
      <c r="B696" s="78" t="s">
        <v>69</v>
      </c>
      <c r="C696" s="78">
        <v>14</v>
      </c>
      <c r="D696" s="78">
        <v>7</v>
      </c>
    </row>
    <row r="697" spans="1:4">
      <c r="A697" s="78">
        <v>10491</v>
      </c>
      <c r="B697" s="78" t="s">
        <v>42</v>
      </c>
      <c r="C697" s="78">
        <v>10</v>
      </c>
      <c r="D697" s="78">
        <v>7</v>
      </c>
    </row>
    <row r="698" spans="1:4">
      <c r="A698" s="78">
        <v>10676</v>
      </c>
      <c r="B698" s="78" t="s">
        <v>67</v>
      </c>
      <c r="C698" s="78">
        <v>9</v>
      </c>
      <c r="D698" s="78">
        <v>7</v>
      </c>
    </row>
    <row r="699" spans="1:4">
      <c r="A699" s="78">
        <v>10697</v>
      </c>
      <c r="B699" s="78" t="s">
        <v>67</v>
      </c>
      <c r="C699" s="78">
        <v>9</v>
      </c>
      <c r="D699" s="78">
        <v>7</v>
      </c>
    </row>
    <row r="700" spans="1:4">
      <c r="A700" s="78">
        <v>10773</v>
      </c>
      <c r="B700" s="78" t="s">
        <v>66</v>
      </c>
      <c r="C700" s="78">
        <v>7</v>
      </c>
      <c r="D700" s="78">
        <v>7</v>
      </c>
    </row>
    <row r="701" spans="1:4">
      <c r="A701" s="78">
        <v>10800</v>
      </c>
      <c r="B701" s="78" t="s">
        <v>74</v>
      </c>
      <c r="C701" s="78">
        <v>7</v>
      </c>
      <c r="D701" s="78">
        <v>7</v>
      </c>
    </row>
    <row r="702" spans="1:4">
      <c r="A702" s="78">
        <v>10810</v>
      </c>
      <c r="B702" s="78" t="s">
        <v>61</v>
      </c>
      <c r="C702" s="78">
        <v>6</v>
      </c>
      <c r="D702" s="78">
        <v>7</v>
      </c>
    </row>
    <row r="703" spans="1:4">
      <c r="A703" s="78">
        <v>11036</v>
      </c>
      <c r="B703" s="78" t="s">
        <v>61</v>
      </c>
      <c r="C703" s="78">
        <v>6</v>
      </c>
      <c r="D703" s="78">
        <v>7</v>
      </c>
    </row>
    <row r="704" spans="1:4">
      <c r="A704" s="78">
        <v>10972</v>
      </c>
      <c r="B704" s="78" t="s">
        <v>30</v>
      </c>
      <c r="C704" s="78">
        <v>2</v>
      </c>
      <c r="D704" s="78">
        <v>7</v>
      </c>
    </row>
    <row r="705" spans="1:4">
      <c r="A705" s="78">
        <v>10687</v>
      </c>
      <c r="B705" s="78" t="s">
        <v>39</v>
      </c>
      <c r="C705" s="78">
        <v>19</v>
      </c>
      <c r="D705" s="78">
        <v>6</v>
      </c>
    </row>
    <row r="706" spans="1:4">
      <c r="A706" s="78">
        <v>10611</v>
      </c>
      <c r="B706" s="78" t="s">
        <v>70</v>
      </c>
      <c r="C706" s="78">
        <v>18</v>
      </c>
      <c r="D706" s="78">
        <v>6</v>
      </c>
    </row>
    <row r="707" spans="1:4">
      <c r="A707" s="78">
        <v>10728</v>
      </c>
      <c r="B707" s="78" t="s">
        <v>56</v>
      </c>
      <c r="C707" s="78">
        <v>18</v>
      </c>
      <c r="D707" s="78">
        <v>6</v>
      </c>
    </row>
    <row r="708" spans="1:4">
      <c r="A708" s="78">
        <v>10836</v>
      </c>
      <c r="B708" s="78" t="s">
        <v>51</v>
      </c>
      <c r="C708" s="78">
        <v>18</v>
      </c>
      <c r="D708" s="78">
        <v>6</v>
      </c>
    </row>
    <row r="709" spans="1:4">
      <c r="A709" s="78">
        <v>11004</v>
      </c>
      <c r="B709" s="78" t="s">
        <v>57</v>
      </c>
      <c r="C709" s="78">
        <v>18</v>
      </c>
      <c r="D709" s="78">
        <v>6</v>
      </c>
    </row>
    <row r="710" spans="1:4">
      <c r="A710" s="78">
        <v>10378</v>
      </c>
      <c r="B710" s="78" t="s">
        <v>60</v>
      </c>
      <c r="C710" s="78">
        <v>17</v>
      </c>
      <c r="D710" s="78">
        <v>6</v>
      </c>
    </row>
    <row r="711" spans="1:4">
      <c r="A711" s="78">
        <v>10916</v>
      </c>
      <c r="B711" s="78" t="s">
        <v>40</v>
      </c>
      <c r="C711" s="78">
        <v>17</v>
      </c>
      <c r="D711" s="78">
        <v>6</v>
      </c>
    </row>
    <row r="712" spans="1:4">
      <c r="A712" s="78">
        <v>10443</v>
      </c>
      <c r="B712" s="78" t="s">
        <v>21</v>
      </c>
      <c r="C712" s="78">
        <v>16</v>
      </c>
      <c r="D712" s="78">
        <v>6</v>
      </c>
    </row>
    <row r="713" spans="1:4">
      <c r="A713" s="78">
        <v>10371</v>
      </c>
      <c r="B713" s="78" t="s">
        <v>39</v>
      </c>
      <c r="C713" s="78">
        <v>15</v>
      </c>
      <c r="D713" s="78">
        <v>6</v>
      </c>
    </row>
    <row r="714" spans="1:4">
      <c r="A714" s="78">
        <v>10822</v>
      </c>
      <c r="B714" s="78" t="s">
        <v>49</v>
      </c>
      <c r="C714" s="78">
        <v>15</v>
      </c>
      <c r="D714" s="78">
        <v>6</v>
      </c>
    </row>
    <row r="715" spans="1:4">
      <c r="A715" s="78">
        <v>10673</v>
      </c>
      <c r="B715" s="78" t="s">
        <v>22</v>
      </c>
      <c r="C715" s="78">
        <v>14</v>
      </c>
      <c r="D715" s="78">
        <v>6</v>
      </c>
    </row>
    <row r="716" spans="1:4">
      <c r="A716" s="78">
        <v>10840</v>
      </c>
      <c r="B716" s="78" t="s">
        <v>84</v>
      </c>
      <c r="C716" s="78">
        <v>14</v>
      </c>
      <c r="D716" s="78">
        <v>6</v>
      </c>
    </row>
    <row r="717" spans="1:4">
      <c r="A717" s="78">
        <v>10636</v>
      </c>
      <c r="B717" s="78" t="s">
        <v>82</v>
      </c>
      <c r="C717" s="78">
        <v>13</v>
      </c>
      <c r="D717" s="78">
        <v>6</v>
      </c>
    </row>
    <row r="718" spans="1:4">
      <c r="A718" s="78">
        <v>10564</v>
      </c>
      <c r="B718" s="78" t="s">
        <v>33</v>
      </c>
      <c r="C718" s="78">
        <v>12</v>
      </c>
      <c r="D718" s="78">
        <v>6</v>
      </c>
    </row>
    <row r="719" spans="1:4">
      <c r="A719" s="78">
        <v>10604</v>
      </c>
      <c r="B719" s="78" t="s">
        <v>91</v>
      </c>
      <c r="C719" s="78">
        <v>12</v>
      </c>
      <c r="D719" s="78">
        <v>6</v>
      </c>
    </row>
    <row r="720" spans="1:4">
      <c r="A720" s="78">
        <v>10756</v>
      </c>
      <c r="B720" s="78" t="s">
        <v>73</v>
      </c>
      <c r="C720" s="78">
        <v>12</v>
      </c>
      <c r="D720" s="78">
        <v>6</v>
      </c>
    </row>
    <row r="721" spans="1:4">
      <c r="A721" s="78">
        <v>10311</v>
      </c>
      <c r="B721" s="78" t="s">
        <v>22</v>
      </c>
      <c r="C721" s="78">
        <v>11</v>
      </c>
      <c r="D721" s="78">
        <v>6</v>
      </c>
    </row>
    <row r="722" spans="1:4">
      <c r="A722" s="78">
        <v>10609</v>
      </c>
      <c r="B722" s="78" t="s">
        <v>48</v>
      </c>
      <c r="C722" s="78">
        <v>10</v>
      </c>
      <c r="D722" s="78">
        <v>6</v>
      </c>
    </row>
    <row r="723" spans="1:4">
      <c r="A723" s="78">
        <v>10702</v>
      </c>
      <c r="B723" s="78" t="s">
        <v>75</v>
      </c>
      <c r="C723" s="78">
        <v>10</v>
      </c>
      <c r="D723" s="78">
        <v>6</v>
      </c>
    </row>
    <row r="724" spans="1:4">
      <c r="A724" s="78">
        <v>10523</v>
      </c>
      <c r="B724" s="78" t="s">
        <v>25</v>
      </c>
      <c r="C724" s="78">
        <v>9</v>
      </c>
      <c r="D724" s="78">
        <v>6</v>
      </c>
    </row>
    <row r="725" spans="1:4">
      <c r="A725" s="78">
        <v>10656</v>
      </c>
      <c r="B725" s="78" t="s">
        <v>87</v>
      </c>
      <c r="C725" s="78">
        <v>9</v>
      </c>
      <c r="D725" s="78">
        <v>6</v>
      </c>
    </row>
    <row r="726" spans="1:4">
      <c r="A726" s="78">
        <v>10517</v>
      </c>
      <c r="B726" s="78" t="s">
        <v>83</v>
      </c>
      <c r="C726" s="78">
        <v>7</v>
      </c>
      <c r="D726" s="78">
        <v>6</v>
      </c>
    </row>
    <row r="727" spans="1:4">
      <c r="A727" s="78">
        <v>10654</v>
      </c>
      <c r="B727" s="78" t="s">
        <v>74</v>
      </c>
      <c r="C727" s="78">
        <v>7</v>
      </c>
      <c r="D727" s="78">
        <v>6</v>
      </c>
    </row>
    <row r="728" spans="1:4">
      <c r="A728" s="78">
        <v>10794</v>
      </c>
      <c r="B728" s="78" t="s">
        <v>74</v>
      </c>
      <c r="C728" s="78">
        <v>7</v>
      </c>
      <c r="D728" s="78">
        <v>6</v>
      </c>
    </row>
    <row r="729" spans="1:4">
      <c r="A729" s="78">
        <v>10924</v>
      </c>
      <c r="B729" s="78" t="s">
        <v>66</v>
      </c>
      <c r="C729" s="78">
        <v>7</v>
      </c>
      <c r="D729" s="78">
        <v>6</v>
      </c>
    </row>
    <row r="730" spans="1:4">
      <c r="A730" s="78">
        <v>10961</v>
      </c>
      <c r="B730" s="78" t="s">
        <v>83</v>
      </c>
      <c r="C730" s="78">
        <v>7</v>
      </c>
      <c r="D730" s="78">
        <v>6</v>
      </c>
    </row>
    <row r="731" spans="1:4">
      <c r="A731" s="78">
        <v>10294</v>
      </c>
      <c r="B731" s="78" t="s">
        <v>66</v>
      </c>
      <c r="C731" s="78">
        <v>6</v>
      </c>
      <c r="D731" s="78">
        <v>6</v>
      </c>
    </row>
    <row r="732" spans="1:4">
      <c r="A732" s="78">
        <v>10347</v>
      </c>
      <c r="B732" s="78" t="s">
        <v>66</v>
      </c>
      <c r="C732" s="78">
        <v>6</v>
      </c>
      <c r="D732" s="78">
        <v>6</v>
      </c>
    </row>
    <row r="733" spans="1:4">
      <c r="A733" s="78">
        <v>10746</v>
      </c>
      <c r="B733" s="78" t="s">
        <v>61</v>
      </c>
      <c r="C733" s="78">
        <v>6</v>
      </c>
      <c r="D733" s="78">
        <v>6</v>
      </c>
    </row>
    <row r="734" spans="1:4">
      <c r="A734" s="78">
        <v>10837</v>
      </c>
      <c r="B734" s="78" t="s">
        <v>61</v>
      </c>
      <c r="C734" s="78">
        <v>6</v>
      </c>
      <c r="D734" s="78">
        <v>6</v>
      </c>
    </row>
    <row r="735" spans="1:4">
      <c r="A735" s="78">
        <v>10408</v>
      </c>
      <c r="B735" s="78" t="s">
        <v>74</v>
      </c>
      <c r="C735" s="78">
        <v>5</v>
      </c>
      <c r="D735" s="78">
        <v>6</v>
      </c>
    </row>
    <row r="736" spans="1:4">
      <c r="A736" s="78">
        <v>10450</v>
      </c>
      <c r="B736" s="78" t="s">
        <v>74</v>
      </c>
      <c r="C736" s="78">
        <v>5</v>
      </c>
      <c r="D736" s="78">
        <v>6</v>
      </c>
    </row>
    <row r="737" spans="1:4">
      <c r="A737" s="78">
        <v>10866</v>
      </c>
      <c r="B737" s="78" t="s">
        <v>35</v>
      </c>
      <c r="C737" s="78">
        <v>4</v>
      </c>
      <c r="D737" s="78">
        <v>6</v>
      </c>
    </row>
    <row r="738" spans="1:4">
      <c r="A738" s="78">
        <v>10281</v>
      </c>
      <c r="B738" s="78" t="s">
        <v>35</v>
      </c>
      <c r="C738" s="78">
        <v>3</v>
      </c>
      <c r="D738" s="78">
        <v>6</v>
      </c>
    </row>
    <row r="739" spans="1:4">
      <c r="A739" s="78">
        <v>10828</v>
      </c>
      <c r="B739" s="78" t="s">
        <v>31</v>
      </c>
      <c r="C739" s="78">
        <v>81</v>
      </c>
      <c r="D739" s="78">
        <v>5</v>
      </c>
    </row>
    <row r="740" spans="1:4">
      <c r="A740" s="78">
        <v>11018</v>
      </c>
      <c r="B740" s="78" t="s">
        <v>52</v>
      </c>
      <c r="C740" s="78">
        <v>38</v>
      </c>
      <c r="D740" s="78">
        <v>5</v>
      </c>
    </row>
    <row r="741" spans="1:4">
      <c r="A741" s="78">
        <v>10568</v>
      </c>
      <c r="B741" s="78" t="s">
        <v>59</v>
      </c>
      <c r="C741" s="78">
        <v>31</v>
      </c>
      <c r="D741" s="78">
        <v>5</v>
      </c>
    </row>
    <row r="742" spans="1:4">
      <c r="A742" s="78">
        <v>10724</v>
      </c>
      <c r="B742" s="78" t="s">
        <v>92</v>
      </c>
      <c r="C742" s="78">
        <v>28</v>
      </c>
      <c r="D742" s="78">
        <v>5</v>
      </c>
    </row>
    <row r="743" spans="1:4">
      <c r="A743" s="78">
        <v>10615</v>
      </c>
      <c r="B743" s="78" t="s">
        <v>37</v>
      </c>
      <c r="C743" s="78">
        <v>24</v>
      </c>
      <c r="D743" s="78">
        <v>5</v>
      </c>
    </row>
    <row r="744" spans="1:4">
      <c r="A744" s="78">
        <v>10950</v>
      </c>
      <c r="B744" s="78" t="s">
        <v>80</v>
      </c>
      <c r="C744" s="78">
        <v>22</v>
      </c>
      <c r="D744" s="78">
        <v>5</v>
      </c>
    </row>
    <row r="745" spans="1:4">
      <c r="A745" s="78">
        <v>10726</v>
      </c>
      <c r="B745" s="78" t="s">
        <v>21</v>
      </c>
      <c r="C745" s="78">
        <v>21</v>
      </c>
      <c r="D745" s="78">
        <v>5</v>
      </c>
    </row>
    <row r="746" spans="1:4">
      <c r="A746" s="78">
        <v>10708</v>
      </c>
      <c r="B746" s="78" t="s">
        <v>39</v>
      </c>
      <c r="C746" s="78">
        <v>19</v>
      </c>
      <c r="D746" s="78">
        <v>5</v>
      </c>
    </row>
    <row r="747" spans="1:4">
      <c r="A747" s="78">
        <v>10364</v>
      </c>
      <c r="B747" s="78" t="s">
        <v>60</v>
      </c>
      <c r="C747" s="78">
        <v>17</v>
      </c>
      <c r="D747" s="78">
        <v>5</v>
      </c>
    </row>
    <row r="748" spans="1:4">
      <c r="A748" s="78">
        <v>10625</v>
      </c>
      <c r="B748" s="78" t="s">
        <v>22</v>
      </c>
      <c r="C748" s="78">
        <v>14</v>
      </c>
      <c r="D748" s="78">
        <v>5</v>
      </c>
    </row>
    <row r="749" spans="1:4">
      <c r="A749" s="78">
        <v>10887</v>
      </c>
      <c r="B749" s="78" t="s">
        <v>84</v>
      </c>
      <c r="C749" s="78">
        <v>14</v>
      </c>
      <c r="D749" s="78">
        <v>5</v>
      </c>
    </row>
    <row r="750" spans="1:4">
      <c r="A750" s="78">
        <v>10602</v>
      </c>
      <c r="B750" s="78" t="s">
        <v>42</v>
      </c>
      <c r="C750" s="78">
        <v>13</v>
      </c>
      <c r="D750" s="78">
        <v>5</v>
      </c>
    </row>
    <row r="751" spans="1:4">
      <c r="A751" s="78">
        <v>10308</v>
      </c>
      <c r="B751" s="78" t="s">
        <v>49</v>
      </c>
      <c r="C751" s="78">
        <v>12</v>
      </c>
      <c r="D751" s="78">
        <v>5</v>
      </c>
    </row>
    <row r="752" spans="1:4">
      <c r="A752" s="78">
        <v>10284</v>
      </c>
      <c r="B752" s="78" t="s">
        <v>69</v>
      </c>
      <c r="C752" s="78">
        <v>11</v>
      </c>
      <c r="D752" s="78">
        <v>5</v>
      </c>
    </row>
    <row r="753" spans="1:4">
      <c r="A753" s="78">
        <v>10366</v>
      </c>
      <c r="B753" s="78" t="s">
        <v>42</v>
      </c>
      <c r="C753" s="78">
        <v>10</v>
      </c>
      <c r="D753" s="78">
        <v>5</v>
      </c>
    </row>
    <row r="754" spans="1:4">
      <c r="A754" s="78">
        <v>10716</v>
      </c>
      <c r="B754" s="78" t="s">
        <v>48</v>
      </c>
      <c r="C754" s="78">
        <v>10</v>
      </c>
      <c r="D754" s="78">
        <v>5</v>
      </c>
    </row>
    <row r="755" spans="1:4">
      <c r="A755" s="78">
        <v>10466</v>
      </c>
      <c r="B755" s="78" t="s">
        <v>72</v>
      </c>
      <c r="C755" s="78">
        <v>9</v>
      </c>
      <c r="D755" s="78">
        <v>5</v>
      </c>
    </row>
    <row r="756" spans="1:4">
      <c r="A756" s="78">
        <v>10674</v>
      </c>
      <c r="B756" s="78" t="s">
        <v>88</v>
      </c>
      <c r="C756" s="78">
        <v>9</v>
      </c>
      <c r="D756" s="78">
        <v>5</v>
      </c>
    </row>
    <row r="757" spans="1:4">
      <c r="A757" s="78">
        <v>10710</v>
      </c>
      <c r="B757" s="78" t="s">
        <v>67</v>
      </c>
      <c r="C757" s="78">
        <v>9</v>
      </c>
      <c r="D757" s="78">
        <v>5</v>
      </c>
    </row>
    <row r="758" spans="1:4">
      <c r="A758" s="78">
        <v>10909</v>
      </c>
      <c r="B758" s="78" t="s">
        <v>25</v>
      </c>
      <c r="C758" s="78">
        <v>9</v>
      </c>
      <c r="D758" s="78">
        <v>5</v>
      </c>
    </row>
    <row r="759" spans="1:4">
      <c r="A759" s="78">
        <v>10928</v>
      </c>
      <c r="B759" s="78" t="s">
        <v>87</v>
      </c>
      <c r="C759" s="78">
        <v>9</v>
      </c>
      <c r="D759" s="78">
        <v>5</v>
      </c>
    </row>
    <row r="760" spans="1:4">
      <c r="A760" s="78">
        <v>10368</v>
      </c>
      <c r="B760" s="78" t="s">
        <v>48</v>
      </c>
      <c r="C760" s="78">
        <v>8</v>
      </c>
      <c r="D760" s="78">
        <v>5</v>
      </c>
    </row>
    <row r="761" spans="1:4">
      <c r="A761" s="78">
        <v>10927</v>
      </c>
      <c r="B761" s="78" t="s">
        <v>83</v>
      </c>
      <c r="C761" s="78">
        <v>7</v>
      </c>
      <c r="D761" s="78">
        <v>5</v>
      </c>
    </row>
    <row r="762" spans="1:4">
      <c r="A762" s="78">
        <v>10898</v>
      </c>
      <c r="B762" s="78" t="s">
        <v>61</v>
      </c>
      <c r="C762" s="78">
        <v>6</v>
      </c>
      <c r="D762" s="78">
        <v>5</v>
      </c>
    </row>
    <row r="763" spans="1:4">
      <c r="A763" s="78">
        <v>10306</v>
      </c>
      <c r="B763" s="78" t="s">
        <v>74</v>
      </c>
      <c r="C763" s="78">
        <v>5</v>
      </c>
      <c r="D763" s="78">
        <v>5</v>
      </c>
    </row>
    <row r="764" spans="1:4">
      <c r="A764" s="78">
        <v>10518</v>
      </c>
      <c r="B764" s="78" t="s">
        <v>35</v>
      </c>
      <c r="C764" s="78">
        <v>4</v>
      </c>
      <c r="D764" s="78">
        <v>5</v>
      </c>
    </row>
    <row r="765" spans="1:4">
      <c r="A765" s="78">
        <v>10620</v>
      </c>
      <c r="B765" s="78" t="s">
        <v>35</v>
      </c>
      <c r="C765" s="78">
        <v>4</v>
      </c>
      <c r="D765" s="78">
        <v>5</v>
      </c>
    </row>
    <row r="766" spans="1:4">
      <c r="A766" s="78">
        <v>10947</v>
      </c>
      <c r="B766" s="78" t="s">
        <v>41</v>
      </c>
      <c r="C766" s="78">
        <v>55</v>
      </c>
      <c r="D766" s="78">
        <v>4</v>
      </c>
    </row>
    <row r="767" spans="1:4">
      <c r="A767" s="78">
        <v>10843</v>
      </c>
      <c r="B767" s="78" t="s">
        <v>23</v>
      </c>
      <c r="C767" s="78">
        <v>53</v>
      </c>
      <c r="D767" s="78">
        <v>4</v>
      </c>
    </row>
    <row r="768" spans="1:4">
      <c r="A768" s="78">
        <v>10995</v>
      </c>
      <c r="B768" s="78" t="s">
        <v>29</v>
      </c>
      <c r="C768" s="78">
        <v>34</v>
      </c>
      <c r="D768" s="78">
        <v>4</v>
      </c>
    </row>
    <row r="769" spans="1:4">
      <c r="A769" s="78">
        <v>10295</v>
      </c>
      <c r="B769" s="78" t="s">
        <v>52</v>
      </c>
      <c r="C769" s="78">
        <v>30</v>
      </c>
      <c r="D769" s="78">
        <v>4</v>
      </c>
    </row>
    <row r="770" spans="1:4">
      <c r="A770" s="78">
        <v>11023</v>
      </c>
      <c r="B770" s="78" t="s">
        <v>53</v>
      </c>
      <c r="C770" s="78">
        <v>30</v>
      </c>
      <c r="D770" s="78">
        <v>4</v>
      </c>
    </row>
    <row r="771" spans="1:4">
      <c r="A771" s="78">
        <v>10268</v>
      </c>
      <c r="B771" s="78" t="s">
        <v>20</v>
      </c>
      <c r="C771" s="78">
        <v>27</v>
      </c>
      <c r="D771" s="78">
        <v>4</v>
      </c>
    </row>
    <row r="772" spans="1:4">
      <c r="A772" s="78">
        <v>10804</v>
      </c>
      <c r="B772" s="78" t="s">
        <v>34</v>
      </c>
      <c r="C772" s="78">
        <v>20</v>
      </c>
      <c r="D772" s="78">
        <v>4</v>
      </c>
    </row>
    <row r="773" spans="1:4">
      <c r="A773" s="78">
        <v>10589</v>
      </c>
      <c r="B773" s="78" t="s">
        <v>51</v>
      </c>
      <c r="C773" s="78">
        <v>18</v>
      </c>
      <c r="D773" s="78">
        <v>4</v>
      </c>
    </row>
    <row r="774" spans="1:4">
      <c r="A774" s="78">
        <v>10593</v>
      </c>
      <c r="B774" s="78" t="s">
        <v>57</v>
      </c>
      <c r="C774" s="78">
        <v>18</v>
      </c>
      <c r="D774" s="78">
        <v>4</v>
      </c>
    </row>
    <row r="775" spans="1:4">
      <c r="A775" s="78">
        <v>10838</v>
      </c>
      <c r="B775" s="78" t="s">
        <v>70</v>
      </c>
      <c r="C775" s="78">
        <v>18</v>
      </c>
      <c r="D775" s="78">
        <v>4</v>
      </c>
    </row>
    <row r="776" spans="1:4">
      <c r="A776" s="78">
        <v>10858</v>
      </c>
      <c r="B776" s="78" t="s">
        <v>49</v>
      </c>
      <c r="C776" s="78">
        <v>15</v>
      </c>
      <c r="D776" s="78">
        <v>4</v>
      </c>
    </row>
    <row r="777" spans="1:4">
      <c r="A777" s="78">
        <v>11037</v>
      </c>
      <c r="B777" s="78" t="s">
        <v>49</v>
      </c>
      <c r="C777" s="78">
        <v>15</v>
      </c>
      <c r="D777" s="78">
        <v>4</v>
      </c>
    </row>
    <row r="778" spans="1:4">
      <c r="A778" s="78">
        <v>10323</v>
      </c>
      <c r="B778" s="78" t="s">
        <v>84</v>
      </c>
      <c r="C778" s="78">
        <v>11</v>
      </c>
      <c r="D778" s="78">
        <v>4</v>
      </c>
    </row>
    <row r="779" spans="1:4">
      <c r="A779" s="78">
        <v>10343</v>
      </c>
      <c r="B779" s="78" t="s">
        <v>73</v>
      </c>
      <c r="C779" s="78">
        <v>10</v>
      </c>
      <c r="D779" s="78">
        <v>4</v>
      </c>
    </row>
    <row r="780" spans="1:4">
      <c r="A780" s="78">
        <v>10753</v>
      </c>
      <c r="B780" s="78" t="s">
        <v>90</v>
      </c>
      <c r="C780" s="78">
        <v>9</v>
      </c>
      <c r="D780" s="78">
        <v>4</v>
      </c>
    </row>
    <row r="781" spans="1:4">
      <c r="A781" s="78">
        <v>10989</v>
      </c>
      <c r="B781" s="78" t="s">
        <v>25</v>
      </c>
      <c r="C781" s="78">
        <v>9</v>
      </c>
      <c r="D781" s="78">
        <v>4</v>
      </c>
    </row>
    <row r="782" spans="1:4">
      <c r="A782" s="78">
        <v>10421</v>
      </c>
      <c r="B782" s="78" t="s">
        <v>67</v>
      </c>
      <c r="C782" s="78">
        <v>7</v>
      </c>
      <c r="D782" s="78">
        <v>4</v>
      </c>
    </row>
    <row r="783" spans="1:4">
      <c r="A783" s="78">
        <v>10586</v>
      </c>
      <c r="B783" s="78" t="s">
        <v>83</v>
      </c>
      <c r="C783" s="78">
        <v>7</v>
      </c>
      <c r="D783" s="78">
        <v>4</v>
      </c>
    </row>
    <row r="784" spans="1:4">
      <c r="A784" s="78">
        <v>10600</v>
      </c>
      <c r="B784" s="78" t="s">
        <v>74</v>
      </c>
      <c r="C784" s="78">
        <v>7</v>
      </c>
      <c r="D784" s="78">
        <v>4</v>
      </c>
    </row>
    <row r="785" spans="1:4">
      <c r="A785" s="78">
        <v>10725</v>
      </c>
      <c r="B785" s="78" t="s">
        <v>83</v>
      </c>
      <c r="C785" s="78">
        <v>7</v>
      </c>
      <c r="D785" s="78">
        <v>4</v>
      </c>
    </row>
    <row r="786" spans="1:4">
      <c r="A786" s="78">
        <v>10460</v>
      </c>
      <c r="B786" s="78" t="s">
        <v>66</v>
      </c>
      <c r="C786" s="78">
        <v>6</v>
      </c>
      <c r="D786" s="78">
        <v>4</v>
      </c>
    </row>
    <row r="787" spans="1:4">
      <c r="A787" s="78">
        <v>10737</v>
      </c>
      <c r="B787" s="78" t="s">
        <v>61</v>
      </c>
      <c r="C787" s="78">
        <v>6</v>
      </c>
      <c r="D787" s="78">
        <v>4</v>
      </c>
    </row>
    <row r="788" spans="1:4">
      <c r="A788" s="78">
        <v>11077</v>
      </c>
      <c r="B788" s="78" t="s">
        <v>61</v>
      </c>
      <c r="C788" s="78">
        <v>6</v>
      </c>
      <c r="D788" s="78">
        <v>4</v>
      </c>
    </row>
    <row r="789" spans="1:4">
      <c r="A789" s="78">
        <v>10850</v>
      </c>
      <c r="B789" s="78" t="s">
        <v>30</v>
      </c>
      <c r="C789" s="78">
        <v>2</v>
      </c>
      <c r="D789" s="78">
        <v>4</v>
      </c>
    </row>
    <row r="790" spans="1:4">
      <c r="A790" s="78">
        <v>10505</v>
      </c>
      <c r="B790" s="78" t="s">
        <v>50</v>
      </c>
      <c r="C790" s="78">
        <v>49</v>
      </c>
      <c r="D790" s="78">
        <v>3</v>
      </c>
    </row>
    <row r="791" spans="1:4">
      <c r="A791" s="78">
        <v>10509</v>
      </c>
      <c r="B791" s="78" t="s">
        <v>62</v>
      </c>
      <c r="C791" s="78">
        <v>45</v>
      </c>
      <c r="D791" s="78">
        <v>3</v>
      </c>
    </row>
    <row r="792" spans="1:4">
      <c r="A792" s="78">
        <v>10712</v>
      </c>
      <c r="B792" s="78" t="s">
        <v>43</v>
      </c>
      <c r="C792" s="78">
        <v>32</v>
      </c>
      <c r="D792" s="78">
        <v>3</v>
      </c>
    </row>
    <row r="793" spans="1:4">
      <c r="A793" s="78">
        <v>10867</v>
      </c>
      <c r="B793" s="78" t="s">
        <v>43</v>
      </c>
      <c r="C793" s="78">
        <v>32</v>
      </c>
      <c r="D793" s="78">
        <v>3</v>
      </c>
    </row>
    <row r="794" spans="1:4">
      <c r="A794" s="78">
        <v>10790</v>
      </c>
      <c r="B794" s="78" t="s">
        <v>53</v>
      </c>
      <c r="C794" s="78">
        <v>30</v>
      </c>
      <c r="D794" s="78">
        <v>3</v>
      </c>
    </row>
    <row r="795" spans="1:4">
      <c r="A795" s="78">
        <v>10754</v>
      </c>
      <c r="B795" s="78" t="s">
        <v>56</v>
      </c>
      <c r="C795" s="78">
        <v>18</v>
      </c>
      <c r="D795" s="78">
        <v>3</v>
      </c>
    </row>
    <row r="796" spans="1:4">
      <c r="A796" s="78">
        <v>10870</v>
      </c>
      <c r="B796" s="78" t="s">
        <v>51</v>
      </c>
      <c r="C796" s="78">
        <v>18</v>
      </c>
      <c r="D796" s="78">
        <v>3</v>
      </c>
    </row>
    <row r="797" spans="1:4">
      <c r="A797" s="78">
        <v>10738</v>
      </c>
      <c r="B797" s="78" t="s">
        <v>40</v>
      </c>
      <c r="C797" s="78">
        <v>17</v>
      </c>
      <c r="D797" s="78">
        <v>3</v>
      </c>
    </row>
    <row r="798" spans="1:4">
      <c r="A798" s="78">
        <v>10900</v>
      </c>
      <c r="B798" s="78" t="s">
        <v>49</v>
      </c>
      <c r="C798" s="78">
        <v>15</v>
      </c>
      <c r="D798" s="78">
        <v>3</v>
      </c>
    </row>
    <row r="799" spans="1:4">
      <c r="A799" s="78">
        <v>11057</v>
      </c>
      <c r="B799" s="78" t="s">
        <v>49</v>
      </c>
      <c r="C799" s="78">
        <v>15</v>
      </c>
      <c r="D799" s="78">
        <v>3</v>
      </c>
    </row>
    <row r="800" spans="1:4">
      <c r="A800" s="78">
        <v>11057</v>
      </c>
      <c r="B800" s="78" t="s">
        <v>49</v>
      </c>
      <c r="C800" s="78">
        <v>15</v>
      </c>
      <c r="D800" s="78">
        <v>3</v>
      </c>
    </row>
    <row r="801" spans="1:4">
      <c r="A801" s="78">
        <v>10775</v>
      </c>
      <c r="B801" s="78" t="s">
        <v>69</v>
      </c>
      <c r="C801" s="78">
        <v>14</v>
      </c>
      <c r="D801" s="78">
        <v>3</v>
      </c>
    </row>
    <row r="802" spans="1:4">
      <c r="A802" s="78">
        <v>10730</v>
      </c>
      <c r="B802" s="78" t="s">
        <v>33</v>
      </c>
      <c r="C802" s="78">
        <v>12</v>
      </c>
      <c r="D802" s="78">
        <v>3</v>
      </c>
    </row>
    <row r="803" spans="1:4">
      <c r="A803" s="78">
        <v>11019</v>
      </c>
      <c r="B803" s="78" t="s">
        <v>72</v>
      </c>
      <c r="C803" s="78">
        <v>12</v>
      </c>
      <c r="D803" s="78">
        <v>3</v>
      </c>
    </row>
    <row r="804" spans="1:4">
      <c r="A804" s="78">
        <v>10307</v>
      </c>
      <c r="B804" s="78" t="s">
        <v>73</v>
      </c>
      <c r="C804" s="78">
        <v>10</v>
      </c>
      <c r="D804" s="78">
        <v>3</v>
      </c>
    </row>
    <row r="805" spans="1:4">
      <c r="A805" s="78">
        <v>11058</v>
      </c>
      <c r="B805" s="78" t="s">
        <v>48</v>
      </c>
      <c r="C805" s="78">
        <v>10</v>
      </c>
      <c r="D805" s="78">
        <v>3</v>
      </c>
    </row>
    <row r="806" spans="1:4">
      <c r="A806" s="78">
        <v>10781</v>
      </c>
      <c r="B806" s="78" t="s">
        <v>74</v>
      </c>
      <c r="C806" s="78">
        <v>7</v>
      </c>
      <c r="D806" s="78">
        <v>3</v>
      </c>
    </row>
    <row r="807" spans="1:4">
      <c r="A807" s="78">
        <v>10792</v>
      </c>
      <c r="B807" s="78" t="s">
        <v>74</v>
      </c>
      <c r="C807" s="78">
        <v>7</v>
      </c>
      <c r="D807" s="78">
        <v>3</v>
      </c>
    </row>
    <row r="808" spans="1:4">
      <c r="A808" s="78">
        <v>10832</v>
      </c>
      <c r="B808" s="78" t="s">
        <v>61</v>
      </c>
      <c r="C808" s="78">
        <v>6</v>
      </c>
      <c r="D808" s="78">
        <v>3</v>
      </c>
    </row>
    <row r="809" spans="1:4">
      <c r="A809" s="78">
        <v>10623</v>
      </c>
      <c r="B809" s="78" t="s">
        <v>35</v>
      </c>
      <c r="C809" s="78">
        <v>4</v>
      </c>
      <c r="D809" s="78">
        <v>3</v>
      </c>
    </row>
    <row r="810" spans="1:4">
      <c r="A810" s="78">
        <v>10531</v>
      </c>
      <c r="B810" s="78" t="s">
        <v>41</v>
      </c>
      <c r="C810" s="78">
        <v>55</v>
      </c>
      <c r="D810" s="78">
        <v>2</v>
      </c>
    </row>
    <row r="811" spans="1:4">
      <c r="A811" s="78">
        <v>10963</v>
      </c>
      <c r="B811" s="78" t="s">
        <v>29</v>
      </c>
      <c r="C811" s="78">
        <v>34</v>
      </c>
      <c r="D811" s="78">
        <v>2</v>
      </c>
    </row>
    <row r="812" spans="1:4">
      <c r="A812" s="78">
        <v>10992</v>
      </c>
      <c r="B812" s="78" t="s">
        <v>20</v>
      </c>
      <c r="C812" s="78">
        <v>34</v>
      </c>
      <c r="D812" s="78">
        <v>2</v>
      </c>
    </row>
    <row r="813" spans="1:4">
      <c r="A813" s="78">
        <v>10422</v>
      </c>
      <c r="B813" s="78" t="s">
        <v>86</v>
      </c>
      <c r="C813" s="78">
        <v>24</v>
      </c>
      <c r="D813" s="78">
        <v>2</v>
      </c>
    </row>
    <row r="814" spans="1:4">
      <c r="A814" s="78">
        <v>10784</v>
      </c>
      <c r="B814" s="78" t="s">
        <v>32</v>
      </c>
      <c r="C814" s="78">
        <v>18</v>
      </c>
      <c r="D814" s="78">
        <v>2</v>
      </c>
    </row>
    <row r="815" spans="1:4">
      <c r="A815" s="78">
        <v>11005</v>
      </c>
      <c r="B815" s="78" t="s">
        <v>70</v>
      </c>
      <c r="C815" s="78">
        <v>18</v>
      </c>
      <c r="D815" s="78">
        <v>2</v>
      </c>
    </row>
    <row r="816" spans="1:4">
      <c r="A816" s="78">
        <v>10282</v>
      </c>
      <c r="B816" s="78" t="s">
        <v>28</v>
      </c>
      <c r="C816" s="78">
        <v>15</v>
      </c>
      <c r="D816" s="78">
        <v>2</v>
      </c>
    </row>
    <row r="817" spans="1:4">
      <c r="A817" s="78">
        <v>10767</v>
      </c>
      <c r="B817" s="78" t="s">
        <v>22</v>
      </c>
      <c r="C817" s="78">
        <v>14</v>
      </c>
      <c r="D817" s="78">
        <v>2</v>
      </c>
    </row>
    <row r="818" spans="1:4">
      <c r="A818" s="78">
        <v>10735</v>
      </c>
      <c r="B818" s="78" t="s">
        <v>42</v>
      </c>
      <c r="C818" s="78">
        <v>13</v>
      </c>
      <c r="D818" s="78">
        <v>2</v>
      </c>
    </row>
    <row r="819" spans="1:4">
      <c r="A819" s="78">
        <v>10835</v>
      </c>
      <c r="B819" s="78" t="s">
        <v>42</v>
      </c>
      <c r="C819" s="78">
        <v>13</v>
      </c>
      <c r="D819" s="78">
        <v>2</v>
      </c>
    </row>
    <row r="820" spans="1:4">
      <c r="A820" s="78">
        <v>10643</v>
      </c>
      <c r="B820" s="78" t="s">
        <v>72</v>
      </c>
      <c r="C820" s="78">
        <v>12</v>
      </c>
      <c r="D820" s="78">
        <v>2</v>
      </c>
    </row>
    <row r="821" spans="1:4">
      <c r="A821" s="78">
        <v>10774</v>
      </c>
      <c r="B821" s="78" t="s">
        <v>33</v>
      </c>
      <c r="C821" s="78">
        <v>12</v>
      </c>
      <c r="D821" s="78">
        <v>2</v>
      </c>
    </row>
    <row r="822" spans="1:4">
      <c r="A822" s="78">
        <v>10309</v>
      </c>
      <c r="B822" s="78" t="s">
        <v>22</v>
      </c>
      <c r="C822" s="78">
        <v>11</v>
      </c>
      <c r="D822" s="78">
        <v>2</v>
      </c>
    </row>
    <row r="823" spans="1:4">
      <c r="A823" s="78">
        <v>10417</v>
      </c>
      <c r="B823" s="78" t="s">
        <v>72</v>
      </c>
      <c r="C823" s="78">
        <v>9</v>
      </c>
      <c r="D823" s="78">
        <v>2</v>
      </c>
    </row>
    <row r="824" spans="1:4">
      <c r="A824" s="78">
        <v>10831</v>
      </c>
      <c r="B824" s="78" t="s">
        <v>67</v>
      </c>
      <c r="C824" s="78">
        <v>9</v>
      </c>
      <c r="D824" s="78">
        <v>2</v>
      </c>
    </row>
    <row r="825" spans="1:4">
      <c r="A825" s="78">
        <v>10634</v>
      </c>
      <c r="B825" s="78" t="s">
        <v>66</v>
      </c>
      <c r="C825" s="78">
        <v>7</v>
      </c>
      <c r="D825" s="78">
        <v>2</v>
      </c>
    </row>
    <row r="826" spans="1:4">
      <c r="A826" s="78">
        <v>11038</v>
      </c>
      <c r="B826" s="78" t="s">
        <v>83</v>
      </c>
      <c r="C826" s="78">
        <v>7</v>
      </c>
      <c r="D826" s="78">
        <v>2</v>
      </c>
    </row>
    <row r="827" spans="1:4">
      <c r="A827" s="78">
        <v>10420</v>
      </c>
      <c r="B827" s="78" t="s">
        <v>61</v>
      </c>
      <c r="C827" s="78">
        <v>4</v>
      </c>
      <c r="D827" s="78">
        <v>2</v>
      </c>
    </row>
    <row r="828" spans="1:4">
      <c r="A828" s="78">
        <v>10917</v>
      </c>
      <c r="B828" s="78" t="s">
        <v>54</v>
      </c>
      <c r="C828" s="78">
        <v>25</v>
      </c>
      <c r="D828" s="78">
        <v>1</v>
      </c>
    </row>
    <row r="829" spans="1:4">
      <c r="A829" s="78">
        <v>10807</v>
      </c>
      <c r="B829" s="78" t="s">
        <v>56</v>
      </c>
      <c r="C829" s="78">
        <v>18</v>
      </c>
      <c r="D829" s="78">
        <v>1</v>
      </c>
    </row>
    <row r="830" spans="1:4">
      <c r="A830" s="78">
        <v>10782</v>
      </c>
      <c r="B830" s="78" t="s">
        <v>33</v>
      </c>
      <c r="C830" s="78">
        <v>12</v>
      </c>
      <c r="D830" s="78">
        <v>1</v>
      </c>
    </row>
    <row r="831" spans="1:4">
      <c r="A831" s="78">
        <v>10462</v>
      </c>
      <c r="B831" s="78" t="s">
        <v>61</v>
      </c>
      <c r="C831" s="78">
        <v>4</v>
      </c>
      <c r="D831" s="78">
        <v>1</v>
      </c>
    </row>
    <row r="832" spans="1:4">
      <c r="A832" s="94"/>
    </row>
  </sheetData>
  <mergeCells count="3">
    <mergeCell ref="G1:K1"/>
    <mergeCell ref="G3:K3"/>
    <mergeCell ref="G5:K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27"/>
  <sheetViews>
    <sheetView showGridLines="0" workbookViewId="0">
      <selection activeCell="D1" sqref="D1"/>
    </sheetView>
  </sheetViews>
  <sheetFormatPr defaultColWidth="9.21875" defaultRowHeight="14.4"/>
  <cols>
    <col min="1" max="1" width="15.21875" style="94" customWidth="1"/>
    <col min="2" max="2" width="12.77734375" style="94" customWidth="1"/>
    <col min="3" max="3" width="9.77734375" style="94" customWidth="1"/>
    <col min="4" max="4" width="14" style="94" bestFit="1" customWidth="1"/>
    <col min="5" max="5" width="12.77734375" style="94" bestFit="1" customWidth="1"/>
    <col min="6" max="6" width="9.21875" style="94" customWidth="1"/>
    <col min="7" max="8" width="10.77734375" style="94" customWidth="1"/>
    <col min="9" max="9" width="11" style="94" customWidth="1"/>
    <col min="10" max="10" width="9.21875" style="94"/>
    <col min="11" max="11" width="11.77734375" style="94" customWidth="1"/>
    <col min="12" max="12" width="10.77734375" style="94" customWidth="1"/>
    <col min="13" max="13" width="11.77734375" style="94" customWidth="1"/>
    <col min="14" max="16384" width="9.21875" style="94"/>
  </cols>
  <sheetData>
    <row r="1" spans="1:14">
      <c r="A1" s="93" t="s">
        <v>1509</v>
      </c>
      <c r="D1" s="93" t="s">
        <v>1513</v>
      </c>
      <c r="G1" s="93" t="s">
        <v>1662</v>
      </c>
      <c r="K1" s="93" t="s">
        <v>1525</v>
      </c>
    </row>
    <row r="2" spans="1:14">
      <c r="A2" s="93" t="s">
        <v>1451</v>
      </c>
      <c r="D2" s="93" t="s">
        <v>1452</v>
      </c>
      <c r="G2" s="93" t="s">
        <v>1453</v>
      </c>
      <c r="K2" s="93" t="s">
        <v>1451</v>
      </c>
    </row>
    <row r="3" spans="1:14" ht="5.25" customHeight="1" thickBot="1"/>
    <row r="4" spans="1:14" ht="15" thickBot="1">
      <c r="A4" s="95" t="s">
        <v>1687</v>
      </c>
      <c r="B4" s="95" t="s">
        <v>99</v>
      </c>
      <c r="D4" s="95" t="s">
        <v>111</v>
      </c>
      <c r="E4" s="8">
        <v>25</v>
      </c>
      <c r="G4" s="95" t="s">
        <v>1688</v>
      </c>
      <c r="H4" s="95" t="s">
        <v>1511</v>
      </c>
      <c r="I4" s="95" t="s">
        <v>1512</v>
      </c>
      <c r="K4" s="95" t="s">
        <v>1522</v>
      </c>
      <c r="L4" s="95" t="s">
        <v>1523</v>
      </c>
      <c r="M4" s="95" t="s">
        <v>1524</v>
      </c>
      <c r="N4" s="95" t="s">
        <v>1</v>
      </c>
    </row>
    <row r="5" spans="1:14">
      <c r="A5" s="78" t="s">
        <v>1502</v>
      </c>
      <c r="B5" s="78">
        <v>24000</v>
      </c>
      <c r="G5" s="78" t="s">
        <v>99</v>
      </c>
      <c r="H5" s="96">
        <v>185</v>
      </c>
      <c r="I5" s="96">
        <v>200</v>
      </c>
      <c r="K5" s="75">
        <f ca="1">TODAY()</f>
        <v>44373</v>
      </c>
      <c r="L5" s="78" t="s">
        <v>1514</v>
      </c>
      <c r="M5" s="78" t="s">
        <v>1515</v>
      </c>
      <c r="N5" s="78">
        <v>949</v>
      </c>
    </row>
    <row r="6" spans="1:14">
      <c r="A6" s="78" t="s">
        <v>1503</v>
      </c>
      <c r="B6" s="78">
        <v>16000</v>
      </c>
      <c r="D6" s="95" t="s">
        <v>117</v>
      </c>
      <c r="E6" s="95" t="s">
        <v>1510</v>
      </c>
      <c r="G6" s="78" t="s">
        <v>1499</v>
      </c>
      <c r="H6" s="96">
        <v>210</v>
      </c>
      <c r="I6" s="96">
        <v>200</v>
      </c>
      <c r="K6" s="75">
        <f ca="1">K5-1</f>
        <v>44372</v>
      </c>
      <c r="L6" s="78" t="s">
        <v>1516</v>
      </c>
      <c r="M6" s="78" t="s">
        <v>1517</v>
      </c>
      <c r="N6" s="78">
        <v>302</v>
      </c>
    </row>
    <row r="7" spans="1:14">
      <c r="A7" s="78" t="s">
        <v>1504</v>
      </c>
      <c r="B7" s="78">
        <v>17000</v>
      </c>
      <c r="D7" s="78" t="s">
        <v>112</v>
      </c>
      <c r="E7" s="78">
        <v>23</v>
      </c>
      <c r="G7" s="78" t="s">
        <v>152</v>
      </c>
      <c r="H7" s="96">
        <v>250</v>
      </c>
      <c r="I7" s="96">
        <v>250</v>
      </c>
      <c r="K7" s="75">
        <f t="shared" ref="K7:K11" ca="1" si="0">K6-1</f>
        <v>44371</v>
      </c>
      <c r="L7" s="78" t="s">
        <v>1516</v>
      </c>
      <c r="M7" s="78" t="s">
        <v>1518</v>
      </c>
      <c r="N7" s="78">
        <v>823</v>
      </c>
    </row>
    <row r="8" spans="1:14">
      <c r="A8" s="78" t="s">
        <v>1505</v>
      </c>
      <c r="B8" s="78">
        <v>18000</v>
      </c>
      <c r="D8" s="78" t="s">
        <v>113</v>
      </c>
      <c r="E8" s="78">
        <v>26</v>
      </c>
      <c r="G8" s="78" t="s">
        <v>1500</v>
      </c>
      <c r="H8" s="96">
        <v>309</v>
      </c>
      <c r="I8" s="96">
        <v>350</v>
      </c>
      <c r="K8" s="75">
        <f t="shared" ca="1" si="0"/>
        <v>44370</v>
      </c>
      <c r="L8" s="78" t="s">
        <v>1516</v>
      </c>
      <c r="M8" s="78" t="s">
        <v>1519</v>
      </c>
      <c r="N8" s="78">
        <v>568</v>
      </c>
    </row>
    <row r="9" spans="1:14">
      <c r="A9" s="78" t="s">
        <v>1506</v>
      </c>
      <c r="B9" s="78">
        <v>20000</v>
      </c>
      <c r="D9" s="78" t="s">
        <v>114</v>
      </c>
      <c r="E9" s="78">
        <v>21</v>
      </c>
      <c r="G9" s="78" t="s">
        <v>100</v>
      </c>
      <c r="H9" s="96">
        <v>500</v>
      </c>
      <c r="I9" s="96">
        <v>480</v>
      </c>
      <c r="K9" s="75">
        <f t="shared" ca="1" si="0"/>
        <v>44369</v>
      </c>
      <c r="L9" s="78" t="s">
        <v>1514</v>
      </c>
      <c r="M9" s="78" t="s">
        <v>97</v>
      </c>
      <c r="N9" s="78">
        <v>999</v>
      </c>
    </row>
    <row r="10" spans="1:14">
      <c r="A10" s="78" t="s">
        <v>1507</v>
      </c>
      <c r="B10" s="78">
        <v>22000</v>
      </c>
      <c r="D10" s="78" t="s">
        <v>115</v>
      </c>
      <c r="E10" s="78">
        <v>27</v>
      </c>
      <c r="G10" s="78" t="s">
        <v>151</v>
      </c>
      <c r="H10" s="96">
        <v>190</v>
      </c>
      <c r="I10" s="96">
        <v>200</v>
      </c>
      <c r="K10" s="75">
        <f t="shared" ca="1" si="0"/>
        <v>44368</v>
      </c>
      <c r="L10" s="78" t="s">
        <v>1516</v>
      </c>
      <c r="M10" s="78" t="s">
        <v>1520</v>
      </c>
      <c r="N10" s="78">
        <v>463</v>
      </c>
    </row>
    <row r="11" spans="1:14">
      <c r="A11" s="78" t="s">
        <v>1508</v>
      </c>
      <c r="B11" s="78">
        <v>23000</v>
      </c>
      <c r="D11" s="78" t="s">
        <v>116</v>
      </c>
      <c r="E11" s="78">
        <v>25</v>
      </c>
      <c r="G11" s="78" t="s">
        <v>1501</v>
      </c>
      <c r="H11" s="96">
        <v>180</v>
      </c>
      <c r="I11" s="96">
        <v>200</v>
      </c>
      <c r="K11" s="75">
        <f t="shared" ca="1" si="0"/>
        <v>44367</v>
      </c>
      <c r="L11" s="78" t="s">
        <v>1516</v>
      </c>
      <c r="M11" s="78" t="s">
        <v>1521</v>
      </c>
      <c r="N11" s="78">
        <v>123</v>
      </c>
    </row>
    <row r="12" spans="1:14">
      <c r="D12" s="5"/>
    </row>
    <row r="13" spans="1:14">
      <c r="A13" s="93" t="s">
        <v>1695</v>
      </c>
      <c r="D13" s="93" t="s">
        <v>1526</v>
      </c>
      <c r="G13" s="93" t="s">
        <v>1663</v>
      </c>
      <c r="K13" s="93" t="s">
        <v>1527</v>
      </c>
    </row>
    <row r="14" spans="1:14">
      <c r="A14" s="93" t="s">
        <v>1452</v>
      </c>
      <c r="D14" s="93" t="s">
        <v>1451</v>
      </c>
      <c r="G14" s="93" t="s">
        <v>1453</v>
      </c>
      <c r="K14" s="93" t="s">
        <v>1452</v>
      </c>
    </row>
    <row r="15" spans="1:14" ht="5.25" customHeight="1" thickBot="1"/>
    <row r="16" spans="1:14" ht="15" thickBot="1">
      <c r="A16" s="95" t="s">
        <v>1687</v>
      </c>
      <c r="B16" s="95" t="s">
        <v>99</v>
      </c>
      <c r="D16" s="95" t="s">
        <v>111</v>
      </c>
      <c r="E16" s="8">
        <v>25</v>
      </c>
      <c r="G16" s="95" t="s">
        <v>117</v>
      </c>
      <c r="H16" s="95" t="s">
        <v>1511</v>
      </c>
      <c r="I16" s="95" t="s">
        <v>1512</v>
      </c>
      <c r="K16" s="95" t="s">
        <v>1522</v>
      </c>
      <c r="L16" s="95" t="s">
        <v>1523</v>
      </c>
      <c r="M16" s="95" t="s">
        <v>1524</v>
      </c>
      <c r="N16" s="95" t="s">
        <v>1</v>
      </c>
    </row>
    <row r="17" spans="1:14">
      <c r="A17" s="78" t="s">
        <v>1502</v>
      </c>
      <c r="B17" s="78">
        <v>24000</v>
      </c>
      <c r="G17" s="78" t="s">
        <v>99</v>
      </c>
      <c r="H17" s="96">
        <v>185</v>
      </c>
      <c r="I17" s="96">
        <v>200</v>
      </c>
      <c r="K17" s="75">
        <f ca="1">TODAY()</f>
        <v>44373</v>
      </c>
      <c r="L17" s="78" t="s">
        <v>1514</v>
      </c>
      <c r="M17" s="78" t="s">
        <v>1515</v>
      </c>
      <c r="N17" s="78">
        <v>949</v>
      </c>
    </row>
    <row r="18" spans="1:14">
      <c r="A18" s="78" t="s">
        <v>1503</v>
      </c>
      <c r="B18" s="78">
        <v>16000</v>
      </c>
      <c r="D18" s="95" t="s">
        <v>117</v>
      </c>
      <c r="E18" s="95" t="s">
        <v>1510</v>
      </c>
      <c r="G18" s="78" t="s">
        <v>1499</v>
      </c>
      <c r="H18" s="96">
        <v>210</v>
      </c>
      <c r="I18" s="96">
        <v>200</v>
      </c>
      <c r="K18" s="75">
        <f ca="1">K17-1</f>
        <v>44372</v>
      </c>
      <c r="L18" s="78" t="s">
        <v>1516</v>
      </c>
      <c r="M18" s="78" t="s">
        <v>1517</v>
      </c>
      <c r="N18" s="78">
        <v>302</v>
      </c>
    </row>
    <row r="19" spans="1:14">
      <c r="A19" s="78" t="s">
        <v>1504</v>
      </c>
      <c r="B19" s="78">
        <v>17000</v>
      </c>
      <c r="D19" s="78" t="s">
        <v>112</v>
      </c>
      <c r="E19" s="78">
        <v>23</v>
      </c>
      <c r="G19" s="78" t="s">
        <v>152</v>
      </c>
      <c r="H19" s="96">
        <v>250</v>
      </c>
      <c r="I19" s="96">
        <v>250</v>
      </c>
      <c r="K19" s="75">
        <f t="shared" ref="K19:K23" ca="1" si="1">K18-1</f>
        <v>44371</v>
      </c>
      <c r="L19" s="78" t="s">
        <v>1516</v>
      </c>
      <c r="M19" s="78" t="s">
        <v>1518</v>
      </c>
      <c r="N19" s="78">
        <v>823</v>
      </c>
    </row>
    <row r="20" spans="1:14">
      <c r="A20" s="78" t="s">
        <v>1505</v>
      </c>
      <c r="B20" s="78">
        <v>18000</v>
      </c>
      <c r="D20" s="78" t="s">
        <v>113</v>
      </c>
      <c r="E20" s="78">
        <v>26</v>
      </c>
      <c r="G20" s="78" t="s">
        <v>1500</v>
      </c>
      <c r="H20" s="96">
        <v>309</v>
      </c>
      <c r="I20" s="96">
        <v>350</v>
      </c>
      <c r="K20" s="75">
        <f t="shared" ca="1" si="1"/>
        <v>44370</v>
      </c>
      <c r="L20" s="78" t="s">
        <v>1516</v>
      </c>
      <c r="M20" s="78" t="s">
        <v>1519</v>
      </c>
      <c r="N20" s="78">
        <v>568</v>
      </c>
    </row>
    <row r="21" spans="1:14">
      <c r="A21" s="78" t="s">
        <v>1506</v>
      </c>
      <c r="B21" s="78">
        <v>20000</v>
      </c>
      <c r="D21" s="78" t="s">
        <v>114</v>
      </c>
      <c r="E21" s="78">
        <v>21</v>
      </c>
      <c r="G21" s="78" t="s">
        <v>100</v>
      </c>
      <c r="H21" s="96">
        <v>500</v>
      </c>
      <c r="I21" s="96">
        <v>480</v>
      </c>
      <c r="K21" s="75">
        <f t="shared" ca="1" si="1"/>
        <v>44369</v>
      </c>
      <c r="L21" s="78" t="s">
        <v>1514</v>
      </c>
      <c r="M21" s="78" t="s">
        <v>97</v>
      </c>
      <c r="N21" s="78">
        <v>999</v>
      </c>
    </row>
    <row r="22" spans="1:14">
      <c r="A22" s="78" t="s">
        <v>1507</v>
      </c>
      <c r="B22" s="78">
        <v>22000</v>
      </c>
      <c r="D22" s="78" t="s">
        <v>115</v>
      </c>
      <c r="E22" s="78">
        <v>27</v>
      </c>
      <c r="G22" s="78" t="s">
        <v>151</v>
      </c>
      <c r="H22" s="96">
        <v>190</v>
      </c>
      <c r="I22" s="96">
        <v>200</v>
      </c>
      <c r="K22" s="75">
        <f t="shared" ca="1" si="1"/>
        <v>44368</v>
      </c>
      <c r="L22" s="78" t="s">
        <v>1516</v>
      </c>
      <c r="M22" s="78" t="s">
        <v>1520</v>
      </c>
      <c r="N22" s="78">
        <v>463</v>
      </c>
    </row>
    <row r="23" spans="1:14">
      <c r="A23" s="78" t="s">
        <v>1508</v>
      </c>
      <c r="B23" s="78">
        <v>23000</v>
      </c>
      <c r="D23" s="78" t="s">
        <v>116</v>
      </c>
      <c r="E23" s="78">
        <v>25</v>
      </c>
      <c r="G23" s="78" t="s">
        <v>1501</v>
      </c>
      <c r="H23" s="96">
        <v>180</v>
      </c>
      <c r="I23" s="96">
        <v>200</v>
      </c>
      <c r="K23" s="75">
        <f t="shared" ca="1" si="1"/>
        <v>44367</v>
      </c>
      <c r="L23" s="78" t="s">
        <v>1516</v>
      </c>
      <c r="M23" s="78" t="s">
        <v>1521</v>
      </c>
      <c r="N23" s="78">
        <v>123</v>
      </c>
    </row>
    <row r="24" spans="1:14">
      <c r="D24" s="5"/>
    </row>
    <row r="26" spans="1:14">
      <c r="A26" s="93"/>
    </row>
    <row r="27" spans="1:14">
      <c r="A27" s="93"/>
    </row>
  </sheetData>
  <pageMargins left="0.7" right="0.7" top="0.75" bottom="0.75" header="0.3" footer="0.3"/>
  <pageSetup orientation="portrait" horizontalDpi="90" verticalDpi="9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28"/>
  <sheetViews>
    <sheetView showGridLines="0" workbookViewId="0">
      <selection activeCell="D1" sqref="D1"/>
    </sheetView>
  </sheetViews>
  <sheetFormatPr defaultColWidth="9.21875" defaultRowHeight="13.8"/>
  <cols>
    <col min="1" max="1" width="13.21875" style="20" bestFit="1" customWidth="1"/>
    <col min="2" max="12" width="8.77734375" style="20" customWidth="1"/>
    <col min="13" max="16384" width="9.21875" style="20"/>
  </cols>
  <sheetData>
    <row r="1" spans="1:12" ht="14.4">
      <c r="A1" s="93" t="s">
        <v>1490</v>
      </c>
      <c r="C1" s="93" t="s">
        <v>1697</v>
      </c>
    </row>
    <row r="2" spans="1:12" ht="14.4">
      <c r="A2" s="93" t="s">
        <v>1451</v>
      </c>
      <c r="C2" s="93" t="s">
        <v>1452</v>
      </c>
    </row>
    <row r="3" spans="1:12" ht="14.4">
      <c r="A3" s="93"/>
    </row>
    <row r="4" spans="1:12" ht="15" customHeight="1">
      <c r="A4" s="82" t="s">
        <v>695</v>
      </c>
      <c r="B4" s="63" t="s">
        <v>1479</v>
      </c>
      <c r="C4" s="63" t="s">
        <v>1480</v>
      </c>
      <c r="D4" s="63" t="s">
        <v>1481</v>
      </c>
      <c r="E4" s="63" t="s">
        <v>1482</v>
      </c>
      <c r="F4" s="63" t="s">
        <v>1483</v>
      </c>
      <c r="G4" s="63" t="s">
        <v>1484</v>
      </c>
      <c r="H4" s="63" t="s">
        <v>1485</v>
      </c>
      <c r="I4" s="63" t="s">
        <v>1486</v>
      </c>
      <c r="J4" s="63" t="s">
        <v>1487</v>
      </c>
      <c r="K4" s="63" t="s">
        <v>1488</v>
      </c>
      <c r="L4" s="83" t="s">
        <v>1489</v>
      </c>
    </row>
    <row r="5" spans="1:12" s="21" customFormat="1" ht="15" customHeight="1">
      <c r="A5" s="84" t="s">
        <v>696</v>
      </c>
      <c r="B5" s="86">
        <v>633.37978868829725</v>
      </c>
      <c r="C5" s="86">
        <v>212.03173812117359</v>
      </c>
      <c r="D5" s="86">
        <v>248.73863800224072</v>
      </c>
      <c r="E5" s="86">
        <v>892.91882293355854</v>
      </c>
      <c r="F5" s="86">
        <v>113.95291327701207</v>
      </c>
      <c r="G5" s="86">
        <v>980.24191728708047</v>
      </c>
      <c r="H5" s="86">
        <v>719.31793987998401</v>
      </c>
      <c r="I5" s="86">
        <v>527.28883533652083</v>
      </c>
      <c r="J5" s="86">
        <v>721.54765117265106</v>
      </c>
      <c r="K5" s="86">
        <v>680.44656258787927</v>
      </c>
      <c r="L5" s="87">
        <v>80.111179509675168</v>
      </c>
    </row>
    <row r="6" spans="1:12" s="21" customFormat="1" ht="15" customHeight="1">
      <c r="A6" s="84" t="s">
        <v>697</v>
      </c>
      <c r="B6" s="86">
        <v>120.1528052351093</v>
      </c>
      <c r="C6" s="86">
        <v>698.2338414406388</v>
      </c>
      <c r="D6" s="86">
        <v>906.36429912498693</v>
      </c>
      <c r="E6" s="86">
        <v>465.93395524862149</v>
      </c>
      <c r="F6" s="86">
        <v>595.11855923423764</v>
      </c>
      <c r="G6" s="86">
        <v>426.62687277077629</v>
      </c>
      <c r="H6" s="86">
        <v>837.11026798329863</v>
      </c>
      <c r="I6" s="86">
        <v>233.08746526054881</v>
      </c>
      <c r="J6" s="86">
        <v>344.67885245603844</v>
      </c>
      <c r="K6" s="86">
        <v>371.26706255579302</v>
      </c>
      <c r="L6" s="87">
        <v>792.56282422018478</v>
      </c>
    </row>
    <row r="7" spans="1:12" s="21" customFormat="1" ht="15" customHeight="1">
      <c r="A7" s="84" t="s">
        <v>698</v>
      </c>
      <c r="B7" s="86">
        <v>14.922776082961775</v>
      </c>
      <c r="C7" s="86">
        <v>12.134097979493497</v>
      </c>
      <c r="D7" s="86">
        <v>833.94791644147585</v>
      </c>
      <c r="E7" s="86">
        <v>197.54653871340832</v>
      </c>
      <c r="F7" s="86">
        <v>4.648439774734392</v>
      </c>
      <c r="G7" s="86">
        <v>648.77723666982251</v>
      </c>
      <c r="H7" s="86">
        <v>843.53113443158861</v>
      </c>
      <c r="I7" s="86">
        <v>313.04823429460839</v>
      </c>
      <c r="J7" s="86">
        <v>645.49920453301729</v>
      </c>
      <c r="K7" s="86">
        <v>526.14578294254511</v>
      </c>
      <c r="L7" s="87">
        <v>47.426292651509883</v>
      </c>
    </row>
    <row r="8" spans="1:12" s="21" customFormat="1" ht="15" customHeight="1">
      <c r="A8" s="84" t="s">
        <v>699</v>
      </c>
      <c r="B8" s="86">
        <v>309.84467399889849</v>
      </c>
      <c r="C8" s="86">
        <v>742.81800357224802</v>
      </c>
      <c r="D8" s="86">
        <v>833.94791644147585</v>
      </c>
      <c r="E8" s="86">
        <v>564.59567774107722</v>
      </c>
      <c r="F8" s="86">
        <v>226.95712866465013</v>
      </c>
      <c r="G8" s="86">
        <v>834.25939613072433</v>
      </c>
      <c r="H8" s="86">
        <v>352.72118612932246</v>
      </c>
      <c r="I8" s="86">
        <v>246.40306615344377</v>
      </c>
      <c r="J8" s="86">
        <v>442.50269720199719</v>
      </c>
      <c r="K8" s="86">
        <v>71.979705928004293</v>
      </c>
      <c r="L8" s="87">
        <v>409.35726531086704</v>
      </c>
    </row>
    <row r="9" spans="1:12" s="21" customFormat="1" ht="15" customHeight="1">
      <c r="A9" s="84" t="s">
        <v>700</v>
      </c>
      <c r="B9" s="86">
        <v>275.20925062289513</v>
      </c>
      <c r="C9" s="86">
        <v>481.81080492352368</v>
      </c>
      <c r="D9" s="86">
        <v>414.49767732833823</v>
      </c>
      <c r="E9" s="86">
        <v>61.75471682007516</v>
      </c>
      <c r="F9" s="86">
        <v>982.15996577054307</v>
      </c>
      <c r="G9" s="86">
        <v>158.45076863460307</v>
      </c>
      <c r="H9" s="86">
        <v>832.87015226613721</v>
      </c>
      <c r="I9" s="86">
        <v>939.97496226554597</v>
      </c>
      <c r="J9" s="86">
        <v>832.60791920566942</v>
      </c>
      <c r="K9" s="86">
        <v>974.7860786816891</v>
      </c>
      <c r="L9" s="87">
        <v>945.28842707200147</v>
      </c>
    </row>
    <row r="10" spans="1:12" s="21" customFormat="1" ht="15" customHeight="1">
      <c r="A10" s="84" t="s">
        <v>701</v>
      </c>
      <c r="B10" s="86">
        <v>603.44687189059437</v>
      </c>
      <c r="C10" s="86">
        <v>643.81049843491314</v>
      </c>
      <c r="D10" s="86">
        <v>7.8757427580020689</v>
      </c>
      <c r="E10" s="86">
        <v>705.14235615204336</v>
      </c>
      <c r="F10" s="86">
        <v>477.80765423031534</v>
      </c>
      <c r="G10" s="86">
        <v>134.56939898471364</v>
      </c>
      <c r="H10" s="86">
        <v>335.26776496812636</v>
      </c>
      <c r="I10" s="86">
        <v>944.78924932765369</v>
      </c>
      <c r="J10" s="86">
        <v>669.18311474846064</v>
      </c>
      <c r="K10" s="86">
        <v>57.083252530408579</v>
      </c>
      <c r="L10" s="87">
        <v>153.77983882455126</v>
      </c>
    </row>
    <row r="11" spans="1:12" s="21" customFormat="1" ht="15" customHeight="1">
      <c r="A11" s="84" t="s">
        <v>702</v>
      </c>
      <c r="B11" s="86">
        <v>180.59223215820541</v>
      </c>
      <c r="C11" s="86">
        <v>778.96946959818104</v>
      </c>
      <c r="D11" s="86">
        <v>220.13696832783046</v>
      </c>
      <c r="E11" s="86">
        <v>60.615042228197467</v>
      </c>
      <c r="F11" s="86">
        <v>972.24306912879308</v>
      </c>
      <c r="G11" s="86">
        <v>13.255243426760543</v>
      </c>
      <c r="H11" s="86">
        <v>409.53651117470827</v>
      </c>
      <c r="I11" s="86">
        <v>359.76179327898404</v>
      </c>
      <c r="J11" s="86">
        <v>9.7992117721337202</v>
      </c>
      <c r="K11" s="86">
        <v>21.494658886071161</v>
      </c>
      <c r="L11" s="87">
        <v>250.85793073455287</v>
      </c>
    </row>
    <row r="12" spans="1:12" s="21" customFormat="1" ht="15" customHeight="1">
      <c r="A12" s="84" t="s">
        <v>703</v>
      </c>
      <c r="B12" s="86">
        <v>627.00454858375167</v>
      </c>
      <c r="C12" s="86">
        <v>876.06022997171397</v>
      </c>
      <c r="D12" s="86">
        <v>751.54667498215269</v>
      </c>
      <c r="E12" s="86">
        <v>456.53190492622167</v>
      </c>
      <c r="F12" s="86">
        <v>710.31241129226783</v>
      </c>
      <c r="G12" s="86">
        <v>206.98736709211741</v>
      </c>
      <c r="H12" s="86">
        <v>96.4316287482756</v>
      </c>
      <c r="I12" s="86">
        <f>766*98%</f>
        <v>750.68</v>
      </c>
      <c r="J12" s="86">
        <v>434.00033882905564</v>
      </c>
      <c r="K12" s="86">
        <v>548.92080285269526</v>
      </c>
      <c r="L12" s="87">
        <v>452.41862294630317</v>
      </c>
    </row>
    <row r="13" spans="1:12" s="21" customFormat="1" ht="15" customHeight="1">
      <c r="A13" s="84" t="s">
        <v>704</v>
      </c>
      <c r="B13" s="86">
        <v>644.52963347285072</v>
      </c>
      <c r="C13" s="86" t="e">
        <f>2/0</f>
        <v>#DIV/0!</v>
      </c>
      <c r="D13" s="86">
        <v>446.5847471158342</v>
      </c>
      <c r="E13" s="86">
        <v>735.12742691885774</v>
      </c>
      <c r="F13" s="86">
        <v>986.10494096147988</v>
      </c>
      <c r="G13" s="86">
        <v>519.99662761681509</v>
      </c>
      <c r="H13" s="86">
        <v>480.87333480513462</v>
      </c>
      <c r="I13" s="86">
        <v>112.80090180530267</v>
      </c>
      <c r="J13" s="86">
        <v>706.07380650690925</v>
      </c>
      <c r="K13" s="86">
        <v>394.26511657619056</v>
      </c>
      <c r="L13" s="87">
        <v>522.14948003274037</v>
      </c>
    </row>
    <row r="14" spans="1:12" s="21" customFormat="1" ht="15" customHeight="1">
      <c r="A14" s="84" t="s">
        <v>705</v>
      </c>
      <c r="B14" s="86">
        <v>506.76349978063075</v>
      </c>
      <c r="C14" s="86">
        <v>647.16778129144359</v>
      </c>
      <c r="D14" s="86">
        <v>171.64768158655198</v>
      </c>
      <c r="E14" s="86"/>
      <c r="F14" s="86">
        <v>944.14816308303</v>
      </c>
      <c r="G14" s="86">
        <v>131.98120334371043</v>
      </c>
      <c r="H14" s="86">
        <v>756.77820546516375</v>
      </c>
      <c r="I14" s="86">
        <v>389.34797591212987</v>
      </c>
      <c r="J14" s="86">
        <v>178.8365812879793</v>
      </c>
      <c r="K14" s="86">
        <v>887.9445125422651</v>
      </c>
      <c r="L14" s="87">
        <v>445.05255599393314</v>
      </c>
    </row>
    <row r="15" spans="1:12" s="21" customFormat="1" ht="15" customHeight="1">
      <c r="A15" s="84" t="s">
        <v>706</v>
      </c>
      <c r="B15" s="86">
        <v>489.25426696030172</v>
      </c>
      <c r="C15" s="86">
        <v>905.52447576682744</v>
      </c>
      <c r="D15" s="86">
        <v>940.88160882267323</v>
      </c>
      <c r="E15" s="86">
        <v>740.95650420176628</v>
      </c>
      <c r="F15" s="86">
        <v>834.0691427824662</v>
      </c>
      <c r="G15" s="86">
        <v>580.49913576440645</v>
      </c>
      <c r="H15" s="86">
        <v>337.90990420012434</v>
      </c>
      <c r="I15" s="86">
        <v>499.8495186311045</v>
      </c>
      <c r="J15" s="86">
        <v>872.38196991707116</v>
      </c>
      <c r="K15" s="86">
        <v>229.43984215168422</v>
      </c>
      <c r="L15" s="87">
        <v>263.93946812101655</v>
      </c>
    </row>
    <row r="16" spans="1:12" s="21" customFormat="1" ht="15" customHeight="1">
      <c r="A16" s="84" t="s">
        <v>707</v>
      </c>
      <c r="B16" s="86">
        <v>134.26409589164123</v>
      </c>
      <c r="C16" s="86">
        <v>244.33397548847947</v>
      </c>
      <c r="D16" s="86">
        <v>699.41732850676703</v>
      </c>
      <c r="E16" s="86">
        <v>779.93810453443155</v>
      </c>
      <c r="F16" s="86">
        <v>734.11629540272293</v>
      </c>
      <c r="G16" s="86" t="e">
        <f>-asd</f>
        <v>#NAME?</v>
      </c>
      <c r="H16" s="86">
        <v>200.41156596819931</v>
      </c>
      <c r="I16" s="86">
        <v>140.45114482760025</v>
      </c>
      <c r="J16" s="86">
        <v>305.53910149360439</v>
      </c>
      <c r="K16" s="86" t="e">
        <f>2/0</f>
        <v>#DIV/0!</v>
      </c>
      <c r="L16" s="87">
        <v>58.868399733725376</v>
      </c>
    </row>
    <row r="17" spans="1:12" s="21" customFormat="1" ht="15" customHeight="1">
      <c r="A17" s="84" t="s">
        <v>708</v>
      </c>
      <c r="B17" s="86">
        <v>469.48765065528073</v>
      </c>
      <c r="C17" s="86">
        <v>531.68974746610866</v>
      </c>
      <c r="D17" s="86">
        <v>411.7791666005968</v>
      </c>
      <c r="E17" s="86">
        <v>816.91318196381872</v>
      </c>
      <c r="F17" s="86">
        <v>924.65986049942114</v>
      </c>
      <c r="G17" s="86">
        <v>888.68868525228288</v>
      </c>
      <c r="H17" s="86">
        <v>665.0965823992201</v>
      </c>
      <c r="I17" s="86">
        <v>954.34944670634798</v>
      </c>
      <c r="J17" s="86">
        <v>251.76421037304664</v>
      </c>
      <c r="K17" s="86">
        <v>614.14609724192371</v>
      </c>
      <c r="L17" s="87">
        <v>645.57229162784506</v>
      </c>
    </row>
    <row r="18" spans="1:12" s="21" customFormat="1" ht="15" customHeight="1">
      <c r="A18" s="84" t="s">
        <v>709</v>
      </c>
      <c r="B18" s="86">
        <v>795.55073610712941</v>
      </c>
      <c r="C18" s="86">
        <v>859.78331466476129</v>
      </c>
      <c r="D18" s="86">
        <v>2.1808711978077433</v>
      </c>
      <c r="E18" s="86">
        <v>584.27466152052853</v>
      </c>
      <c r="F18" s="86">
        <v>48.455812173462398</v>
      </c>
      <c r="G18" s="86">
        <v>738.49876975630832</v>
      </c>
      <c r="H18" s="86">
        <v>414.269781825076</v>
      </c>
      <c r="I18" s="86">
        <v>2.6206037104019586</v>
      </c>
      <c r="J18" s="86">
        <v>655.26212673828229</v>
      </c>
      <c r="K18" s="86">
        <v>184.17810998114703</v>
      </c>
      <c r="L18" s="87">
        <v>849.13123736285741</v>
      </c>
    </row>
    <row r="19" spans="1:12" s="21" customFormat="1" ht="15" customHeight="1">
      <c r="A19" s="84" t="s">
        <v>710</v>
      </c>
      <c r="B19" s="86">
        <v>460.51141994209121</v>
      </c>
      <c r="C19" s="86">
        <v>240.24826251965359</v>
      </c>
      <c r="D19" s="86">
        <v>161.50968844524138</v>
      </c>
      <c r="E19" s="86">
        <v>728.93286625077258</v>
      </c>
      <c r="F19" s="86">
        <v>997.80321346991423</v>
      </c>
      <c r="G19" s="86">
        <v>591.27413618424373</v>
      </c>
      <c r="H19" s="86">
        <v>43.886852138374621</v>
      </c>
      <c r="I19" s="86">
        <v>987.2443086746963</v>
      </c>
      <c r="J19" s="86">
        <v>699.57636745702985</v>
      </c>
      <c r="K19" s="86">
        <v>407.52350548955098</v>
      </c>
      <c r="L19" s="87">
        <v>729.27233576021445</v>
      </c>
    </row>
    <row r="20" spans="1:12" s="21" customFormat="1" ht="15" customHeight="1">
      <c r="A20" s="84" t="s">
        <v>711</v>
      </c>
      <c r="B20" s="86">
        <v>653.18064405635926</v>
      </c>
      <c r="C20" s="86">
        <v>258.52114678136127</v>
      </c>
      <c r="D20" s="86">
        <v>823.36090390358254</v>
      </c>
      <c r="E20" s="86">
        <v>669.71418888537255</v>
      </c>
      <c r="F20" s="86">
        <v>81.581086887739133</v>
      </c>
      <c r="G20" s="86">
        <v>601.07963759482038</v>
      </c>
      <c r="H20" s="86">
        <v>694.32196890689806</v>
      </c>
      <c r="I20" s="86">
        <v>805.62401115138368</v>
      </c>
      <c r="J20" s="86">
        <v>744.35386335457565</v>
      </c>
      <c r="K20" s="86">
        <v>839.32305183860763</v>
      </c>
      <c r="L20" s="87">
        <v>947.98481345218113</v>
      </c>
    </row>
    <row r="21" spans="1:12" s="21" customFormat="1" ht="15" customHeight="1">
      <c r="A21" s="84" t="s">
        <v>712</v>
      </c>
      <c r="B21" s="86">
        <v>10.691529545007405</v>
      </c>
      <c r="C21" s="86">
        <v>472.43509361126002</v>
      </c>
      <c r="D21" s="86">
        <v>288.40547361341896</v>
      </c>
      <c r="E21" s="86">
        <v>929.3462603603557</v>
      </c>
      <c r="F21" s="86">
        <v>305.85761618839592</v>
      </c>
      <c r="G21" s="86">
        <v>577.55441922391617</v>
      </c>
      <c r="H21" s="86">
        <v>601.66482046841452</v>
      </c>
      <c r="I21" s="86">
        <v>69.627404805646663</v>
      </c>
      <c r="J21" s="86">
        <v>427.18113373561198</v>
      </c>
      <c r="K21" s="86">
        <v>925.78438154953255</v>
      </c>
      <c r="L21" s="87">
        <v>900.76007401517268</v>
      </c>
    </row>
    <row r="22" spans="1:12" s="21" customFormat="1" ht="15" customHeight="1">
      <c r="A22" s="84" t="s">
        <v>713</v>
      </c>
      <c r="B22" s="86">
        <v>616.61676121502842</v>
      </c>
      <c r="C22" s="86">
        <v>266.31482087769621</v>
      </c>
      <c r="D22" s="86">
        <v>742.27776754158901</v>
      </c>
      <c r="E22" s="86">
        <v>297.77930514655293</v>
      </c>
      <c r="F22" s="86">
        <v>704.02682829932542</v>
      </c>
      <c r="G22" s="86">
        <v>266.56567387161067</v>
      </c>
      <c r="H22" s="86">
        <v>205.38117045387239</v>
      </c>
      <c r="I22" s="86">
        <v>241.24049895072997</v>
      </c>
      <c r="J22" s="86" t="e">
        <f>-asd</f>
        <v>#NAME?</v>
      </c>
      <c r="K22" s="86">
        <v>684.37672264893126</v>
      </c>
      <c r="L22" s="87">
        <v>59.924301727689809</v>
      </c>
    </row>
    <row r="23" spans="1:12" s="21" customFormat="1" ht="15" customHeight="1">
      <c r="A23" s="84" t="s">
        <v>714</v>
      </c>
      <c r="B23" s="86">
        <v>403.33912332453804</v>
      </c>
      <c r="C23" s="86">
        <v>633.08235163288123</v>
      </c>
      <c r="D23" s="86">
        <v>55.533719907746359</v>
      </c>
      <c r="E23" s="86">
        <v>154.28596719150445</v>
      </c>
      <c r="F23" s="86">
        <v>640.21571773981998</v>
      </c>
      <c r="G23" s="86">
        <v>627.690909615245</v>
      </c>
      <c r="H23" s="86">
        <v>147.85547399261435</v>
      </c>
      <c r="I23" s="86">
        <v>637.18340121016001</v>
      </c>
      <c r="J23" s="86">
        <v>28.46237779606442</v>
      </c>
      <c r="K23" s="86">
        <v>230.00527043033037</v>
      </c>
      <c r="L23" s="87">
        <v>223.08493781661087</v>
      </c>
    </row>
    <row r="24" spans="1:12" s="21" customFormat="1" ht="15" customHeight="1">
      <c r="A24" s="84" t="s">
        <v>715</v>
      </c>
      <c r="B24" s="86">
        <v>144.34441878074546</v>
      </c>
      <c r="C24" s="86">
        <v>216.90317612759546</v>
      </c>
      <c r="D24" s="86">
        <v>15.416569345099163</v>
      </c>
      <c r="E24" s="86">
        <v>392.21339729075578</v>
      </c>
      <c r="F24" s="86">
        <v>824.89427493031303</v>
      </c>
      <c r="G24" s="86">
        <v>627.690909615245</v>
      </c>
      <c r="H24" s="86">
        <v>475.24116850216046</v>
      </c>
      <c r="I24" s="86">
        <v>296.51069522553189</v>
      </c>
      <c r="J24" s="86">
        <v>165.41440587894286</v>
      </c>
      <c r="K24" s="86">
        <v>424.52178054408131</v>
      </c>
      <c r="L24" s="87">
        <v>210.66932264890536</v>
      </c>
    </row>
    <row r="25" spans="1:12" s="21" customFormat="1" ht="15" customHeight="1">
      <c r="A25" s="84" t="s">
        <v>716</v>
      </c>
      <c r="B25" s="86">
        <v>695.93638639335791</v>
      </c>
      <c r="C25" s="86">
        <v>437.08781624944248</v>
      </c>
      <c r="D25" s="86">
        <v>605.99230074030027</v>
      </c>
      <c r="E25" s="86">
        <v>77.888031397855599</v>
      </c>
      <c r="F25" s="86">
        <v>441.88480077501248</v>
      </c>
      <c r="G25" s="86">
        <v>813.43076428448398</v>
      </c>
      <c r="H25" s="86">
        <v>130.94335751960551</v>
      </c>
      <c r="I25" s="86">
        <v>736.25638005901988</v>
      </c>
      <c r="J25" s="86">
        <v>735.27126507974594</v>
      </c>
      <c r="K25" s="86">
        <v>253.10465237923063</v>
      </c>
      <c r="L25" s="87">
        <v>937.78999533356307</v>
      </c>
    </row>
    <row r="26" spans="1:12" s="21" customFormat="1" ht="15" customHeight="1">
      <c r="A26" s="84" t="s">
        <v>717</v>
      </c>
      <c r="B26" s="86">
        <v>329.09182711163277</v>
      </c>
      <c r="C26" s="86">
        <v>261.79831836207023</v>
      </c>
      <c r="D26" s="86">
        <v>436.54941297937012</v>
      </c>
      <c r="E26" s="86">
        <v>783.77759208227542</v>
      </c>
      <c r="F26" s="86">
        <v>565.4886732811608</v>
      </c>
      <c r="G26" s="86">
        <v>87.997150543903217</v>
      </c>
      <c r="H26" s="86">
        <v>843.37860185492627</v>
      </c>
      <c r="I26" s="86">
        <v>972.86231807631566</v>
      </c>
      <c r="J26" s="86">
        <v>145.90733751507878</v>
      </c>
      <c r="K26" s="86">
        <v>577.91595401772918</v>
      </c>
      <c r="L26" s="87">
        <v>137.0156752576228</v>
      </c>
    </row>
    <row r="27" spans="1:12" s="21" customFormat="1" ht="15" customHeight="1">
      <c r="A27" s="84" t="s">
        <v>718</v>
      </c>
      <c r="B27" s="86">
        <v>293.06676600253655</v>
      </c>
      <c r="C27" s="86">
        <v>266.4892595519143</v>
      </c>
      <c r="D27" s="86">
        <v>336.71736196102177</v>
      </c>
      <c r="E27" s="86">
        <v>711.07539114810118</v>
      </c>
      <c r="F27" s="86">
        <v>472.72453805829338</v>
      </c>
      <c r="G27" s="86">
        <v>614.73897603334945</v>
      </c>
      <c r="H27" s="86"/>
      <c r="I27" s="86">
        <v>603.05211149793342</v>
      </c>
      <c r="J27" s="86">
        <v>935.09193653599618</v>
      </c>
      <c r="K27" s="86">
        <v>685.09800277543854</v>
      </c>
      <c r="L27" s="87">
        <v>507.98016156018468</v>
      </c>
    </row>
    <row r="28" spans="1:12" s="21" customFormat="1" ht="15" customHeight="1">
      <c r="A28" s="85" t="s">
        <v>719</v>
      </c>
      <c r="B28" s="88">
        <v>21.984814173989122</v>
      </c>
      <c r="C28" s="88">
        <v>553.34691456222538</v>
      </c>
      <c r="D28" s="88">
        <v>978.58361343015179</v>
      </c>
      <c r="E28" s="88">
        <v>285.94417609425489</v>
      </c>
      <c r="F28" s="88">
        <v>791.96227113512509</v>
      </c>
      <c r="G28" s="88">
        <v>173.88775013351011</v>
      </c>
      <c r="H28" s="88">
        <v>570.76458365077929</v>
      </c>
      <c r="I28" s="88">
        <v>261.63131526289504</v>
      </c>
      <c r="J28" s="88">
        <v>485.91021355069142</v>
      </c>
      <c r="K28" s="88">
        <v>832.42505207748434</v>
      </c>
      <c r="L28" s="89">
        <v>964.85304223005835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15"/>
  <sheetViews>
    <sheetView showGridLines="0" workbookViewId="0">
      <selection activeCell="D1" sqref="D1"/>
    </sheetView>
  </sheetViews>
  <sheetFormatPr defaultColWidth="9.21875" defaultRowHeight="15" customHeight="1"/>
  <cols>
    <col min="1" max="1" width="16.44140625" style="94" customWidth="1"/>
    <col min="2" max="6" width="15" style="94" customWidth="1"/>
    <col min="7" max="7" width="11.44140625" style="94" customWidth="1"/>
    <col min="8" max="16384" width="9.21875" style="94"/>
  </cols>
  <sheetData>
    <row r="1" spans="1:9" s="7" customFormat="1" ht="15" customHeight="1">
      <c r="A1" s="95" t="s">
        <v>110</v>
      </c>
      <c r="B1" s="95" t="s">
        <v>418</v>
      </c>
      <c r="C1" s="95" t="s">
        <v>419</v>
      </c>
      <c r="D1" s="95" t="s">
        <v>420</v>
      </c>
      <c r="E1" s="95" t="s">
        <v>421</v>
      </c>
      <c r="F1" s="95" t="s">
        <v>19</v>
      </c>
      <c r="G1" s="95" t="s">
        <v>613</v>
      </c>
      <c r="I1" s="94"/>
    </row>
    <row r="2" spans="1:9" ht="15" customHeight="1">
      <c r="A2" s="78" t="s">
        <v>422</v>
      </c>
      <c r="B2" s="78">
        <v>231</v>
      </c>
      <c r="C2" s="78">
        <v>264</v>
      </c>
      <c r="D2" s="78">
        <v>284</v>
      </c>
      <c r="E2" s="78">
        <v>259</v>
      </c>
      <c r="F2" s="77">
        <f>SUM(B2:E2)</f>
        <v>1038</v>
      </c>
      <c r="G2" s="78"/>
    </row>
    <row r="3" spans="1:9" ht="15" customHeight="1">
      <c r="A3" s="78" t="s">
        <v>423</v>
      </c>
      <c r="B3" s="78">
        <v>220</v>
      </c>
      <c r="C3" s="78">
        <v>240</v>
      </c>
      <c r="D3" s="78">
        <v>260</v>
      </c>
      <c r="E3" s="78">
        <v>270</v>
      </c>
      <c r="F3" s="77">
        <f t="shared" ref="F3:F14" si="0">SUM(B3:E3)</f>
        <v>990</v>
      </c>
      <c r="G3" s="78"/>
    </row>
    <row r="4" spans="1:9" ht="15" customHeight="1">
      <c r="A4" s="78" t="s">
        <v>424</v>
      </c>
      <c r="B4" s="78">
        <v>284</v>
      </c>
      <c r="C4" s="78">
        <v>260</v>
      </c>
      <c r="D4" s="78">
        <v>220</v>
      </c>
      <c r="E4" s="78">
        <v>250</v>
      </c>
      <c r="F4" s="77">
        <f t="shared" si="0"/>
        <v>1014</v>
      </c>
      <c r="G4" s="78"/>
    </row>
    <row r="5" spans="1:9" ht="15" customHeight="1">
      <c r="A5" s="78" t="s">
        <v>425</v>
      </c>
      <c r="B5" s="78">
        <v>240</v>
      </c>
      <c r="C5" s="78">
        <v>260</v>
      </c>
      <c r="D5" s="78">
        <v>245</v>
      </c>
      <c r="E5" s="78">
        <v>230</v>
      </c>
      <c r="F5" s="77">
        <f t="shared" si="0"/>
        <v>975</v>
      </c>
      <c r="G5" s="78"/>
    </row>
    <row r="6" spans="1:9" ht="15" customHeight="1">
      <c r="A6" s="78" t="s">
        <v>426</v>
      </c>
      <c r="B6" s="78">
        <v>286</v>
      </c>
      <c r="C6" s="78">
        <v>256</v>
      </c>
      <c r="D6" s="78">
        <v>229</v>
      </c>
      <c r="E6" s="78">
        <v>300</v>
      </c>
      <c r="F6" s="77">
        <f t="shared" si="0"/>
        <v>1071</v>
      </c>
      <c r="G6" s="78"/>
    </row>
    <row r="7" spans="1:9" ht="15" customHeight="1">
      <c r="A7" s="78" t="s">
        <v>427</v>
      </c>
      <c r="B7" s="78">
        <v>268</v>
      </c>
      <c r="C7" s="78">
        <v>282</v>
      </c>
      <c r="D7" s="78">
        <v>250</v>
      </c>
      <c r="E7" s="78">
        <v>220</v>
      </c>
      <c r="F7" s="77">
        <f t="shared" si="0"/>
        <v>1020</v>
      </c>
      <c r="G7" s="78"/>
    </row>
    <row r="8" spans="1:9" ht="15" customHeight="1">
      <c r="A8" s="78" t="s">
        <v>428</v>
      </c>
      <c r="B8" s="78">
        <v>237</v>
      </c>
      <c r="C8" s="78">
        <v>258</v>
      </c>
      <c r="D8" s="78">
        <v>232</v>
      </c>
      <c r="E8" s="78">
        <v>200</v>
      </c>
      <c r="F8" s="77">
        <f t="shared" si="0"/>
        <v>927</v>
      </c>
      <c r="G8" s="78"/>
    </row>
    <row r="9" spans="1:9" ht="15" customHeight="1">
      <c r="A9" s="78" t="s">
        <v>429</v>
      </c>
      <c r="B9" s="78">
        <v>240</v>
      </c>
      <c r="C9" s="78">
        <v>298</v>
      </c>
      <c r="D9" s="78">
        <v>203</v>
      </c>
      <c r="E9" s="78">
        <v>291</v>
      </c>
      <c r="F9" s="77">
        <f t="shared" si="0"/>
        <v>1032</v>
      </c>
      <c r="G9" s="78"/>
    </row>
    <row r="10" spans="1:9" ht="15" customHeight="1">
      <c r="A10" s="78" t="s">
        <v>430</v>
      </c>
      <c r="B10" s="78">
        <v>298</v>
      </c>
      <c r="C10" s="78">
        <v>285</v>
      </c>
      <c r="D10" s="78">
        <v>254</v>
      </c>
      <c r="E10" s="78">
        <v>218</v>
      </c>
      <c r="F10" s="77">
        <f t="shared" si="0"/>
        <v>1055</v>
      </c>
      <c r="G10" s="78"/>
    </row>
    <row r="11" spans="1:9" ht="15" customHeight="1">
      <c r="A11" s="78" t="s">
        <v>431</v>
      </c>
      <c r="B11" s="78">
        <v>268</v>
      </c>
      <c r="C11" s="78">
        <v>295</v>
      </c>
      <c r="D11" s="78">
        <v>273</v>
      </c>
      <c r="E11" s="78">
        <v>217</v>
      </c>
      <c r="F11" s="77">
        <f t="shared" si="0"/>
        <v>1053</v>
      </c>
      <c r="G11" s="78"/>
    </row>
    <row r="12" spans="1:9" ht="15" customHeight="1">
      <c r="A12" s="78" t="s">
        <v>432</v>
      </c>
      <c r="B12" s="78">
        <v>204</v>
      </c>
      <c r="C12" s="78">
        <v>280</v>
      </c>
      <c r="D12" s="78">
        <v>230</v>
      </c>
      <c r="E12" s="78">
        <v>297</v>
      </c>
      <c r="F12" s="77">
        <f t="shared" si="0"/>
        <v>1011</v>
      </c>
      <c r="G12" s="78"/>
    </row>
    <row r="13" spans="1:9" ht="15" customHeight="1">
      <c r="A13" s="78" t="s">
        <v>433</v>
      </c>
      <c r="B13" s="78">
        <v>239</v>
      </c>
      <c r="C13" s="78">
        <v>200</v>
      </c>
      <c r="D13" s="78">
        <v>206</v>
      </c>
      <c r="E13" s="78">
        <v>224</v>
      </c>
      <c r="F13" s="77">
        <f t="shared" si="0"/>
        <v>869</v>
      </c>
      <c r="G13" s="78"/>
    </row>
    <row r="14" spans="1:9" ht="15" customHeight="1">
      <c r="A14" s="78" t="s">
        <v>434</v>
      </c>
      <c r="B14" s="78">
        <v>261</v>
      </c>
      <c r="C14" s="78">
        <v>229</v>
      </c>
      <c r="D14" s="78">
        <v>276</v>
      </c>
      <c r="E14" s="78">
        <v>293</v>
      </c>
      <c r="F14" s="77">
        <f t="shared" si="0"/>
        <v>1059</v>
      </c>
      <c r="G14" s="78"/>
    </row>
    <row r="15" spans="1:9" customFormat="1" ht="21" customHeight="1"/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22:T22"/>
  <sheetViews>
    <sheetView showGridLines="0" workbookViewId="0">
      <selection activeCell="Q5" sqref="Q5"/>
    </sheetView>
  </sheetViews>
  <sheetFormatPr defaultColWidth="9.21875" defaultRowHeight="14.4"/>
  <cols>
    <col min="1" max="16384" width="9.21875" style="94"/>
  </cols>
  <sheetData>
    <row r="22" spans="1:20" ht="15.6">
      <c r="A22" s="113"/>
      <c r="B22" s="113"/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</row>
  </sheetData>
  <sheetProtection password="CE88" sheet="1" objects="1" scenarios="1" selectLockedCells="1" selectUnlockedCells="1"/>
  <mergeCells count="1">
    <mergeCell ref="A22:T2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5D0AB-2C3C-4FBC-95F6-D0F510E05D15}">
  <dimension ref="A1:E7"/>
  <sheetViews>
    <sheetView showGridLines="0" workbookViewId="0">
      <selection activeCell="D1" sqref="D1"/>
    </sheetView>
  </sheetViews>
  <sheetFormatPr defaultRowHeight="14.4"/>
  <sheetData>
    <row r="1" spans="1:5">
      <c r="A1" s="95" t="s">
        <v>1793</v>
      </c>
      <c r="B1" s="95" t="s">
        <v>6</v>
      </c>
      <c r="C1" s="95" t="s">
        <v>8</v>
      </c>
      <c r="D1" s="95" t="s">
        <v>7</v>
      </c>
      <c r="E1" s="95" t="s">
        <v>93</v>
      </c>
    </row>
    <row r="2" spans="1:5">
      <c r="A2" s="95" t="s">
        <v>9</v>
      </c>
      <c r="B2" s="78">
        <v>100</v>
      </c>
      <c r="C2" s="78">
        <v>296</v>
      </c>
      <c r="D2" s="91">
        <v>321</v>
      </c>
      <c r="E2" s="78">
        <v>371</v>
      </c>
    </row>
    <row r="3" spans="1:5">
      <c r="A3" s="95" t="s">
        <v>10</v>
      </c>
      <c r="B3" s="78">
        <v>200</v>
      </c>
      <c r="C3" s="78">
        <v>456</v>
      </c>
      <c r="D3" s="78">
        <v>400</v>
      </c>
      <c r="E3" s="78">
        <v>267</v>
      </c>
    </row>
    <row r="4" spans="1:5">
      <c r="A4" s="95" t="s">
        <v>11</v>
      </c>
      <c r="B4" s="78">
        <v>291</v>
      </c>
      <c r="C4" s="78">
        <v>482</v>
      </c>
      <c r="D4" s="78">
        <v>169</v>
      </c>
      <c r="E4" s="78">
        <v>400</v>
      </c>
    </row>
    <row r="5" spans="1:5">
      <c r="A5" s="95" t="s">
        <v>459</v>
      </c>
      <c r="B5" s="78">
        <v>94</v>
      </c>
      <c r="C5" s="78">
        <v>300</v>
      </c>
      <c r="D5" s="78">
        <v>250</v>
      </c>
      <c r="E5" s="78">
        <v>258</v>
      </c>
    </row>
    <row r="6" spans="1:5">
      <c r="A6" s="95" t="s">
        <v>1494</v>
      </c>
      <c r="B6" s="78">
        <v>119</v>
      </c>
      <c r="C6" s="78">
        <v>408</v>
      </c>
      <c r="D6" s="78">
        <v>433</v>
      </c>
      <c r="E6" s="78">
        <v>140</v>
      </c>
    </row>
    <row r="7" spans="1:5">
      <c r="A7" s="95" t="s">
        <v>14</v>
      </c>
      <c r="B7" s="78">
        <v>200</v>
      </c>
      <c r="C7" s="78">
        <v>389</v>
      </c>
      <c r="D7" s="78">
        <v>268</v>
      </c>
      <c r="E7" s="78">
        <v>205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8"/>
  <sheetViews>
    <sheetView showGridLines="0" workbookViewId="0">
      <selection activeCell="D1" sqref="D1"/>
    </sheetView>
  </sheetViews>
  <sheetFormatPr defaultColWidth="9.21875" defaultRowHeight="14.4"/>
  <cols>
    <col min="1" max="16384" width="9.21875" style="94"/>
  </cols>
  <sheetData>
    <row r="1" spans="1:17">
      <c r="A1" s="95" t="s">
        <v>1792</v>
      </c>
      <c r="B1" s="95" t="s">
        <v>7</v>
      </c>
      <c r="C1" s="95" t="s">
        <v>93</v>
      </c>
      <c r="D1" s="95" t="s">
        <v>8</v>
      </c>
      <c r="E1" s="95" t="s">
        <v>6</v>
      </c>
      <c r="G1" s="95" t="s">
        <v>1698</v>
      </c>
      <c r="H1" s="95"/>
      <c r="I1" s="95"/>
      <c r="J1" s="95"/>
      <c r="K1" s="95"/>
      <c r="M1" s="95" t="s">
        <v>1699</v>
      </c>
      <c r="N1" s="95"/>
      <c r="O1" s="95"/>
      <c r="P1" s="95"/>
      <c r="Q1" s="95"/>
    </row>
    <row r="2" spans="1:17">
      <c r="A2" s="95" t="s">
        <v>9</v>
      </c>
      <c r="B2" s="91">
        <v>267</v>
      </c>
      <c r="C2" s="78">
        <v>121</v>
      </c>
      <c r="D2" s="78">
        <v>227</v>
      </c>
      <c r="E2" s="78">
        <v>0</v>
      </c>
      <c r="G2" s="95"/>
      <c r="H2" s="78"/>
      <c r="I2" s="78"/>
      <c r="J2" s="78"/>
      <c r="K2" s="78"/>
      <c r="M2" s="95"/>
      <c r="N2" s="78"/>
      <c r="O2" s="78"/>
      <c r="P2" s="78"/>
      <c r="Q2" s="78"/>
    </row>
    <row r="3" spans="1:17">
      <c r="A3" s="95" t="s">
        <v>10</v>
      </c>
      <c r="B3" s="78">
        <v>156</v>
      </c>
      <c r="C3" s="78">
        <v>258</v>
      </c>
      <c r="D3" s="78">
        <v>289</v>
      </c>
      <c r="E3" s="78">
        <v>0</v>
      </c>
      <c r="G3" s="95"/>
      <c r="H3" s="78"/>
      <c r="I3" s="78"/>
      <c r="J3" s="78"/>
      <c r="K3" s="78"/>
      <c r="M3" s="95"/>
      <c r="N3" s="78"/>
      <c r="O3" s="78"/>
      <c r="P3" s="78"/>
      <c r="Q3" s="78"/>
    </row>
    <row r="4" spans="1:17">
      <c r="A4" s="95" t="s">
        <v>11</v>
      </c>
      <c r="B4" s="78">
        <v>206</v>
      </c>
      <c r="C4" s="78">
        <v>238</v>
      </c>
      <c r="D4" s="78">
        <v>105</v>
      </c>
      <c r="E4" s="78">
        <v>0</v>
      </c>
      <c r="G4" s="95"/>
      <c r="H4" s="78"/>
      <c r="I4" s="78"/>
      <c r="J4" s="78"/>
      <c r="K4" s="78"/>
      <c r="M4" s="95"/>
      <c r="N4" s="78"/>
      <c r="O4" s="78"/>
      <c r="P4" s="78"/>
      <c r="Q4" s="78"/>
    </row>
    <row r="5" spans="1:17">
      <c r="A5" s="95" t="s">
        <v>459</v>
      </c>
      <c r="B5" s="78">
        <v>132</v>
      </c>
      <c r="C5" s="78">
        <v>200</v>
      </c>
      <c r="D5" s="78">
        <v>255</v>
      </c>
      <c r="E5" s="78">
        <v>0</v>
      </c>
      <c r="G5" s="95"/>
      <c r="H5" s="78"/>
      <c r="I5" s="78"/>
      <c r="J5" s="78"/>
      <c r="K5" s="78"/>
      <c r="M5" s="95"/>
      <c r="N5" s="78"/>
      <c r="O5" s="78"/>
      <c r="P5" s="78"/>
      <c r="Q5" s="78"/>
    </row>
    <row r="6" spans="1:17">
      <c r="A6" s="95" t="s">
        <v>13</v>
      </c>
      <c r="B6" s="78">
        <v>152</v>
      </c>
      <c r="C6" s="78">
        <v>244</v>
      </c>
      <c r="D6" s="78">
        <v>182</v>
      </c>
      <c r="E6" s="78">
        <v>0</v>
      </c>
      <c r="G6" s="95"/>
      <c r="H6" s="78"/>
      <c r="I6" s="78"/>
      <c r="J6" s="78"/>
      <c r="K6" s="78"/>
      <c r="M6" s="95"/>
      <c r="N6" s="78"/>
      <c r="O6" s="78"/>
      <c r="P6" s="78"/>
      <c r="Q6" s="78"/>
    </row>
    <row r="7" spans="1:17">
      <c r="A7" s="95" t="s">
        <v>14</v>
      </c>
      <c r="B7" s="78">
        <v>131</v>
      </c>
      <c r="C7" s="78">
        <v>191</v>
      </c>
      <c r="D7" s="78">
        <v>255</v>
      </c>
      <c r="E7" s="78">
        <v>0</v>
      </c>
      <c r="G7" s="95"/>
      <c r="H7" s="78"/>
      <c r="I7" s="78"/>
      <c r="J7" s="78"/>
      <c r="K7" s="78"/>
      <c r="M7" s="95"/>
      <c r="N7" s="78"/>
      <c r="O7" s="78"/>
      <c r="P7" s="78"/>
      <c r="Q7" s="78"/>
    </row>
    <row r="8" spans="1:17">
      <c r="G8" s="95"/>
      <c r="H8" s="78"/>
      <c r="I8" s="78"/>
      <c r="J8" s="78"/>
      <c r="K8" s="78"/>
      <c r="M8" s="95"/>
      <c r="N8" s="78"/>
      <c r="O8" s="78"/>
      <c r="P8" s="78"/>
      <c r="Q8" s="78"/>
    </row>
  </sheetData>
  <dataConsolidate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6"/>
  <sheetViews>
    <sheetView showGridLines="0" workbookViewId="0">
      <selection activeCell="D1" sqref="D1"/>
    </sheetView>
  </sheetViews>
  <sheetFormatPr defaultColWidth="9.21875" defaultRowHeight="14.4"/>
  <cols>
    <col min="1" max="6" width="15.77734375" style="94" customWidth="1"/>
    <col min="7" max="16384" width="9.21875" style="94"/>
  </cols>
  <sheetData>
    <row r="1" spans="1:6" ht="15" customHeight="1">
      <c r="A1" s="117" t="s">
        <v>1655</v>
      </c>
      <c r="B1" s="100" t="s">
        <v>1656</v>
      </c>
      <c r="C1" s="101"/>
      <c r="D1" s="117" t="s">
        <v>1660</v>
      </c>
      <c r="E1" s="100" t="s">
        <v>1656</v>
      </c>
      <c r="F1" s="101"/>
    </row>
    <row r="2" spans="1:6" ht="15" customHeight="1">
      <c r="A2" s="117"/>
      <c r="B2" s="100" t="s">
        <v>1657</v>
      </c>
      <c r="C2" s="101"/>
      <c r="D2" s="117"/>
      <c r="E2" s="100" t="s">
        <v>1657</v>
      </c>
      <c r="F2" s="101"/>
    </row>
    <row r="3" spans="1:6">
      <c r="A3" s="117"/>
      <c r="B3" s="100" t="s">
        <v>1658</v>
      </c>
      <c r="C3" s="101"/>
      <c r="D3" s="117"/>
      <c r="E3" s="100" t="s">
        <v>1658</v>
      </c>
      <c r="F3" s="101"/>
    </row>
    <row r="4" spans="1:6">
      <c r="A4" s="117"/>
      <c r="B4" s="100" t="s">
        <v>1659</v>
      </c>
      <c r="C4" s="101"/>
      <c r="D4" s="117"/>
      <c r="E4" s="100" t="s">
        <v>1659</v>
      </c>
      <c r="F4" s="101"/>
    </row>
    <row r="6" spans="1:6">
      <c r="A6" s="72" t="s">
        <v>118</v>
      </c>
      <c r="B6" s="72" t="s">
        <v>676</v>
      </c>
      <c r="C6" s="72" t="s">
        <v>120</v>
      </c>
      <c r="D6" s="72" t="s">
        <v>121</v>
      </c>
      <c r="E6" s="72" t="s">
        <v>1454</v>
      </c>
      <c r="F6" s="71" t="s">
        <v>122</v>
      </c>
    </row>
    <row r="7" spans="1:6">
      <c r="A7" s="65" t="s">
        <v>144</v>
      </c>
      <c r="B7" s="75">
        <v>40405</v>
      </c>
      <c r="C7" s="78" t="s">
        <v>123</v>
      </c>
      <c r="D7" s="78" t="s">
        <v>125</v>
      </c>
      <c r="E7" s="78" t="s">
        <v>1456</v>
      </c>
      <c r="F7" s="77">
        <v>500000</v>
      </c>
    </row>
    <row r="8" spans="1:6">
      <c r="A8" s="65" t="s">
        <v>145</v>
      </c>
      <c r="B8" s="75">
        <v>39981</v>
      </c>
      <c r="C8" s="78" t="s">
        <v>123</v>
      </c>
      <c r="D8" s="78" t="s">
        <v>127</v>
      </c>
      <c r="E8" s="78" t="s">
        <v>128</v>
      </c>
      <c r="F8" s="77">
        <v>1200000</v>
      </c>
    </row>
    <row r="9" spans="1:6">
      <c r="A9" s="65" t="s">
        <v>105</v>
      </c>
      <c r="B9" s="75">
        <v>39712</v>
      </c>
      <c r="C9" s="78" t="s">
        <v>123</v>
      </c>
      <c r="D9" s="78" t="s">
        <v>125</v>
      </c>
      <c r="E9" s="78" t="s">
        <v>1456</v>
      </c>
      <c r="F9" s="77">
        <v>600000</v>
      </c>
    </row>
    <row r="10" spans="1:6">
      <c r="A10" s="65" t="s">
        <v>107</v>
      </c>
      <c r="B10" s="75">
        <v>41290</v>
      </c>
      <c r="C10" s="78" t="s">
        <v>129</v>
      </c>
      <c r="D10" s="78" t="s">
        <v>125</v>
      </c>
      <c r="E10" s="78" t="s">
        <v>130</v>
      </c>
      <c r="F10" s="77">
        <v>600000</v>
      </c>
    </row>
    <row r="11" spans="1:6">
      <c r="A11" s="65" t="s">
        <v>146</v>
      </c>
      <c r="B11" s="75">
        <v>42731</v>
      </c>
      <c r="C11" s="78" t="s">
        <v>129</v>
      </c>
      <c r="D11" s="78" t="s">
        <v>131</v>
      </c>
      <c r="E11" s="78" t="s">
        <v>128</v>
      </c>
      <c r="F11" s="77">
        <v>1000000</v>
      </c>
    </row>
    <row r="12" spans="1:6">
      <c r="A12" s="65" t="s">
        <v>147</v>
      </c>
      <c r="B12" s="75">
        <v>37484</v>
      </c>
      <c r="C12" s="78" t="s">
        <v>129</v>
      </c>
      <c r="D12" s="78" t="s">
        <v>125</v>
      </c>
      <c r="E12" s="78" t="s">
        <v>1456</v>
      </c>
      <c r="F12" s="77">
        <v>500000</v>
      </c>
    </row>
    <row r="13" spans="1:6">
      <c r="A13" s="65" t="s">
        <v>148</v>
      </c>
      <c r="B13" s="75">
        <v>37760</v>
      </c>
      <c r="C13" s="78" t="s">
        <v>129</v>
      </c>
      <c r="D13" s="78" t="s">
        <v>127</v>
      </c>
      <c r="E13" s="78" t="s">
        <v>132</v>
      </c>
      <c r="F13" s="77">
        <v>1500000</v>
      </c>
    </row>
    <row r="14" spans="1:6">
      <c r="A14" s="65" t="s">
        <v>149</v>
      </c>
      <c r="B14" s="75">
        <v>40246</v>
      </c>
      <c r="C14" s="78" t="s">
        <v>129</v>
      </c>
      <c r="D14" s="78" t="s">
        <v>127</v>
      </c>
      <c r="E14" s="78" t="s">
        <v>133</v>
      </c>
      <c r="F14" s="77">
        <v>2000000</v>
      </c>
    </row>
    <row r="15" spans="1:6">
      <c r="A15" s="65" t="s">
        <v>134</v>
      </c>
      <c r="B15" s="75">
        <v>38119</v>
      </c>
      <c r="C15" s="78" t="s">
        <v>129</v>
      </c>
      <c r="D15" s="78" t="s">
        <v>135</v>
      </c>
      <c r="E15" s="78" t="s">
        <v>130</v>
      </c>
      <c r="F15" s="77">
        <v>300000</v>
      </c>
    </row>
    <row r="16" spans="1:6">
      <c r="A16" s="65" t="s">
        <v>136</v>
      </c>
      <c r="B16" s="75">
        <v>39085</v>
      </c>
      <c r="C16" s="78" t="s">
        <v>129</v>
      </c>
      <c r="D16" s="78" t="s">
        <v>137</v>
      </c>
      <c r="E16" s="78" t="s">
        <v>138</v>
      </c>
      <c r="F16" s="77">
        <v>800000</v>
      </c>
    </row>
  </sheetData>
  <autoFilter ref="A6:F16" xr:uid="{00000000-0009-0000-0000-000014000000}"/>
  <mergeCells count="2">
    <mergeCell ref="A1:A4"/>
    <mergeCell ref="D1:D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097"/>
  <sheetViews>
    <sheetView showGridLines="0" workbookViewId="0">
      <selection activeCell="D1" sqref="D1"/>
    </sheetView>
  </sheetViews>
  <sheetFormatPr defaultColWidth="9.21875" defaultRowHeight="14.4"/>
  <cols>
    <col min="1" max="1" width="7.44140625" style="94" customWidth="1"/>
    <col min="2" max="2" width="13.44140625" style="94" bestFit="1" customWidth="1"/>
    <col min="3" max="3" width="12.44140625" style="94" customWidth="1"/>
    <col min="4" max="4" width="12" style="94" bestFit="1" customWidth="1"/>
    <col min="5" max="5" width="25" style="6" customWidth="1"/>
    <col min="6" max="16384" width="9.21875" style="94"/>
  </cols>
  <sheetData>
    <row r="1" spans="1:5">
      <c r="A1" s="95" t="s">
        <v>416</v>
      </c>
      <c r="B1" s="95" t="s">
        <v>609</v>
      </c>
      <c r="C1" s="95" t="s">
        <v>0</v>
      </c>
      <c r="D1" s="95" t="s">
        <v>1</v>
      </c>
      <c r="E1" s="95" t="s">
        <v>2</v>
      </c>
    </row>
    <row r="2" spans="1:5">
      <c r="A2" s="78">
        <v>1</v>
      </c>
      <c r="B2" s="78" t="s">
        <v>470</v>
      </c>
      <c r="C2" s="75">
        <v>40544</v>
      </c>
      <c r="D2" s="77">
        <v>32647</v>
      </c>
      <c r="E2" s="78" t="s">
        <v>3</v>
      </c>
    </row>
    <row r="3" spans="1:5">
      <c r="A3" s="78">
        <v>2</v>
      </c>
      <c r="B3" s="78" t="s">
        <v>471</v>
      </c>
      <c r="C3" s="75">
        <v>40545</v>
      </c>
      <c r="D3" s="77">
        <v>10501</v>
      </c>
      <c r="E3" s="78" t="s">
        <v>142</v>
      </c>
    </row>
    <row r="4" spans="1:5">
      <c r="A4" s="78">
        <v>3</v>
      </c>
      <c r="B4" s="78" t="s">
        <v>472</v>
      </c>
      <c r="C4" s="75">
        <v>40546</v>
      </c>
      <c r="D4" s="77">
        <v>29861</v>
      </c>
      <c r="E4" s="78" t="s">
        <v>143</v>
      </c>
    </row>
    <row r="5" spans="1:5">
      <c r="A5" s="78">
        <v>4</v>
      </c>
      <c r="B5" s="78" t="s">
        <v>472</v>
      </c>
      <c r="C5" s="75">
        <v>40547</v>
      </c>
      <c r="D5" s="77">
        <v>12003</v>
      </c>
      <c r="E5" s="78" t="s">
        <v>142</v>
      </c>
    </row>
    <row r="6" spans="1:5">
      <c r="A6" s="78">
        <v>5</v>
      </c>
      <c r="B6" s="78" t="s">
        <v>470</v>
      </c>
      <c r="C6" s="75">
        <v>40548</v>
      </c>
      <c r="D6" s="77">
        <v>36081</v>
      </c>
      <c r="E6" s="78" t="s">
        <v>4</v>
      </c>
    </row>
    <row r="7" spans="1:5">
      <c r="A7" s="78">
        <v>6</v>
      </c>
      <c r="B7" s="78" t="s">
        <v>472</v>
      </c>
      <c r="C7" s="75">
        <v>40549</v>
      </c>
      <c r="D7" s="77">
        <v>10405</v>
      </c>
      <c r="E7" s="78" t="s">
        <v>3</v>
      </c>
    </row>
    <row r="8" spans="1:5">
      <c r="A8" s="78">
        <v>7</v>
      </c>
      <c r="B8" s="78" t="s">
        <v>472</v>
      </c>
      <c r="C8" s="75">
        <v>40550</v>
      </c>
      <c r="D8" s="77">
        <v>12991</v>
      </c>
      <c r="E8" s="78" t="s">
        <v>4</v>
      </c>
    </row>
    <row r="9" spans="1:5">
      <c r="A9" s="78">
        <v>8</v>
      </c>
      <c r="B9" s="78" t="s">
        <v>473</v>
      </c>
      <c r="C9" s="75">
        <v>40551</v>
      </c>
      <c r="D9" s="77">
        <v>11880</v>
      </c>
      <c r="E9" s="78" t="s">
        <v>5</v>
      </c>
    </row>
    <row r="10" spans="1:5">
      <c r="A10" s="78">
        <v>9</v>
      </c>
      <c r="B10" s="78" t="s">
        <v>470</v>
      </c>
      <c r="C10" s="75">
        <v>40552</v>
      </c>
      <c r="D10" s="77">
        <v>42658</v>
      </c>
      <c r="E10" s="78" t="s">
        <v>3</v>
      </c>
    </row>
    <row r="11" spans="1:5">
      <c r="A11" s="78">
        <v>10</v>
      </c>
      <c r="B11" s="78" t="s">
        <v>470</v>
      </c>
      <c r="C11" s="75">
        <v>40553</v>
      </c>
      <c r="D11" s="77">
        <v>15314</v>
      </c>
      <c r="E11" s="78" t="s">
        <v>5</v>
      </c>
    </row>
    <row r="12" spans="1:5">
      <c r="A12" s="78">
        <v>11</v>
      </c>
      <c r="B12" s="78" t="s">
        <v>471</v>
      </c>
      <c r="C12" s="75">
        <v>40554</v>
      </c>
      <c r="D12" s="77">
        <v>24546</v>
      </c>
      <c r="E12" s="78" t="s">
        <v>3</v>
      </c>
    </row>
    <row r="13" spans="1:5">
      <c r="A13" s="78">
        <v>12</v>
      </c>
      <c r="B13" s="78" t="s">
        <v>472</v>
      </c>
      <c r="C13" s="75">
        <v>40555</v>
      </c>
      <c r="D13" s="77">
        <v>31832</v>
      </c>
      <c r="E13" s="78" t="s">
        <v>142</v>
      </c>
    </row>
    <row r="14" spans="1:5">
      <c r="A14" s="78">
        <v>13</v>
      </c>
      <c r="B14" s="78" t="s">
        <v>473</v>
      </c>
      <c r="C14" s="75">
        <v>40556</v>
      </c>
      <c r="D14" s="77">
        <v>38969</v>
      </c>
      <c r="E14" s="78" t="s">
        <v>143</v>
      </c>
    </row>
    <row r="15" spans="1:5">
      <c r="A15" s="78">
        <v>14</v>
      </c>
      <c r="B15" s="78" t="s">
        <v>472</v>
      </c>
      <c r="C15" s="75">
        <v>40557</v>
      </c>
      <c r="D15" s="77">
        <v>33211</v>
      </c>
      <c r="E15" s="78" t="s">
        <v>3</v>
      </c>
    </row>
    <row r="16" spans="1:5">
      <c r="A16" s="78">
        <v>15</v>
      </c>
      <c r="B16" s="78" t="s">
        <v>470</v>
      </c>
      <c r="C16" s="75">
        <v>40558</v>
      </c>
      <c r="D16" s="77">
        <v>40483</v>
      </c>
      <c r="E16" s="78" t="s">
        <v>143</v>
      </c>
    </row>
    <row r="17" spans="1:5">
      <c r="A17" s="78">
        <v>16</v>
      </c>
      <c r="B17" s="78" t="s">
        <v>471</v>
      </c>
      <c r="C17" s="75">
        <v>40559</v>
      </c>
      <c r="D17" s="77">
        <v>33659</v>
      </c>
      <c r="E17" s="78" t="s">
        <v>143</v>
      </c>
    </row>
    <row r="18" spans="1:5">
      <c r="A18" s="78">
        <v>17</v>
      </c>
      <c r="B18" s="78" t="s">
        <v>472</v>
      </c>
      <c r="C18" s="75">
        <v>40560</v>
      </c>
      <c r="D18" s="77">
        <v>27825</v>
      </c>
      <c r="E18" s="78" t="s">
        <v>4</v>
      </c>
    </row>
    <row r="19" spans="1:5">
      <c r="A19" s="78">
        <v>18</v>
      </c>
      <c r="B19" s="78" t="s">
        <v>472</v>
      </c>
      <c r="C19" s="75">
        <v>40561</v>
      </c>
      <c r="D19" s="77">
        <v>45306</v>
      </c>
      <c r="E19" s="78" t="s">
        <v>143</v>
      </c>
    </row>
    <row r="20" spans="1:5">
      <c r="A20" s="78">
        <v>19</v>
      </c>
      <c r="B20" s="78" t="s">
        <v>470</v>
      </c>
      <c r="C20" s="75">
        <v>40562</v>
      </c>
      <c r="D20" s="77">
        <v>17482</v>
      </c>
      <c r="E20" s="78" t="s">
        <v>5</v>
      </c>
    </row>
    <row r="21" spans="1:5">
      <c r="A21" s="78">
        <v>20</v>
      </c>
      <c r="B21" s="78" t="s">
        <v>471</v>
      </c>
      <c r="C21" s="75">
        <v>40563</v>
      </c>
      <c r="D21" s="77">
        <v>34551</v>
      </c>
      <c r="E21" s="78" t="s">
        <v>3</v>
      </c>
    </row>
    <row r="22" spans="1:5">
      <c r="A22" s="78">
        <v>21</v>
      </c>
      <c r="B22" s="78" t="s">
        <v>472</v>
      </c>
      <c r="C22" s="75">
        <v>40564</v>
      </c>
      <c r="D22" s="77">
        <v>36116</v>
      </c>
      <c r="E22" s="78" t="s">
        <v>142</v>
      </c>
    </row>
    <row r="23" spans="1:5">
      <c r="A23" s="78">
        <v>22</v>
      </c>
      <c r="B23" s="78" t="s">
        <v>471</v>
      </c>
      <c r="C23" s="75">
        <v>40565</v>
      </c>
      <c r="D23" s="77">
        <v>27485</v>
      </c>
      <c r="E23" s="78" t="s">
        <v>5</v>
      </c>
    </row>
    <row r="24" spans="1:5">
      <c r="A24" s="78">
        <v>23</v>
      </c>
      <c r="B24" s="78" t="s">
        <v>472</v>
      </c>
      <c r="C24" s="75">
        <v>40566</v>
      </c>
      <c r="D24" s="77">
        <v>16130</v>
      </c>
      <c r="E24" s="78" t="s">
        <v>3</v>
      </c>
    </row>
    <row r="25" spans="1:5">
      <c r="A25" s="78">
        <v>24</v>
      </c>
      <c r="B25" s="78" t="s">
        <v>472</v>
      </c>
      <c r="C25" s="75">
        <v>40567</v>
      </c>
      <c r="D25" s="77">
        <v>32985</v>
      </c>
      <c r="E25" s="78" t="s">
        <v>5</v>
      </c>
    </row>
    <row r="26" spans="1:5">
      <c r="A26" s="78">
        <v>25</v>
      </c>
      <c r="B26" s="78" t="s">
        <v>470</v>
      </c>
      <c r="C26" s="75">
        <v>40568</v>
      </c>
      <c r="D26" s="77">
        <v>46874</v>
      </c>
      <c r="E26" s="78" t="s">
        <v>142</v>
      </c>
    </row>
    <row r="27" spans="1:5">
      <c r="A27" s="78">
        <v>26</v>
      </c>
      <c r="B27" s="78" t="s">
        <v>473</v>
      </c>
      <c r="C27" s="75">
        <v>40569</v>
      </c>
      <c r="D27" s="77">
        <v>40926</v>
      </c>
      <c r="E27" s="78" t="s">
        <v>5</v>
      </c>
    </row>
    <row r="28" spans="1:5">
      <c r="A28" s="78">
        <v>27</v>
      </c>
      <c r="B28" s="78" t="s">
        <v>470</v>
      </c>
      <c r="C28" s="75">
        <v>40570</v>
      </c>
      <c r="D28" s="77">
        <v>38810</v>
      </c>
      <c r="E28" s="78" t="s">
        <v>3</v>
      </c>
    </row>
    <row r="29" spans="1:5">
      <c r="A29" s="78">
        <v>28</v>
      </c>
      <c r="B29" s="78" t="s">
        <v>470</v>
      </c>
      <c r="C29" s="75">
        <v>40571</v>
      </c>
      <c r="D29" s="77">
        <v>18110</v>
      </c>
      <c r="E29" s="78" t="s">
        <v>5</v>
      </c>
    </row>
    <row r="30" spans="1:5">
      <c r="A30" s="78">
        <v>29</v>
      </c>
      <c r="B30" s="78" t="s">
        <v>473</v>
      </c>
      <c r="C30" s="75">
        <v>40572</v>
      </c>
      <c r="D30" s="77">
        <v>7770</v>
      </c>
      <c r="E30" s="78" t="s">
        <v>143</v>
      </c>
    </row>
    <row r="31" spans="1:5">
      <c r="A31" s="78">
        <v>30</v>
      </c>
      <c r="B31" s="78" t="s">
        <v>473</v>
      </c>
      <c r="C31" s="75">
        <v>40573</v>
      </c>
      <c r="D31" s="77">
        <v>42133</v>
      </c>
      <c r="E31" s="78" t="s">
        <v>3</v>
      </c>
    </row>
    <row r="32" spans="1:5">
      <c r="A32" s="78">
        <v>31</v>
      </c>
      <c r="B32" s="78" t="s">
        <v>472</v>
      </c>
      <c r="C32" s="75">
        <v>40574</v>
      </c>
      <c r="D32" s="77">
        <v>31676</v>
      </c>
      <c r="E32" s="78" t="s">
        <v>4</v>
      </c>
    </row>
    <row r="33" spans="1:5">
      <c r="A33" s="78">
        <v>32</v>
      </c>
      <c r="B33" s="78" t="s">
        <v>473</v>
      </c>
      <c r="C33" s="75">
        <v>40575</v>
      </c>
      <c r="D33" s="77">
        <v>13255</v>
      </c>
      <c r="E33" s="78" t="s">
        <v>5</v>
      </c>
    </row>
    <row r="34" spans="1:5">
      <c r="A34" s="78">
        <v>33</v>
      </c>
      <c r="B34" s="78" t="s">
        <v>470</v>
      </c>
      <c r="C34" s="75">
        <v>40576</v>
      </c>
      <c r="D34" s="77">
        <v>39585</v>
      </c>
      <c r="E34" s="78" t="s">
        <v>3</v>
      </c>
    </row>
    <row r="35" spans="1:5">
      <c r="A35" s="78">
        <v>34</v>
      </c>
      <c r="B35" s="78" t="s">
        <v>471</v>
      </c>
      <c r="C35" s="75">
        <v>40577</v>
      </c>
      <c r="D35" s="77">
        <v>15119</v>
      </c>
      <c r="E35" s="78" t="s">
        <v>142</v>
      </c>
    </row>
    <row r="36" spans="1:5">
      <c r="A36" s="78">
        <v>35</v>
      </c>
      <c r="B36" s="78" t="s">
        <v>472</v>
      </c>
      <c r="C36" s="75">
        <v>40578</v>
      </c>
      <c r="D36" s="77">
        <v>33590</v>
      </c>
      <c r="E36" s="78" t="s">
        <v>143</v>
      </c>
    </row>
    <row r="37" spans="1:5">
      <c r="A37" s="78">
        <v>36</v>
      </c>
      <c r="B37" s="78" t="s">
        <v>471</v>
      </c>
      <c r="C37" s="75">
        <v>40579</v>
      </c>
      <c r="D37" s="77">
        <v>30306</v>
      </c>
      <c r="E37" s="78" t="s">
        <v>3</v>
      </c>
    </row>
    <row r="38" spans="1:5">
      <c r="A38" s="78">
        <v>37</v>
      </c>
      <c r="B38" s="78" t="s">
        <v>472</v>
      </c>
      <c r="C38" s="75">
        <v>40580</v>
      </c>
      <c r="D38" s="77">
        <v>46507</v>
      </c>
      <c r="E38" s="78" t="s">
        <v>142</v>
      </c>
    </row>
    <row r="39" spans="1:5">
      <c r="A39" s="78">
        <v>38</v>
      </c>
      <c r="B39" s="78" t="s">
        <v>473</v>
      </c>
      <c r="C39" s="75">
        <v>40581</v>
      </c>
      <c r="D39" s="77">
        <v>4491</v>
      </c>
      <c r="E39" s="78" t="s">
        <v>143</v>
      </c>
    </row>
    <row r="40" spans="1:5">
      <c r="A40" s="78">
        <v>39</v>
      </c>
      <c r="B40" s="78" t="s">
        <v>473</v>
      </c>
      <c r="C40" s="75">
        <v>40582</v>
      </c>
      <c r="D40" s="77">
        <v>20249</v>
      </c>
      <c r="E40" s="78" t="s">
        <v>142</v>
      </c>
    </row>
    <row r="41" spans="1:5">
      <c r="A41" s="78">
        <v>40</v>
      </c>
      <c r="B41" s="78" t="s">
        <v>471</v>
      </c>
      <c r="C41" s="75">
        <v>40583</v>
      </c>
      <c r="D41" s="77">
        <v>4860</v>
      </c>
      <c r="E41" s="78" t="s">
        <v>4</v>
      </c>
    </row>
    <row r="42" spans="1:5">
      <c r="A42" s="78">
        <v>41</v>
      </c>
      <c r="B42" s="78" t="s">
        <v>473</v>
      </c>
      <c r="C42" s="75">
        <v>40584</v>
      </c>
      <c r="D42" s="77">
        <v>47535</v>
      </c>
      <c r="E42" s="78" t="s">
        <v>3</v>
      </c>
    </row>
    <row r="43" spans="1:5">
      <c r="A43" s="78">
        <v>42</v>
      </c>
      <c r="B43" s="78" t="s">
        <v>473</v>
      </c>
      <c r="C43" s="75">
        <v>40585</v>
      </c>
      <c r="D43" s="77">
        <v>39558</v>
      </c>
      <c r="E43" s="78" t="s">
        <v>4</v>
      </c>
    </row>
    <row r="44" spans="1:5">
      <c r="A44" s="78">
        <v>43</v>
      </c>
      <c r="B44" s="78" t="s">
        <v>470</v>
      </c>
      <c r="C44" s="75">
        <v>40586</v>
      </c>
      <c r="D44" s="77">
        <v>28909</v>
      </c>
      <c r="E44" s="78" t="s">
        <v>5</v>
      </c>
    </row>
    <row r="45" spans="1:5">
      <c r="A45" s="78">
        <v>44</v>
      </c>
      <c r="B45" s="78" t="s">
        <v>471</v>
      </c>
      <c r="C45" s="75">
        <v>40587</v>
      </c>
      <c r="D45" s="77">
        <v>3699</v>
      </c>
      <c r="E45" s="78" t="s">
        <v>3</v>
      </c>
    </row>
    <row r="46" spans="1:5">
      <c r="A46" s="78">
        <v>45</v>
      </c>
      <c r="B46" s="78" t="s">
        <v>471</v>
      </c>
      <c r="C46" s="75">
        <v>40588</v>
      </c>
      <c r="D46" s="77">
        <v>33269</v>
      </c>
      <c r="E46" s="78" t="s">
        <v>5</v>
      </c>
    </row>
    <row r="47" spans="1:5">
      <c r="A47" s="78">
        <v>46</v>
      </c>
      <c r="B47" s="78" t="s">
        <v>472</v>
      </c>
      <c r="C47" s="75">
        <v>40589</v>
      </c>
      <c r="D47" s="77">
        <v>22777</v>
      </c>
      <c r="E47" s="78" t="s">
        <v>3</v>
      </c>
    </row>
    <row r="48" spans="1:5">
      <c r="A48" s="78">
        <v>47</v>
      </c>
      <c r="B48" s="78" t="s">
        <v>473</v>
      </c>
      <c r="C48" s="75">
        <v>40590</v>
      </c>
      <c r="D48" s="77">
        <v>12401</v>
      </c>
      <c r="E48" s="78" t="s">
        <v>142</v>
      </c>
    </row>
    <row r="49" spans="1:5">
      <c r="A49" s="78">
        <v>48</v>
      </c>
      <c r="B49" s="78" t="s">
        <v>470</v>
      </c>
      <c r="C49" s="75">
        <v>40591</v>
      </c>
      <c r="D49" s="77">
        <v>15937</v>
      </c>
      <c r="E49" s="78" t="s">
        <v>143</v>
      </c>
    </row>
    <row r="50" spans="1:5">
      <c r="A50" s="78">
        <v>49</v>
      </c>
      <c r="B50" s="78" t="s">
        <v>473</v>
      </c>
      <c r="C50" s="75">
        <v>40592</v>
      </c>
      <c r="D50" s="77">
        <v>36192</v>
      </c>
      <c r="E50" s="78" t="s">
        <v>3</v>
      </c>
    </row>
    <row r="51" spans="1:5">
      <c r="A51" s="78">
        <v>50</v>
      </c>
      <c r="B51" s="78" t="s">
        <v>471</v>
      </c>
      <c r="C51" s="75">
        <v>40593</v>
      </c>
      <c r="D51" s="77">
        <v>16130</v>
      </c>
      <c r="E51" s="78" t="s">
        <v>143</v>
      </c>
    </row>
    <row r="52" spans="1:5">
      <c r="A52" s="78">
        <v>51</v>
      </c>
      <c r="B52" s="78" t="s">
        <v>472</v>
      </c>
      <c r="C52" s="75">
        <v>40594</v>
      </c>
      <c r="D52" s="77">
        <v>12505</v>
      </c>
      <c r="E52" s="78" t="s">
        <v>143</v>
      </c>
    </row>
    <row r="53" spans="1:5">
      <c r="A53" s="78">
        <v>52</v>
      </c>
      <c r="B53" s="78" t="s">
        <v>473</v>
      </c>
      <c r="C53" s="75">
        <v>40595</v>
      </c>
      <c r="D53" s="77">
        <v>11497</v>
      </c>
      <c r="E53" s="78" t="s">
        <v>4</v>
      </c>
    </row>
    <row r="54" spans="1:5">
      <c r="A54" s="78">
        <v>53</v>
      </c>
      <c r="B54" s="78" t="s">
        <v>473</v>
      </c>
      <c r="C54" s="75">
        <v>40596</v>
      </c>
      <c r="D54" s="77">
        <v>9250</v>
      </c>
      <c r="E54" s="78" t="s">
        <v>143</v>
      </c>
    </row>
    <row r="55" spans="1:5">
      <c r="A55" s="78">
        <v>54</v>
      </c>
      <c r="B55" s="78" t="s">
        <v>471</v>
      </c>
      <c r="C55" s="75">
        <v>40597</v>
      </c>
      <c r="D55" s="77">
        <v>14917</v>
      </c>
      <c r="E55" s="78" t="s">
        <v>5</v>
      </c>
    </row>
    <row r="56" spans="1:5">
      <c r="A56" s="78">
        <v>55</v>
      </c>
      <c r="B56" s="78" t="s">
        <v>472</v>
      </c>
      <c r="C56" s="75">
        <v>40598</v>
      </c>
      <c r="D56" s="77">
        <v>33970</v>
      </c>
      <c r="E56" s="78" t="s">
        <v>3</v>
      </c>
    </row>
    <row r="57" spans="1:5">
      <c r="A57" s="78">
        <v>56</v>
      </c>
      <c r="B57" s="78" t="s">
        <v>473</v>
      </c>
      <c r="C57" s="75">
        <v>40599</v>
      </c>
      <c r="D57" s="77">
        <v>3006</v>
      </c>
      <c r="E57" s="78" t="s">
        <v>142</v>
      </c>
    </row>
    <row r="58" spans="1:5">
      <c r="A58" s="78">
        <v>57</v>
      </c>
      <c r="B58" s="78" t="s">
        <v>472</v>
      </c>
      <c r="C58" s="75">
        <v>40600</v>
      </c>
      <c r="D58" s="77">
        <v>7180</v>
      </c>
      <c r="E58" s="78" t="s">
        <v>5</v>
      </c>
    </row>
    <row r="59" spans="1:5">
      <c r="A59" s="78">
        <v>58</v>
      </c>
      <c r="B59" s="78" t="s">
        <v>473</v>
      </c>
      <c r="C59" s="75">
        <v>40601</v>
      </c>
      <c r="D59" s="77">
        <v>3377</v>
      </c>
      <c r="E59" s="78" t="s">
        <v>3</v>
      </c>
    </row>
    <row r="60" spans="1:5">
      <c r="A60" s="78">
        <v>59</v>
      </c>
      <c r="B60" s="78" t="s">
        <v>473</v>
      </c>
      <c r="C60" s="75">
        <v>40602</v>
      </c>
      <c r="D60" s="77">
        <v>27936</v>
      </c>
      <c r="E60" s="78" t="s">
        <v>5</v>
      </c>
    </row>
    <row r="61" spans="1:5">
      <c r="A61" s="78">
        <v>60</v>
      </c>
      <c r="B61" s="78" t="s">
        <v>471</v>
      </c>
      <c r="C61" s="75">
        <v>40603</v>
      </c>
      <c r="D61" s="77">
        <v>23924</v>
      </c>
      <c r="E61" s="78" t="s">
        <v>142</v>
      </c>
    </row>
    <row r="62" spans="1:5">
      <c r="A62" s="78">
        <v>61</v>
      </c>
      <c r="B62" s="78" t="s">
        <v>470</v>
      </c>
      <c r="C62" s="75">
        <v>40604</v>
      </c>
      <c r="D62" s="77">
        <v>24020</v>
      </c>
      <c r="E62" s="78" t="s">
        <v>5</v>
      </c>
    </row>
    <row r="63" spans="1:5">
      <c r="A63" s="78">
        <v>62</v>
      </c>
      <c r="B63" s="78" t="s">
        <v>471</v>
      </c>
      <c r="C63" s="75">
        <v>40605</v>
      </c>
      <c r="D63" s="77">
        <v>21134</v>
      </c>
      <c r="E63" s="78" t="s">
        <v>3</v>
      </c>
    </row>
    <row r="64" spans="1:5">
      <c r="A64" s="78">
        <v>63</v>
      </c>
      <c r="B64" s="78" t="s">
        <v>471</v>
      </c>
      <c r="C64" s="75">
        <v>40606</v>
      </c>
      <c r="D64" s="77">
        <v>9971</v>
      </c>
      <c r="E64" s="78" t="s">
        <v>5</v>
      </c>
    </row>
    <row r="65" spans="1:5">
      <c r="A65" s="78">
        <v>64</v>
      </c>
      <c r="B65" s="78" t="s">
        <v>470</v>
      </c>
      <c r="C65" s="75">
        <v>40607</v>
      </c>
      <c r="D65" s="77">
        <v>26963</v>
      </c>
      <c r="E65" s="78" t="s">
        <v>143</v>
      </c>
    </row>
    <row r="66" spans="1:5">
      <c r="A66" s="78">
        <v>65</v>
      </c>
      <c r="B66" s="78" t="s">
        <v>470</v>
      </c>
      <c r="C66" s="75">
        <v>40608</v>
      </c>
      <c r="D66" s="77">
        <v>41298</v>
      </c>
      <c r="E66" s="78" t="s">
        <v>3</v>
      </c>
    </row>
    <row r="67" spans="1:5">
      <c r="A67" s="78">
        <v>66</v>
      </c>
      <c r="B67" s="78" t="s">
        <v>473</v>
      </c>
      <c r="C67" s="75">
        <v>40609</v>
      </c>
      <c r="D67" s="77">
        <v>10813</v>
      </c>
      <c r="E67" s="78" t="s">
        <v>4</v>
      </c>
    </row>
    <row r="68" spans="1:5">
      <c r="A68" s="78">
        <v>67</v>
      </c>
      <c r="B68" s="78" t="s">
        <v>470</v>
      </c>
      <c r="C68" s="75">
        <v>40610</v>
      </c>
      <c r="D68" s="77">
        <v>45656</v>
      </c>
      <c r="E68" s="78" t="s">
        <v>5</v>
      </c>
    </row>
    <row r="69" spans="1:5">
      <c r="A69" s="78">
        <v>68</v>
      </c>
      <c r="B69" s="78" t="s">
        <v>471</v>
      </c>
      <c r="C69" s="75">
        <v>40611</v>
      </c>
      <c r="D69" s="77">
        <v>40476</v>
      </c>
      <c r="E69" s="78" t="s">
        <v>3</v>
      </c>
    </row>
    <row r="70" spans="1:5">
      <c r="A70" s="78">
        <v>69</v>
      </c>
      <c r="B70" s="78" t="s">
        <v>472</v>
      </c>
      <c r="C70" s="75">
        <v>40612</v>
      </c>
      <c r="D70" s="77">
        <v>21576</v>
      </c>
      <c r="E70" s="78" t="s">
        <v>142</v>
      </c>
    </row>
    <row r="71" spans="1:5">
      <c r="A71" s="78">
        <v>70</v>
      </c>
      <c r="B71" s="78" t="s">
        <v>473</v>
      </c>
      <c r="C71" s="75">
        <v>40613</v>
      </c>
      <c r="D71" s="77">
        <v>42106</v>
      </c>
      <c r="E71" s="78" t="s">
        <v>143</v>
      </c>
    </row>
    <row r="72" spans="1:5">
      <c r="A72" s="78">
        <v>71</v>
      </c>
      <c r="B72" s="78" t="s">
        <v>470</v>
      </c>
      <c r="C72" s="75">
        <v>40614</v>
      </c>
      <c r="D72" s="77">
        <v>24065</v>
      </c>
      <c r="E72" s="78" t="s">
        <v>4</v>
      </c>
    </row>
    <row r="73" spans="1:5">
      <c r="A73" s="78">
        <v>72</v>
      </c>
      <c r="B73" s="78" t="s">
        <v>471</v>
      </c>
      <c r="C73" s="75">
        <v>40615</v>
      </c>
      <c r="D73" s="77">
        <v>25100</v>
      </c>
      <c r="E73" s="78" t="s">
        <v>4</v>
      </c>
    </row>
    <row r="74" spans="1:5">
      <c r="A74" s="78">
        <v>73</v>
      </c>
      <c r="B74" s="78" t="s">
        <v>473</v>
      </c>
      <c r="C74" s="75">
        <v>40616</v>
      </c>
      <c r="D74" s="77">
        <v>29710</v>
      </c>
      <c r="E74" s="78" t="s">
        <v>143</v>
      </c>
    </row>
    <row r="75" spans="1:5">
      <c r="A75" s="78">
        <v>74</v>
      </c>
      <c r="B75" s="78" t="s">
        <v>470</v>
      </c>
      <c r="C75" s="75">
        <v>40617</v>
      </c>
      <c r="D75" s="77">
        <v>11927</v>
      </c>
      <c r="E75" s="78" t="s">
        <v>143</v>
      </c>
    </row>
    <row r="76" spans="1:5">
      <c r="A76" s="78">
        <v>75</v>
      </c>
      <c r="B76" s="78" t="s">
        <v>471</v>
      </c>
      <c r="C76" s="75">
        <v>40618</v>
      </c>
      <c r="D76" s="77">
        <v>1334</v>
      </c>
      <c r="E76" s="78" t="s">
        <v>3</v>
      </c>
    </row>
    <row r="77" spans="1:5">
      <c r="A77" s="78">
        <v>76</v>
      </c>
      <c r="B77" s="78" t="s">
        <v>472</v>
      </c>
      <c r="C77" s="75">
        <v>40619</v>
      </c>
      <c r="D77" s="77">
        <v>45241</v>
      </c>
      <c r="E77" s="78" t="s">
        <v>3</v>
      </c>
    </row>
    <row r="78" spans="1:5">
      <c r="A78" s="78">
        <v>77</v>
      </c>
      <c r="B78" s="78" t="s">
        <v>472</v>
      </c>
      <c r="C78" s="75">
        <v>40620</v>
      </c>
      <c r="D78" s="77">
        <v>35557</v>
      </c>
      <c r="E78" s="78" t="s">
        <v>142</v>
      </c>
    </row>
    <row r="79" spans="1:5">
      <c r="A79" s="78">
        <v>78</v>
      </c>
      <c r="B79" s="78" t="s">
        <v>473</v>
      </c>
      <c r="C79" s="75">
        <v>40621</v>
      </c>
      <c r="D79" s="77">
        <v>10609</v>
      </c>
      <c r="E79" s="78" t="s">
        <v>142</v>
      </c>
    </row>
    <row r="80" spans="1:5">
      <c r="A80" s="78">
        <v>79</v>
      </c>
      <c r="B80" s="78" t="s">
        <v>471</v>
      </c>
      <c r="C80" s="75">
        <v>40622</v>
      </c>
      <c r="D80" s="77">
        <v>3097</v>
      </c>
      <c r="E80" s="78" t="s">
        <v>143</v>
      </c>
    </row>
    <row r="81" spans="1:5">
      <c r="A81" s="78">
        <v>80</v>
      </c>
      <c r="B81" s="78" t="s">
        <v>472</v>
      </c>
      <c r="C81" s="75">
        <v>40623</v>
      </c>
      <c r="D81" s="77">
        <v>2943</v>
      </c>
      <c r="E81" s="78" t="s">
        <v>143</v>
      </c>
    </row>
    <row r="82" spans="1:5">
      <c r="A82" s="78">
        <v>81</v>
      </c>
      <c r="B82" s="78" t="s">
        <v>470</v>
      </c>
      <c r="C82" s="75">
        <v>40624</v>
      </c>
      <c r="D82" s="77">
        <v>18517</v>
      </c>
      <c r="E82" s="78" t="s">
        <v>143</v>
      </c>
    </row>
    <row r="83" spans="1:5">
      <c r="A83" s="78">
        <v>82</v>
      </c>
      <c r="B83" s="78" t="s">
        <v>471</v>
      </c>
      <c r="C83" s="75">
        <v>40625</v>
      </c>
      <c r="D83" s="77">
        <v>49957</v>
      </c>
      <c r="E83" s="78" t="s">
        <v>143</v>
      </c>
    </row>
    <row r="84" spans="1:5">
      <c r="A84" s="78">
        <v>83</v>
      </c>
      <c r="B84" s="78" t="s">
        <v>473</v>
      </c>
      <c r="C84" s="75">
        <v>40626</v>
      </c>
      <c r="D84" s="77">
        <v>2834</v>
      </c>
      <c r="E84" s="78" t="s">
        <v>142</v>
      </c>
    </row>
    <row r="85" spans="1:5">
      <c r="A85" s="78">
        <v>84</v>
      </c>
      <c r="B85" s="78" t="s">
        <v>470</v>
      </c>
      <c r="C85" s="75">
        <v>40627</v>
      </c>
      <c r="D85" s="77">
        <v>46258</v>
      </c>
      <c r="E85" s="78" t="s">
        <v>142</v>
      </c>
    </row>
    <row r="86" spans="1:5">
      <c r="A86" s="78">
        <v>85</v>
      </c>
      <c r="B86" s="78" t="s">
        <v>471</v>
      </c>
      <c r="C86" s="75">
        <v>40628</v>
      </c>
      <c r="D86" s="77">
        <v>26215</v>
      </c>
      <c r="E86" s="78" t="s">
        <v>5</v>
      </c>
    </row>
    <row r="87" spans="1:5">
      <c r="A87" s="78">
        <v>86</v>
      </c>
      <c r="B87" s="78" t="s">
        <v>472</v>
      </c>
      <c r="C87" s="75">
        <v>40629</v>
      </c>
      <c r="D87" s="77">
        <v>5238</v>
      </c>
      <c r="E87" s="78" t="s">
        <v>5</v>
      </c>
    </row>
    <row r="88" spans="1:5">
      <c r="A88" s="78">
        <v>87</v>
      </c>
      <c r="B88" s="78" t="s">
        <v>470</v>
      </c>
      <c r="C88" s="75">
        <v>40630</v>
      </c>
      <c r="D88" s="77">
        <v>2442</v>
      </c>
      <c r="E88" s="78" t="s">
        <v>142</v>
      </c>
    </row>
    <row r="89" spans="1:5">
      <c r="A89" s="78">
        <v>88</v>
      </c>
      <c r="B89" s="78" t="s">
        <v>471</v>
      </c>
      <c r="C89" s="75">
        <v>40631</v>
      </c>
      <c r="D89" s="77">
        <v>4261</v>
      </c>
      <c r="E89" s="78" t="s">
        <v>142</v>
      </c>
    </row>
    <row r="90" spans="1:5">
      <c r="A90" s="78">
        <v>89</v>
      </c>
      <c r="B90" s="78" t="s">
        <v>472</v>
      </c>
      <c r="C90" s="75">
        <v>40632</v>
      </c>
      <c r="D90" s="77">
        <v>27431</v>
      </c>
      <c r="E90" s="78" t="s">
        <v>3</v>
      </c>
    </row>
    <row r="91" spans="1:5">
      <c r="A91" s="78">
        <v>90</v>
      </c>
      <c r="B91" s="78" t="s">
        <v>473</v>
      </c>
      <c r="C91" s="75">
        <v>40633</v>
      </c>
      <c r="D91" s="77">
        <v>39144</v>
      </c>
      <c r="E91" s="78" t="s">
        <v>3</v>
      </c>
    </row>
    <row r="92" spans="1:5">
      <c r="A92" s="78">
        <v>91</v>
      </c>
      <c r="B92" s="78" t="s">
        <v>472</v>
      </c>
      <c r="C92" s="75">
        <v>40634</v>
      </c>
      <c r="D92" s="77">
        <v>43475</v>
      </c>
      <c r="E92" s="78" t="s">
        <v>5</v>
      </c>
    </row>
    <row r="93" spans="1:5">
      <c r="A93" s="78">
        <v>92</v>
      </c>
      <c r="B93" s="78" t="s">
        <v>473</v>
      </c>
      <c r="C93" s="75">
        <v>40635</v>
      </c>
      <c r="D93" s="77">
        <v>47838</v>
      </c>
      <c r="E93" s="78" t="s">
        <v>5</v>
      </c>
    </row>
    <row r="94" spans="1:5">
      <c r="A94" s="78">
        <v>93</v>
      </c>
      <c r="B94" s="78" t="s">
        <v>470</v>
      </c>
      <c r="C94" s="75">
        <v>40636</v>
      </c>
      <c r="D94" s="77">
        <v>39138</v>
      </c>
      <c r="E94" s="78" t="s">
        <v>4</v>
      </c>
    </row>
    <row r="95" spans="1:5">
      <c r="A95" s="78">
        <v>94</v>
      </c>
      <c r="B95" s="78" t="s">
        <v>471</v>
      </c>
      <c r="C95" s="75">
        <v>40637</v>
      </c>
      <c r="D95" s="77">
        <v>9381</v>
      </c>
      <c r="E95" s="78" t="s">
        <v>4</v>
      </c>
    </row>
    <row r="96" spans="1:5">
      <c r="A96" s="78">
        <v>95</v>
      </c>
      <c r="B96" s="78" t="s">
        <v>471</v>
      </c>
      <c r="C96" s="75">
        <v>40638</v>
      </c>
      <c r="D96" s="77">
        <v>45339</v>
      </c>
      <c r="E96" s="78" t="s">
        <v>3</v>
      </c>
    </row>
    <row r="97" spans="1:5">
      <c r="A97" s="78">
        <v>96</v>
      </c>
      <c r="B97" s="78" t="s">
        <v>472</v>
      </c>
      <c r="C97" s="75">
        <v>40639</v>
      </c>
      <c r="D97" s="77">
        <v>7746</v>
      </c>
      <c r="E97" s="78" t="s">
        <v>3</v>
      </c>
    </row>
    <row r="98" spans="1:5">
      <c r="A98" s="78">
        <v>97</v>
      </c>
      <c r="B98" s="78" t="s">
        <v>472</v>
      </c>
      <c r="C98" s="75">
        <v>40640</v>
      </c>
      <c r="D98" s="77">
        <v>40176</v>
      </c>
      <c r="E98" s="78" t="s">
        <v>143</v>
      </c>
    </row>
    <row r="99" spans="1:5">
      <c r="A99" s="78">
        <v>98</v>
      </c>
      <c r="B99" s="78" t="s">
        <v>473</v>
      </c>
      <c r="C99" s="75">
        <v>40641</v>
      </c>
      <c r="D99" s="77">
        <v>42472</v>
      </c>
      <c r="E99" s="78" t="s">
        <v>143</v>
      </c>
    </row>
    <row r="100" spans="1:5">
      <c r="A100" s="78">
        <v>99</v>
      </c>
      <c r="B100" s="78" t="s">
        <v>473</v>
      </c>
      <c r="C100" s="75">
        <v>40642</v>
      </c>
      <c r="D100" s="77">
        <v>48288</v>
      </c>
      <c r="E100" s="78" t="s">
        <v>4</v>
      </c>
    </row>
    <row r="101" spans="1:5">
      <c r="A101" s="78">
        <v>100</v>
      </c>
      <c r="B101" s="78" t="s">
        <v>470</v>
      </c>
      <c r="C101" s="75">
        <v>40643</v>
      </c>
      <c r="D101" s="77">
        <v>17454</v>
      </c>
      <c r="E101" s="78" t="s">
        <v>4</v>
      </c>
    </row>
    <row r="102" spans="1:5">
      <c r="A102" s="78">
        <v>101</v>
      </c>
      <c r="B102" s="78" t="s">
        <v>472</v>
      </c>
      <c r="C102" s="75">
        <v>40644</v>
      </c>
      <c r="D102" s="77">
        <v>19898</v>
      </c>
      <c r="E102" s="78" t="s">
        <v>142</v>
      </c>
    </row>
    <row r="103" spans="1:5">
      <c r="A103" s="78">
        <v>102</v>
      </c>
      <c r="B103" s="78" t="s">
        <v>473</v>
      </c>
      <c r="C103" s="75">
        <v>40645</v>
      </c>
      <c r="D103" s="77">
        <v>9147</v>
      </c>
      <c r="E103" s="78" t="s">
        <v>142</v>
      </c>
    </row>
    <row r="104" spans="1:5">
      <c r="A104" s="78">
        <v>103</v>
      </c>
      <c r="B104" s="78" t="s">
        <v>471</v>
      </c>
      <c r="C104" s="75">
        <v>40646</v>
      </c>
      <c r="D104" s="77">
        <v>6949</v>
      </c>
      <c r="E104" s="78" t="s">
        <v>143</v>
      </c>
    </row>
    <row r="105" spans="1:5">
      <c r="A105" s="78">
        <v>104</v>
      </c>
      <c r="B105" s="78" t="s">
        <v>472</v>
      </c>
      <c r="C105" s="75">
        <v>40647</v>
      </c>
      <c r="D105" s="77">
        <v>1903</v>
      </c>
      <c r="E105" s="78" t="s">
        <v>143</v>
      </c>
    </row>
    <row r="106" spans="1:5">
      <c r="A106" s="78">
        <v>105</v>
      </c>
      <c r="B106" s="78" t="s">
        <v>472</v>
      </c>
      <c r="C106" s="75">
        <v>40648</v>
      </c>
      <c r="D106" s="77">
        <v>9548</v>
      </c>
      <c r="E106" s="78" t="s">
        <v>4</v>
      </c>
    </row>
    <row r="107" spans="1:5">
      <c r="A107" s="78">
        <v>106</v>
      </c>
      <c r="B107" s="78" t="s">
        <v>473</v>
      </c>
      <c r="C107" s="75">
        <v>40649</v>
      </c>
      <c r="D107" s="77">
        <v>33885</v>
      </c>
      <c r="E107" s="78" t="s">
        <v>4</v>
      </c>
    </row>
    <row r="108" spans="1:5">
      <c r="A108" s="78">
        <v>107</v>
      </c>
      <c r="B108" s="78" t="s">
        <v>471</v>
      </c>
      <c r="C108" s="75">
        <v>40650</v>
      </c>
      <c r="D108" s="77">
        <v>28013</v>
      </c>
      <c r="E108" s="78" t="s">
        <v>142</v>
      </c>
    </row>
    <row r="109" spans="1:5">
      <c r="A109" s="78">
        <v>108</v>
      </c>
      <c r="B109" s="78" t="s">
        <v>472</v>
      </c>
      <c r="C109" s="75">
        <v>40651</v>
      </c>
      <c r="D109" s="77">
        <v>5839</v>
      </c>
      <c r="E109" s="78" t="s">
        <v>142</v>
      </c>
    </row>
    <row r="110" spans="1:5">
      <c r="A110" s="78">
        <v>109</v>
      </c>
      <c r="B110" s="78" t="s">
        <v>473</v>
      </c>
      <c r="C110" s="75">
        <v>40652</v>
      </c>
      <c r="D110" s="77">
        <v>9980</v>
      </c>
      <c r="E110" s="78" t="s">
        <v>3</v>
      </c>
    </row>
    <row r="111" spans="1:5">
      <c r="A111" s="78">
        <v>110</v>
      </c>
      <c r="B111" s="78" t="s">
        <v>470</v>
      </c>
      <c r="C111" s="75">
        <v>40653</v>
      </c>
      <c r="D111" s="77">
        <v>13132</v>
      </c>
      <c r="E111" s="78" t="s">
        <v>3</v>
      </c>
    </row>
    <row r="112" spans="1:5">
      <c r="A112" s="78">
        <v>111</v>
      </c>
      <c r="B112" s="78" t="s">
        <v>470</v>
      </c>
      <c r="C112" s="75">
        <v>40654</v>
      </c>
      <c r="D112" s="77">
        <v>40423</v>
      </c>
      <c r="E112" s="78" t="s">
        <v>143</v>
      </c>
    </row>
    <row r="113" spans="1:5">
      <c r="A113" s="78">
        <v>112</v>
      </c>
      <c r="B113" s="78" t="s">
        <v>471</v>
      </c>
      <c r="C113" s="75">
        <v>40655</v>
      </c>
      <c r="D113" s="77">
        <v>13932</v>
      </c>
      <c r="E113" s="78" t="s">
        <v>143</v>
      </c>
    </row>
    <row r="114" spans="1:5">
      <c r="A114" s="78">
        <v>113</v>
      </c>
      <c r="B114" s="78" t="s">
        <v>471</v>
      </c>
      <c r="C114" s="75">
        <v>40656</v>
      </c>
      <c r="D114" s="77">
        <v>10240</v>
      </c>
      <c r="E114" s="78" t="s">
        <v>4</v>
      </c>
    </row>
    <row r="115" spans="1:5">
      <c r="A115" s="78">
        <v>114</v>
      </c>
      <c r="B115" s="78" t="s">
        <v>472</v>
      </c>
      <c r="C115" s="75">
        <v>40657</v>
      </c>
      <c r="D115" s="77">
        <v>13381</v>
      </c>
      <c r="E115" s="78" t="s">
        <v>4</v>
      </c>
    </row>
    <row r="116" spans="1:5">
      <c r="A116" s="78">
        <v>115</v>
      </c>
      <c r="B116" s="78" t="s">
        <v>473</v>
      </c>
      <c r="C116" s="75">
        <v>40658</v>
      </c>
      <c r="D116" s="77">
        <v>28953</v>
      </c>
      <c r="E116" s="78" t="s">
        <v>142</v>
      </c>
    </row>
    <row r="117" spans="1:5">
      <c r="A117" s="78">
        <v>116</v>
      </c>
      <c r="B117" s="78" t="s">
        <v>470</v>
      </c>
      <c r="C117" s="75">
        <v>40659</v>
      </c>
      <c r="D117" s="77">
        <v>40288</v>
      </c>
      <c r="E117" s="78" t="s">
        <v>142</v>
      </c>
    </row>
    <row r="118" spans="1:5">
      <c r="A118" s="78">
        <v>117</v>
      </c>
      <c r="B118" s="78" t="s">
        <v>473</v>
      </c>
      <c r="C118" s="75">
        <v>40660</v>
      </c>
      <c r="D118" s="77">
        <v>33124</v>
      </c>
      <c r="E118" s="78" t="s">
        <v>143</v>
      </c>
    </row>
    <row r="119" spans="1:5">
      <c r="A119" s="78">
        <v>118</v>
      </c>
      <c r="B119" s="78" t="s">
        <v>470</v>
      </c>
      <c r="C119" s="75">
        <v>40661</v>
      </c>
      <c r="D119" s="77">
        <v>45039</v>
      </c>
      <c r="E119" s="78" t="s">
        <v>143</v>
      </c>
    </row>
    <row r="120" spans="1:5">
      <c r="A120" s="78">
        <v>119</v>
      </c>
      <c r="B120" s="78" t="s">
        <v>470</v>
      </c>
      <c r="C120" s="75">
        <v>40662</v>
      </c>
      <c r="D120" s="77">
        <v>13377</v>
      </c>
      <c r="E120" s="78" t="s">
        <v>4</v>
      </c>
    </row>
    <row r="121" spans="1:5">
      <c r="A121" s="78">
        <v>120</v>
      </c>
      <c r="B121" s="78" t="s">
        <v>471</v>
      </c>
      <c r="C121" s="75">
        <v>40663</v>
      </c>
      <c r="D121" s="77">
        <v>39721</v>
      </c>
      <c r="E121" s="78" t="s">
        <v>4</v>
      </c>
    </row>
    <row r="122" spans="1:5">
      <c r="A122" s="78">
        <v>121</v>
      </c>
      <c r="B122" s="78" t="s">
        <v>470</v>
      </c>
      <c r="C122" s="75">
        <v>40664</v>
      </c>
      <c r="D122" s="77">
        <v>25678</v>
      </c>
      <c r="E122" s="78" t="s">
        <v>3</v>
      </c>
    </row>
    <row r="123" spans="1:5">
      <c r="A123" s="78">
        <v>122</v>
      </c>
      <c r="B123" s="78" t="s">
        <v>471</v>
      </c>
      <c r="C123" s="75">
        <v>40665</v>
      </c>
      <c r="D123" s="77">
        <v>6698</v>
      </c>
      <c r="E123" s="78" t="s">
        <v>3</v>
      </c>
    </row>
    <row r="124" spans="1:5">
      <c r="A124" s="78">
        <v>123</v>
      </c>
      <c r="B124" s="78" t="s">
        <v>470</v>
      </c>
      <c r="C124" s="75">
        <v>40666</v>
      </c>
      <c r="D124" s="77">
        <v>47693</v>
      </c>
      <c r="E124" s="78" t="s">
        <v>142</v>
      </c>
    </row>
    <row r="125" spans="1:5">
      <c r="A125" s="78">
        <v>124</v>
      </c>
      <c r="B125" s="78" t="s">
        <v>471</v>
      </c>
      <c r="C125" s="75">
        <v>40667</v>
      </c>
      <c r="D125" s="77">
        <v>37228</v>
      </c>
      <c r="E125" s="78" t="s">
        <v>142</v>
      </c>
    </row>
    <row r="126" spans="1:5">
      <c r="A126" s="78">
        <v>125</v>
      </c>
      <c r="B126" s="78" t="s">
        <v>473</v>
      </c>
      <c r="C126" s="75">
        <v>40668</v>
      </c>
      <c r="D126" s="77">
        <v>46591</v>
      </c>
      <c r="E126" s="78" t="s">
        <v>5</v>
      </c>
    </row>
    <row r="127" spans="1:5">
      <c r="A127" s="78">
        <v>126</v>
      </c>
      <c r="B127" s="78" t="s">
        <v>470</v>
      </c>
      <c r="C127" s="75">
        <v>40669</v>
      </c>
      <c r="D127" s="77">
        <v>25498</v>
      </c>
      <c r="E127" s="78" t="s">
        <v>5</v>
      </c>
    </row>
    <row r="128" spans="1:5">
      <c r="A128" s="78">
        <v>127</v>
      </c>
      <c r="B128" s="78" t="s">
        <v>473</v>
      </c>
      <c r="C128" s="75">
        <v>40670</v>
      </c>
      <c r="D128" s="77">
        <v>10364</v>
      </c>
      <c r="E128" s="78" t="s">
        <v>3</v>
      </c>
    </row>
    <row r="129" spans="1:5">
      <c r="A129" s="78">
        <v>128</v>
      </c>
      <c r="B129" s="78" t="s">
        <v>470</v>
      </c>
      <c r="C129" s="75">
        <v>40671</v>
      </c>
      <c r="D129" s="77">
        <v>45488</v>
      </c>
      <c r="E129" s="78" t="s">
        <v>3</v>
      </c>
    </row>
    <row r="130" spans="1:5">
      <c r="A130" s="78">
        <v>129</v>
      </c>
      <c r="B130" s="78" t="s">
        <v>471</v>
      </c>
      <c r="C130" s="75">
        <v>40672</v>
      </c>
      <c r="D130" s="77">
        <v>48308</v>
      </c>
      <c r="E130" s="78" t="s">
        <v>142</v>
      </c>
    </row>
    <row r="131" spans="1:5">
      <c r="A131" s="78">
        <v>130</v>
      </c>
      <c r="B131" s="78" t="s">
        <v>472</v>
      </c>
      <c r="C131" s="75">
        <v>40673</v>
      </c>
      <c r="D131" s="77">
        <v>13184</v>
      </c>
      <c r="E131" s="78" t="s">
        <v>142</v>
      </c>
    </row>
    <row r="132" spans="1:5">
      <c r="A132" s="78">
        <v>131</v>
      </c>
      <c r="B132" s="78" t="s">
        <v>473</v>
      </c>
      <c r="C132" s="75">
        <v>40674</v>
      </c>
      <c r="D132" s="77">
        <v>12322</v>
      </c>
      <c r="E132" s="78" t="s">
        <v>142</v>
      </c>
    </row>
    <row r="133" spans="1:5">
      <c r="A133" s="78">
        <v>132</v>
      </c>
      <c r="B133" s="78" t="s">
        <v>470</v>
      </c>
      <c r="C133" s="75">
        <v>40675</v>
      </c>
      <c r="D133" s="77">
        <v>41981</v>
      </c>
      <c r="E133" s="78" t="s">
        <v>142</v>
      </c>
    </row>
    <row r="134" spans="1:5">
      <c r="A134" s="78">
        <v>133</v>
      </c>
      <c r="B134" s="78" t="s">
        <v>471</v>
      </c>
      <c r="C134" s="75">
        <v>40676</v>
      </c>
      <c r="D134" s="77">
        <v>29484</v>
      </c>
      <c r="E134" s="78" t="s">
        <v>4</v>
      </c>
    </row>
    <row r="135" spans="1:5">
      <c r="A135" s="78">
        <v>134</v>
      </c>
      <c r="B135" s="78" t="s">
        <v>472</v>
      </c>
      <c r="C135" s="75">
        <v>40677</v>
      </c>
      <c r="D135" s="77">
        <v>37633</v>
      </c>
      <c r="E135" s="78" t="s">
        <v>4</v>
      </c>
    </row>
    <row r="136" spans="1:5">
      <c r="A136" s="78">
        <v>135</v>
      </c>
      <c r="B136" s="78" t="s">
        <v>470</v>
      </c>
      <c r="C136" s="75">
        <v>40678</v>
      </c>
      <c r="D136" s="77">
        <v>5233</v>
      </c>
      <c r="E136" s="78" t="s">
        <v>4</v>
      </c>
    </row>
    <row r="137" spans="1:5">
      <c r="A137" s="78">
        <v>136</v>
      </c>
      <c r="B137" s="78" t="s">
        <v>471</v>
      </c>
      <c r="C137" s="75">
        <v>40679</v>
      </c>
      <c r="D137" s="77">
        <v>25954</v>
      </c>
      <c r="E137" s="78" t="s">
        <v>4</v>
      </c>
    </row>
    <row r="138" spans="1:5">
      <c r="A138" s="78">
        <v>137</v>
      </c>
      <c r="B138" s="78" t="s">
        <v>471</v>
      </c>
      <c r="C138" s="75">
        <v>40680</v>
      </c>
      <c r="D138" s="77">
        <v>17880</v>
      </c>
      <c r="E138" s="78" t="s">
        <v>5</v>
      </c>
    </row>
    <row r="139" spans="1:5">
      <c r="A139" s="78">
        <v>138</v>
      </c>
      <c r="B139" s="78" t="s">
        <v>472</v>
      </c>
      <c r="C139" s="75">
        <v>40681</v>
      </c>
      <c r="D139" s="77">
        <v>6393</v>
      </c>
      <c r="E139" s="78" t="s">
        <v>5</v>
      </c>
    </row>
    <row r="140" spans="1:5">
      <c r="A140" s="78">
        <v>139</v>
      </c>
      <c r="B140" s="78" t="s">
        <v>471</v>
      </c>
      <c r="C140" s="75">
        <v>40682</v>
      </c>
      <c r="D140" s="77">
        <v>46664</v>
      </c>
      <c r="E140" s="78" t="s">
        <v>4</v>
      </c>
    </row>
    <row r="141" spans="1:5">
      <c r="A141" s="78">
        <v>140</v>
      </c>
      <c r="B141" s="78" t="s">
        <v>472</v>
      </c>
      <c r="C141" s="75">
        <v>40683</v>
      </c>
      <c r="D141" s="77">
        <v>34360</v>
      </c>
      <c r="E141" s="78" t="s">
        <v>4</v>
      </c>
    </row>
    <row r="142" spans="1:5">
      <c r="A142" s="78">
        <v>141</v>
      </c>
      <c r="B142" s="78" t="s">
        <v>473</v>
      </c>
      <c r="C142" s="75">
        <v>40684</v>
      </c>
      <c r="D142" s="77">
        <v>46139</v>
      </c>
      <c r="E142" s="78" t="s">
        <v>4</v>
      </c>
    </row>
    <row r="143" spans="1:5">
      <c r="A143" s="78">
        <v>142</v>
      </c>
      <c r="B143" s="78" t="s">
        <v>470</v>
      </c>
      <c r="C143" s="75">
        <v>40685</v>
      </c>
      <c r="D143" s="77">
        <v>19595</v>
      </c>
      <c r="E143" s="78" t="s">
        <v>4</v>
      </c>
    </row>
    <row r="144" spans="1:5">
      <c r="A144" s="78">
        <v>143</v>
      </c>
      <c r="B144" s="78" t="s">
        <v>471</v>
      </c>
      <c r="C144" s="75">
        <v>40686</v>
      </c>
      <c r="D144" s="77">
        <v>27123</v>
      </c>
      <c r="E144" s="78" t="s">
        <v>142</v>
      </c>
    </row>
    <row r="145" spans="1:5">
      <c r="A145" s="78">
        <v>144</v>
      </c>
      <c r="B145" s="78" t="s">
        <v>472</v>
      </c>
      <c r="C145" s="75">
        <v>40687</v>
      </c>
      <c r="D145" s="77">
        <v>10398</v>
      </c>
      <c r="E145" s="78" t="s">
        <v>142</v>
      </c>
    </row>
    <row r="146" spans="1:5">
      <c r="A146" s="78">
        <v>145</v>
      </c>
      <c r="B146" s="78" t="s">
        <v>472</v>
      </c>
      <c r="C146" s="75">
        <v>40688</v>
      </c>
      <c r="D146" s="77">
        <v>17340</v>
      </c>
      <c r="E146" s="78" t="s">
        <v>143</v>
      </c>
    </row>
    <row r="147" spans="1:5">
      <c r="A147" s="78">
        <v>146</v>
      </c>
      <c r="B147" s="78" t="s">
        <v>473</v>
      </c>
      <c r="C147" s="75">
        <v>40689</v>
      </c>
      <c r="D147" s="77">
        <v>22129</v>
      </c>
      <c r="E147" s="78" t="s">
        <v>143</v>
      </c>
    </row>
    <row r="148" spans="1:5">
      <c r="A148" s="78">
        <v>147</v>
      </c>
      <c r="B148" s="78" t="s">
        <v>471</v>
      </c>
      <c r="C148" s="75">
        <v>40690</v>
      </c>
      <c r="D148" s="77">
        <v>6857</v>
      </c>
      <c r="E148" s="78" t="s">
        <v>143</v>
      </c>
    </row>
    <row r="149" spans="1:5">
      <c r="A149" s="78">
        <v>148</v>
      </c>
      <c r="B149" s="78" t="s">
        <v>472</v>
      </c>
      <c r="C149" s="75">
        <v>40691</v>
      </c>
      <c r="D149" s="77">
        <v>1579</v>
      </c>
      <c r="E149" s="78" t="s">
        <v>143</v>
      </c>
    </row>
    <row r="150" spans="1:5">
      <c r="A150" s="78">
        <v>149</v>
      </c>
      <c r="B150" s="78" t="s">
        <v>470</v>
      </c>
      <c r="C150" s="75">
        <v>40692</v>
      </c>
      <c r="D150" s="77">
        <v>6054</v>
      </c>
      <c r="E150" s="78" t="s">
        <v>142</v>
      </c>
    </row>
    <row r="151" spans="1:5">
      <c r="A151" s="78">
        <v>150</v>
      </c>
      <c r="B151" s="78" t="s">
        <v>471</v>
      </c>
      <c r="C151" s="75">
        <v>40693</v>
      </c>
      <c r="D151" s="77">
        <v>373</v>
      </c>
      <c r="E151" s="78" t="s">
        <v>142</v>
      </c>
    </row>
    <row r="152" spans="1:5">
      <c r="A152" s="78">
        <v>151</v>
      </c>
      <c r="B152" s="78" t="s">
        <v>473</v>
      </c>
      <c r="C152" s="75">
        <v>40694</v>
      </c>
      <c r="D152" s="77">
        <v>34079</v>
      </c>
      <c r="E152" s="78" t="s">
        <v>3</v>
      </c>
    </row>
    <row r="153" spans="1:5">
      <c r="A153" s="78">
        <v>152</v>
      </c>
      <c r="B153" s="78" t="s">
        <v>470</v>
      </c>
      <c r="C153" s="75">
        <v>40695</v>
      </c>
      <c r="D153" s="77">
        <v>16814</v>
      </c>
      <c r="E153" s="78" t="s">
        <v>3</v>
      </c>
    </row>
    <row r="154" spans="1:5">
      <c r="A154" s="78">
        <v>153</v>
      </c>
      <c r="B154" s="78" t="s">
        <v>470</v>
      </c>
      <c r="C154" s="75">
        <v>40696</v>
      </c>
      <c r="D154" s="77">
        <v>26103</v>
      </c>
      <c r="E154" s="78" t="s">
        <v>143</v>
      </c>
    </row>
    <row r="155" spans="1:5">
      <c r="A155" s="78">
        <v>154</v>
      </c>
      <c r="B155" s="78" t="s">
        <v>471</v>
      </c>
      <c r="C155" s="75">
        <v>40697</v>
      </c>
      <c r="D155" s="77">
        <v>28741</v>
      </c>
      <c r="E155" s="78" t="s">
        <v>143</v>
      </c>
    </row>
    <row r="156" spans="1:5">
      <c r="A156" s="78">
        <v>155</v>
      </c>
      <c r="B156" s="78" t="s">
        <v>472</v>
      </c>
      <c r="C156" s="75">
        <v>40698</v>
      </c>
      <c r="D156" s="77">
        <v>22102</v>
      </c>
      <c r="E156" s="78" t="s">
        <v>5</v>
      </c>
    </row>
    <row r="157" spans="1:5">
      <c r="A157" s="78">
        <v>156</v>
      </c>
      <c r="B157" s="78" t="s">
        <v>473</v>
      </c>
      <c r="C157" s="75">
        <v>40699</v>
      </c>
      <c r="D157" s="77">
        <v>15627</v>
      </c>
      <c r="E157" s="78" t="s">
        <v>5</v>
      </c>
    </row>
    <row r="158" spans="1:5">
      <c r="A158" s="78">
        <v>157</v>
      </c>
      <c r="B158" s="78" t="s">
        <v>471</v>
      </c>
      <c r="C158" s="75">
        <v>40700</v>
      </c>
      <c r="D158" s="77">
        <v>25870</v>
      </c>
      <c r="E158" s="78" t="s">
        <v>4</v>
      </c>
    </row>
    <row r="159" spans="1:5">
      <c r="A159" s="78">
        <v>158</v>
      </c>
      <c r="B159" s="78" t="s">
        <v>472</v>
      </c>
      <c r="C159" s="75">
        <v>40701</v>
      </c>
      <c r="D159" s="77">
        <v>23219</v>
      </c>
      <c r="E159" s="78" t="s">
        <v>4</v>
      </c>
    </row>
    <row r="160" spans="1:5">
      <c r="A160" s="78">
        <v>159</v>
      </c>
      <c r="B160" s="78" t="s">
        <v>473</v>
      </c>
      <c r="C160" s="75">
        <v>40702</v>
      </c>
      <c r="D160" s="77">
        <v>25621</v>
      </c>
      <c r="E160" s="78" t="s">
        <v>142</v>
      </c>
    </row>
    <row r="161" spans="1:5">
      <c r="A161" s="78">
        <v>160</v>
      </c>
      <c r="B161" s="78" t="s">
        <v>470</v>
      </c>
      <c r="C161" s="75">
        <v>40703</v>
      </c>
      <c r="D161" s="77">
        <v>26565</v>
      </c>
      <c r="E161" s="78" t="s">
        <v>142</v>
      </c>
    </row>
    <row r="162" spans="1:5">
      <c r="A162" s="78">
        <v>161</v>
      </c>
      <c r="B162" s="78" t="s">
        <v>471</v>
      </c>
      <c r="C162" s="75">
        <v>40704</v>
      </c>
      <c r="D162" s="77">
        <v>35755</v>
      </c>
      <c r="E162" s="78" t="s">
        <v>5</v>
      </c>
    </row>
    <row r="163" spans="1:5">
      <c r="A163" s="78">
        <v>162</v>
      </c>
      <c r="B163" s="78" t="s">
        <v>472</v>
      </c>
      <c r="C163" s="75">
        <v>40705</v>
      </c>
      <c r="D163" s="77">
        <v>3619</v>
      </c>
      <c r="E163" s="78" t="s">
        <v>5</v>
      </c>
    </row>
    <row r="164" spans="1:5">
      <c r="A164" s="78">
        <v>163</v>
      </c>
      <c r="B164" s="78" t="s">
        <v>473</v>
      </c>
      <c r="C164" s="75">
        <v>40706</v>
      </c>
      <c r="D164" s="77">
        <v>12117</v>
      </c>
      <c r="E164" s="78" t="s">
        <v>143</v>
      </c>
    </row>
    <row r="165" spans="1:5">
      <c r="A165" s="78">
        <v>164</v>
      </c>
      <c r="B165" s="78" t="s">
        <v>470</v>
      </c>
      <c r="C165" s="75">
        <v>40707</v>
      </c>
      <c r="D165" s="77">
        <v>30619</v>
      </c>
      <c r="E165" s="78" t="s">
        <v>143</v>
      </c>
    </row>
    <row r="166" spans="1:5">
      <c r="A166" s="78">
        <v>165</v>
      </c>
      <c r="B166" s="78" t="s">
        <v>471</v>
      </c>
      <c r="C166" s="75">
        <v>40708</v>
      </c>
      <c r="D166" s="77">
        <v>24884</v>
      </c>
      <c r="E166" s="78" t="s">
        <v>3</v>
      </c>
    </row>
    <row r="167" spans="1:5">
      <c r="A167" s="78">
        <v>166</v>
      </c>
      <c r="B167" s="78" t="s">
        <v>472</v>
      </c>
      <c r="C167" s="75">
        <v>40709</v>
      </c>
      <c r="D167" s="77">
        <v>25046</v>
      </c>
      <c r="E167" s="78" t="s">
        <v>3</v>
      </c>
    </row>
    <row r="168" spans="1:5">
      <c r="A168" s="78">
        <v>167</v>
      </c>
      <c r="B168" s="78" t="s">
        <v>470</v>
      </c>
      <c r="C168" s="75">
        <v>40710</v>
      </c>
      <c r="D168" s="77">
        <v>36847</v>
      </c>
      <c r="E168" s="78" t="s">
        <v>5</v>
      </c>
    </row>
    <row r="169" spans="1:5">
      <c r="A169" s="78">
        <v>168</v>
      </c>
      <c r="B169" s="78" t="s">
        <v>471</v>
      </c>
      <c r="C169" s="75">
        <v>40711</v>
      </c>
      <c r="D169" s="77">
        <v>482</v>
      </c>
      <c r="E169" s="78" t="s">
        <v>5</v>
      </c>
    </row>
    <row r="170" spans="1:5">
      <c r="A170" s="78">
        <v>169</v>
      </c>
      <c r="B170" s="78" t="s">
        <v>473</v>
      </c>
      <c r="C170" s="75">
        <v>40712</v>
      </c>
      <c r="D170" s="77">
        <v>11371</v>
      </c>
      <c r="E170" s="78" t="s">
        <v>4</v>
      </c>
    </row>
    <row r="171" spans="1:5">
      <c r="A171" s="78">
        <v>170</v>
      </c>
      <c r="B171" s="78" t="s">
        <v>470</v>
      </c>
      <c r="C171" s="75">
        <v>40713</v>
      </c>
      <c r="D171" s="77">
        <v>24762</v>
      </c>
      <c r="E171" s="78" t="s">
        <v>4</v>
      </c>
    </row>
    <row r="172" spans="1:5">
      <c r="A172" s="78">
        <v>171</v>
      </c>
      <c r="B172" s="78" t="s">
        <v>473</v>
      </c>
      <c r="C172" s="75">
        <v>40714</v>
      </c>
      <c r="D172" s="77">
        <v>14694</v>
      </c>
      <c r="E172" s="78" t="s">
        <v>4</v>
      </c>
    </row>
    <row r="173" spans="1:5">
      <c r="A173" s="78">
        <v>172</v>
      </c>
      <c r="B173" s="78" t="s">
        <v>470</v>
      </c>
      <c r="C173" s="75">
        <v>40715</v>
      </c>
      <c r="D173" s="77">
        <v>27822</v>
      </c>
      <c r="E173" s="78" t="s">
        <v>4</v>
      </c>
    </row>
    <row r="174" spans="1:5">
      <c r="A174" s="78">
        <v>173</v>
      </c>
      <c r="B174" s="78" t="s">
        <v>473</v>
      </c>
      <c r="C174" s="75">
        <v>40716</v>
      </c>
      <c r="D174" s="77">
        <v>42993</v>
      </c>
      <c r="E174" s="78" t="s">
        <v>4</v>
      </c>
    </row>
    <row r="175" spans="1:5">
      <c r="A175" s="78">
        <v>174</v>
      </c>
      <c r="B175" s="78" t="s">
        <v>470</v>
      </c>
      <c r="C175" s="75">
        <v>40717</v>
      </c>
      <c r="D175" s="77">
        <v>4793</v>
      </c>
      <c r="E175" s="78" t="s">
        <v>4</v>
      </c>
    </row>
    <row r="176" spans="1:5">
      <c r="A176" s="78">
        <v>175</v>
      </c>
      <c r="B176" s="78" t="s">
        <v>472</v>
      </c>
      <c r="C176" s="75">
        <v>40718</v>
      </c>
      <c r="D176" s="77">
        <v>43511</v>
      </c>
      <c r="E176" s="78" t="s">
        <v>5</v>
      </c>
    </row>
    <row r="177" spans="1:5">
      <c r="A177" s="78">
        <v>176</v>
      </c>
      <c r="B177" s="78" t="s">
        <v>473</v>
      </c>
      <c r="C177" s="75">
        <v>40719</v>
      </c>
      <c r="D177" s="77">
        <v>24866</v>
      </c>
      <c r="E177" s="78" t="s">
        <v>5</v>
      </c>
    </row>
    <row r="178" spans="1:5">
      <c r="A178" s="78">
        <v>177</v>
      </c>
      <c r="B178" s="78" t="s">
        <v>470</v>
      </c>
      <c r="C178" s="75">
        <v>40720</v>
      </c>
      <c r="D178" s="77">
        <v>2742</v>
      </c>
      <c r="E178" s="78" t="s">
        <v>5</v>
      </c>
    </row>
    <row r="179" spans="1:5">
      <c r="A179" s="78">
        <v>178</v>
      </c>
      <c r="B179" s="78" t="s">
        <v>471</v>
      </c>
      <c r="C179" s="75">
        <v>40721</v>
      </c>
      <c r="D179" s="77">
        <v>7107</v>
      </c>
      <c r="E179" s="78" t="s">
        <v>5</v>
      </c>
    </row>
    <row r="180" spans="1:5">
      <c r="A180" s="78">
        <v>179</v>
      </c>
      <c r="B180" s="78" t="s">
        <v>472</v>
      </c>
      <c r="C180" s="75">
        <v>40722</v>
      </c>
      <c r="D180" s="77">
        <v>25595</v>
      </c>
      <c r="E180" s="78" t="s">
        <v>142</v>
      </c>
    </row>
    <row r="181" spans="1:5">
      <c r="A181" s="78">
        <v>180</v>
      </c>
      <c r="B181" s="78" t="s">
        <v>473</v>
      </c>
      <c r="C181" s="75">
        <v>40723</v>
      </c>
      <c r="D181" s="77">
        <v>36505</v>
      </c>
      <c r="E181" s="78" t="s">
        <v>143</v>
      </c>
    </row>
    <row r="182" spans="1:5">
      <c r="A182" s="78">
        <v>181</v>
      </c>
      <c r="B182" s="78" t="s">
        <v>473</v>
      </c>
      <c r="C182" s="75">
        <v>40724</v>
      </c>
      <c r="D182" s="77">
        <v>20388</v>
      </c>
      <c r="E182" s="78" t="s">
        <v>142</v>
      </c>
    </row>
    <row r="183" spans="1:5">
      <c r="A183" s="78">
        <v>182</v>
      </c>
      <c r="B183" s="78" t="s">
        <v>471</v>
      </c>
      <c r="C183" s="75">
        <v>40725</v>
      </c>
      <c r="D183" s="77">
        <v>47157</v>
      </c>
      <c r="E183" s="78" t="s">
        <v>4</v>
      </c>
    </row>
    <row r="184" spans="1:5">
      <c r="A184" s="78">
        <v>183</v>
      </c>
      <c r="B184" s="78" t="s">
        <v>473</v>
      </c>
      <c r="C184" s="75">
        <v>40726</v>
      </c>
      <c r="D184" s="77">
        <v>30392</v>
      </c>
      <c r="E184" s="78" t="s">
        <v>3</v>
      </c>
    </row>
    <row r="185" spans="1:5">
      <c r="A185" s="78">
        <v>184</v>
      </c>
      <c r="B185" s="78" t="s">
        <v>473</v>
      </c>
      <c r="C185" s="75">
        <v>40727</v>
      </c>
      <c r="D185" s="77">
        <v>21783</v>
      </c>
      <c r="E185" s="78" t="s">
        <v>4</v>
      </c>
    </row>
    <row r="186" spans="1:5">
      <c r="A186" s="78">
        <v>185</v>
      </c>
      <c r="B186" s="78" t="s">
        <v>470</v>
      </c>
      <c r="C186" s="75">
        <v>40728</v>
      </c>
      <c r="D186" s="77">
        <v>8822</v>
      </c>
      <c r="E186" s="78" t="s">
        <v>5</v>
      </c>
    </row>
    <row r="187" spans="1:5">
      <c r="A187" s="78">
        <v>186</v>
      </c>
      <c r="B187" s="78" t="s">
        <v>471</v>
      </c>
      <c r="C187" s="75">
        <v>40729</v>
      </c>
      <c r="D187" s="77">
        <v>31652</v>
      </c>
      <c r="E187" s="78" t="s">
        <v>3</v>
      </c>
    </row>
    <row r="188" spans="1:5">
      <c r="A188" s="78">
        <v>187</v>
      </c>
      <c r="B188" s="78" t="s">
        <v>471</v>
      </c>
      <c r="C188" s="75">
        <v>40730</v>
      </c>
      <c r="D188" s="77">
        <v>38800</v>
      </c>
      <c r="E188" s="78" t="s">
        <v>5</v>
      </c>
    </row>
    <row r="189" spans="1:5">
      <c r="A189" s="78">
        <v>188</v>
      </c>
      <c r="B189" s="78" t="s">
        <v>472</v>
      </c>
      <c r="C189" s="75">
        <v>40731</v>
      </c>
      <c r="D189" s="77">
        <v>8428</v>
      </c>
      <c r="E189" s="78" t="s">
        <v>3</v>
      </c>
    </row>
    <row r="190" spans="1:5">
      <c r="A190" s="78">
        <v>189</v>
      </c>
      <c r="B190" s="78" t="s">
        <v>473</v>
      </c>
      <c r="C190" s="75">
        <v>40732</v>
      </c>
      <c r="D190" s="77">
        <v>41848</v>
      </c>
      <c r="E190" s="78" t="s">
        <v>142</v>
      </c>
    </row>
    <row r="191" spans="1:5">
      <c r="A191" s="78">
        <v>190</v>
      </c>
      <c r="B191" s="78" t="s">
        <v>470</v>
      </c>
      <c r="C191" s="75">
        <v>40733</v>
      </c>
      <c r="D191" s="77">
        <v>6603</v>
      </c>
      <c r="E191" s="78" t="s">
        <v>143</v>
      </c>
    </row>
    <row r="192" spans="1:5">
      <c r="A192" s="78">
        <v>191</v>
      </c>
      <c r="B192" s="78" t="s">
        <v>473</v>
      </c>
      <c r="C192" s="75">
        <v>40734</v>
      </c>
      <c r="D192" s="77">
        <v>8667</v>
      </c>
      <c r="E192" s="78" t="s">
        <v>3</v>
      </c>
    </row>
    <row r="193" spans="1:5">
      <c r="A193" s="78">
        <v>192</v>
      </c>
      <c r="B193" s="78" t="s">
        <v>471</v>
      </c>
      <c r="C193" s="75">
        <v>40735</v>
      </c>
      <c r="D193" s="77">
        <v>45299</v>
      </c>
      <c r="E193" s="78" t="s">
        <v>4</v>
      </c>
    </row>
    <row r="194" spans="1:5">
      <c r="A194" s="78">
        <v>193</v>
      </c>
      <c r="B194" s="78" t="s">
        <v>472</v>
      </c>
      <c r="C194" s="75">
        <v>40736</v>
      </c>
      <c r="D194" s="77">
        <v>1490</v>
      </c>
      <c r="E194" s="78" t="s">
        <v>5</v>
      </c>
    </row>
    <row r="195" spans="1:5">
      <c r="A195" s="78">
        <v>194</v>
      </c>
      <c r="B195" s="78" t="s">
        <v>470</v>
      </c>
      <c r="C195" s="75">
        <v>40737</v>
      </c>
      <c r="D195" s="77">
        <v>16168</v>
      </c>
      <c r="E195" s="78" t="s">
        <v>4</v>
      </c>
    </row>
    <row r="196" spans="1:5">
      <c r="A196" s="78">
        <v>195</v>
      </c>
      <c r="B196" s="78" t="s">
        <v>472</v>
      </c>
      <c r="C196" s="75">
        <v>40738</v>
      </c>
      <c r="D196" s="77">
        <v>49757</v>
      </c>
      <c r="E196" s="78" t="s">
        <v>142</v>
      </c>
    </row>
    <row r="197" spans="1:5">
      <c r="A197" s="78">
        <v>196</v>
      </c>
      <c r="B197" s="78" t="s">
        <v>473</v>
      </c>
      <c r="C197" s="75">
        <v>40739</v>
      </c>
      <c r="D197" s="77">
        <v>46398</v>
      </c>
      <c r="E197" s="78" t="s">
        <v>143</v>
      </c>
    </row>
    <row r="198" spans="1:5">
      <c r="A198" s="78">
        <v>197</v>
      </c>
      <c r="B198" s="78" t="s">
        <v>472</v>
      </c>
      <c r="C198" s="75">
        <v>40740</v>
      </c>
      <c r="D198" s="77">
        <v>9270</v>
      </c>
      <c r="E198" s="78" t="s">
        <v>143</v>
      </c>
    </row>
    <row r="199" spans="1:5">
      <c r="A199" s="78">
        <v>198</v>
      </c>
      <c r="B199" s="78" t="s">
        <v>471</v>
      </c>
      <c r="C199" s="75">
        <v>40741</v>
      </c>
      <c r="D199" s="77">
        <v>14705</v>
      </c>
      <c r="E199" s="78" t="s">
        <v>142</v>
      </c>
    </row>
    <row r="200" spans="1:5">
      <c r="A200" s="78">
        <v>199</v>
      </c>
      <c r="B200" s="78" t="s">
        <v>470</v>
      </c>
      <c r="C200" s="75">
        <v>40742</v>
      </c>
      <c r="D200" s="77">
        <v>43719</v>
      </c>
      <c r="E200" s="78" t="s">
        <v>3</v>
      </c>
    </row>
    <row r="201" spans="1:5">
      <c r="A201" s="78">
        <v>200</v>
      </c>
      <c r="B201" s="78" t="s">
        <v>471</v>
      </c>
      <c r="C201" s="75">
        <v>40743</v>
      </c>
      <c r="D201" s="77">
        <v>17730</v>
      </c>
      <c r="E201" s="78" t="s">
        <v>143</v>
      </c>
    </row>
    <row r="202" spans="1:5">
      <c r="A202" s="78">
        <v>201</v>
      </c>
      <c r="B202" s="78" t="s">
        <v>473</v>
      </c>
      <c r="C202" s="75">
        <v>40744</v>
      </c>
      <c r="D202" s="77">
        <v>40309</v>
      </c>
      <c r="E202" s="78" t="s">
        <v>5</v>
      </c>
    </row>
    <row r="203" spans="1:5">
      <c r="A203" s="78">
        <v>202</v>
      </c>
      <c r="B203" s="78" t="s">
        <v>472</v>
      </c>
      <c r="C203" s="75">
        <v>40745</v>
      </c>
      <c r="D203" s="77">
        <v>36888</v>
      </c>
      <c r="E203" s="78" t="s">
        <v>4</v>
      </c>
    </row>
    <row r="204" spans="1:5">
      <c r="A204" s="78">
        <v>203</v>
      </c>
      <c r="B204" s="78" t="s">
        <v>470</v>
      </c>
      <c r="C204" s="75">
        <v>40746</v>
      </c>
      <c r="D204" s="77">
        <v>5475</v>
      </c>
      <c r="E204" s="78" t="s">
        <v>142</v>
      </c>
    </row>
    <row r="205" spans="1:5">
      <c r="A205" s="78">
        <v>204</v>
      </c>
      <c r="B205" s="78" t="s">
        <v>472</v>
      </c>
      <c r="C205" s="75">
        <v>40747</v>
      </c>
      <c r="D205" s="77">
        <v>12495</v>
      </c>
      <c r="E205" s="78" t="s">
        <v>5</v>
      </c>
    </row>
    <row r="206" spans="1:5">
      <c r="A206" s="78">
        <v>205</v>
      </c>
      <c r="B206" s="78" t="s">
        <v>470</v>
      </c>
      <c r="C206" s="75">
        <v>40748</v>
      </c>
      <c r="D206" s="77">
        <v>44522</v>
      </c>
      <c r="E206" s="78" t="s">
        <v>143</v>
      </c>
    </row>
    <row r="207" spans="1:5">
      <c r="A207" s="78">
        <v>206</v>
      </c>
      <c r="B207" s="78" t="s">
        <v>472</v>
      </c>
      <c r="C207" s="75">
        <v>40749</v>
      </c>
      <c r="D207" s="77">
        <v>8508</v>
      </c>
      <c r="E207" s="78" t="s">
        <v>3</v>
      </c>
    </row>
    <row r="208" spans="1:5">
      <c r="A208" s="78">
        <v>207</v>
      </c>
      <c r="B208" s="78" t="s">
        <v>471</v>
      </c>
      <c r="C208" s="75">
        <v>40750</v>
      </c>
      <c r="D208" s="77">
        <v>46160</v>
      </c>
      <c r="E208" s="78" t="s">
        <v>5</v>
      </c>
    </row>
    <row r="209" spans="1:5">
      <c r="A209" s="78">
        <v>208</v>
      </c>
      <c r="B209" s="78" t="s">
        <v>470</v>
      </c>
      <c r="C209" s="75">
        <v>40751</v>
      </c>
      <c r="D209" s="77">
        <v>34350</v>
      </c>
      <c r="E209" s="78" t="s">
        <v>4</v>
      </c>
    </row>
    <row r="210" spans="1:5">
      <c r="A210" s="78">
        <v>209</v>
      </c>
      <c r="B210" s="78" t="s">
        <v>470</v>
      </c>
      <c r="C210" s="75">
        <v>40752</v>
      </c>
      <c r="D210" s="77">
        <v>31783</v>
      </c>
      <c r="E210" s="78" t="s">
        <v>3</v>
      </c>
    </row>
    <row r="211" spans="1:5">
      <c r="A211" s="78">
        <v>210</v>
      </c>
      <c r="B211" s="78" t="s">
        <v>471</v>
      </c>
      <c r="C211" s="75">
        <v>40753</v>
      </c>
      <c r="D211" s="77">
        <v>46105</v>
      </c>
      <c r="E211" s="78" t="s">
        <v>142</v>
      </c>
    </row>
    <row r="212" spans="1:5">
      <c r="A212" s="78">
        <v>211</v>
      </c>
      <c r="B212" s="78" t="s">
        <v>472</v>
      </c>
      <c r="C212" s="75">
        <v>40754</v>
      </c>
      <c r="D212" s="77">
        <v>2648</v>
      </c>
      <c r="E212" s="78" t="s">
        <v>143</v>
      </c>
    </row>
    <row r="213" spans="1:5">
      <c r="A213" s="78">
        <v>212</v>
      </c>
      <c r="B213" s="78" t="s">
        <v>472</v>
      </c>
      <c r="C213" s="75">
        <v>40755</v>
      </c>
      <c r="D213" s="77">
        <v>22439</v>
      </c>
      <c r="E213" s="78" t="s">
        <v>142</v>
      </c>
    </row>
    <row r="214" spans="1:5">
      <c r="A214" s="78">
        <v>213</v>
      </c>
      <c r="B214" s="78" t="s">
        <v>470</v>
      </c>
      <c r="C214" s="75">
        <v>40756</v>
      </c>
      <c r="D214" s="77">
        <v>16819</v>
      </c>
      <c r="E214" s="78" t="s">
        <v>4</v>
      </c>
    </row>
    <row r="215" spans="1:5">
      <c r="A215" s="78">
        <v>214</v>
      </c>
      <c r="B215" s="78" t="s">
        <v>472</v>
      </c>
      <c r="C215" s="75">
        <v>40757</v>
      </c>
      <c r="D215" s="77">
        <v>16251</v>
      </c>
      <c r="E215" s="78" t="s">
        <v>3</v>
      </c>
    </row>
    <row r="216" spans="1:5">
      <c r="A216" s="78">
        <v>215</v>
      </c>
      <c r="B216" s="78" t="s">
        <v>472</v>
      </c>
      <c r="C216" s="75">
        <v>40758</v>
      </c>
      <c r="D216" s="77">
        <v>1560</v>
      </c>
      <c r="E216" s="78" t="s">
        <v>4</v>
      </c>
    </row>
    <row r="217" spans="1:5">
      <c r="A217" s="78">
        <v>216</v>
      </c>
      <c r="B217" s="78" t="s">
        <v>473</v>
      </c>
      <c r="C217" s="75">
        <v>40759</v>
      </c>
      <c r="D217" s="77">
        <v>36395</v>
      </c>
      <c r="E217" s="78" t="s">
        <v>5</v>
      </c>
    </row>
    <row r="218" spans="1:5">
      <c r="A218" s="78">
        <v>217</v>
      </c>
      <c r="B218" s="78" t="s">
        <v>470</v>
      </c>
      <c r="C218" s="75">
        <v>40760</v>
      </c>
      <c r="D218" s="77">
        <v>29976</v>
      </c>
      <c r="E218" s="78" t="s">
        <v>3</v>
      </c>
    </row>
    <row r="219" spans="1:5">
      <c r="A219" s="78">
        <v>218</v>
      </c>
      <c r="B219" s="78" t="s">
        <v>470</v>
      </c>
      <c r="C219" s="75">
        <v>40761</v>
      </c>
      <c r="D219" s="77">
        <v>3509</v>
      </c>
      <c r="E219" s="78" t="s">
        <v>5</v>
      </c>
    </row>
    <row r="220" spans="1:5">
      <c r="A220" s="78">
        <v>219</v>
      </c>
      <c r="B220" s="78" t="s">
        <v>471</v>
      </c>
      <c r="C220" s="75">
        <v>40762</v>
      </c>
      <c r="D220" s="77">
        <v>14889</v>
      </c>
      <c r="E220" s="78" t="s">
        <v>3</v>
      </c>
    </row>
    <row r="221" spans="1:5">
      <c r="A221" s="78">
        <v>220</v>
      </c>
      <c r="B221" s="78" t="s">
        <v>472</v>
      </c>
      <c r="C221" s="75">
        <v>40763</v>
      </c>
      <c r="D221" s="77">
        <v>43506</v>
      </c>
      <c r="E221" s="78" t="s">
        <v>142</v>
      </c>
    </row>
    <row r="222" spans="1:5">
      <c r="A222" s="78">
        <v>221</v>
      </c>
      <c r="B222" s="78" t="s">
        <v>473</v>
      </c>
      <c r="C222" s="75">
        <v>40764</v>
      </c>
      <c r="D222" s="77">
        <v>31664</v>
      </c>
      <c r="E222" s="78" t="s">
        <v>143</v>
      </c>
    </row>
    <row r="223" spans="1:5">
      <c r="A223" s="78">
        <v>222</v>
      </c>
      <c r="B223" s="78" t="s">
        <v>472</v>
      </c>
      <c r="C223" s="75">
        <v>40765</v>
      </c>
      <c r="D223" s="77">
        <v>15941</v>
      </c>
      <c r="E223" s="78" t="s">
        <v>3</v>
      </c>
    </row>
    <row r="224" spans="1:5">
      <c r="A224" s="78">
        <v>223</v>
      </c>
      <c r="B224" s="78" t="s">
        <v>470</v>
      </c>
      <c r="C224" s="75">
        <v>40766</v>
      </c>
      <c r="D224" s="77">
        <v>28254</v>
      </c>
      <c r="E224" s="78" t="s">
        <v>143</v>
      </c>
    </row>
    <row r="225" spans="1:5">
      <c r="A225" s="78">
        <v>224</v>
      </c>
      <c r="B225" s="78" t="s">
        <v>471</v>
      </c>
      <c r="C225" s="75">
        <v>40767</v>
      </c>
      <c r="D225" s="77">
        <v>23371</v>
      </c>
      <c r="E225" s="78" t="s">
        <v>143</v>
      </c>
    </row>
    <row r="226" spans="1:5">
      <c r="A226" s="78">
        <v>225</v>
      </c>
      <c r="B226" s="78" t="s">
        <v>472</v>
      </c>
      <c r="C226" s="75">
        <v>40768</v>
      </c>
      <c r="D226" s="77">
        <v>12238</v>
      </c>
      <c r="E226" s="78" t="s">
        <v>4</v>
      </c>
    </row>
    <row r="227" spans="1:5">
      <c r="A227" s="78">
        <v>226</v>
      </c>
      <c r="B227" s="78" t="s">
        <v>472</v>
      </c>
      <c r="C227" s="75">
        <v>40769</v>
      </c>
      <c r="D227" s="77">
        <v>37115</v>
      </c>
      <c r="E227" s="78" t="s">
        <v>143</v>
      </c>
    </row>
    <row r="228" spans="1:5">
      <c r="A228" s="78">
        <v>227</v>
      </c>
      <c r="B228" s="78" t="s">
        <v>470</v>
      </c>
      <c r="C228" s="75">
        <v>40770</v>
      </c>
      <c r="D228" s="77">
        <v>34812</v>
      </c>
      <c r="E228" s="78" t="s">
        <v>5</v>
      </c>
    </row>
    <row r="229" spans="1:5">
      <c r="A229" s="78">
        <v>228</v>
      </c>
      <c r="B229" s="78" t="s">
        <v>471</v>
      </c>
      <c r="C229" s="75">
        <v>40771</v>
      </c>
      <c r="D229" s="77">
        <v>36062</v>
      </c>
      <c r="E229" s="78" t="s">
        <v>3</v>
      </c>
    </row>
    <row r="230" spans="1:5">
      <c r="A230" s="78">
        <v>229</v>
      </c>
      <c r="B230" s="78" t="s">
        <v>472</v>
      </c>
      <c r="C230" s="75">
        <v>40772</v>
      </c>
      <c r="D230" s="77">
        <v>15270</v>
      </c>
      <c r="E230" s="78" t="s">
        <v>142</v>
      </c>
    </row>
    <row r="231" spans="1:5">
      <c r="A231" s="78">
        <v>230</v>
      </c>
      <c r="B231" s="78" t="s">
        <v>471</v>
      </c>
      <c r="C231" s="75">
        <v>40773</v>
      </c>
      <c r="D231" s="77">
        <v>31052</v>
      </c>
      <c r="E231" s="78" t="s">
        <v>5</v>
      </c>
    </row>
    <row r="232" spans="1:5">
      <c r="A232" s="78">
        <v>231</v>
      </c>
      <c r="B232" s="78" t="s">
        <v>472</v>
      </c>
      <c r="C232" s="75">
        <v>40774</v>
      </c>
      <c r="D232" s="77">
        <v>972</v>
      </c>
      <c r="E232" s="78" t="s">
        <v>3</v>
      </c>
    </row>
    <row r="233" spans="1:5">
      <c r="A233" s="78">
        <v>232</v>
      </c>
      <c r="B233" s="78" t="s">
        <v>472</v>
      </c>
      <c r="C233" s="75">
        <v>40775</v>
      </c>
      <c r="D233" s="77">
        <v>45218</v>
      </c>
      <c r="E233" s="78" t="s">
        <v>5</v>
      </c>
    </row>
    <row r="234" spans="1:5">
      <c r="A234" s="78">
        <v>233</v>
      </c>
      <c r="B234" s="78" t="s">
        <v>470</v>
      </c>
      <c r="C234" s="75">
        <v>40776</v>
      </c>
      <c r="D234" s="77">
        <v>33841</v>
      </c>
      <c r="E234" s="78" t="s">
        <v>142</v>
      </c>
    </row>
    <row r="235" spans="1:5">
      <c r="A235" s="78">
        <v>234</v>
      </c>
      <c r="B235" s="78" t="s">
        <v>473</v>
      </c>
      <c r="C235" s="75">
        <v>40777</v>
      </c>
      <c r="D235" s="77">
        <v>20513</v>
      </c>
      <c r="E235" s="78" t="s">
        <v>5</v>
      </c>
    </row>
    <row r="236" spans="1:5">
      <c r="A236" s="78">
        <v>235</v>
      </c>
      <c r="B236" s="78" t="s">
        <v>470</v>
      </c>
      <c r="C236" s="75">
        <v>40778</v>
      </c>
      <c r="D236" s="77">
        <v>20152</v>
      </c>
      <c r="E236" s="78" t="s">
        <v>3</v>
      </c>
    </row>
    <row r="237" spans="1:5">
      <c r="A237" s="78">
        <v>236</v>
      </c>
      <c r="B237" s="78" t="s">
        <v>470</v>
      </c>
      <c r="C237" s="75">
        <v>40779</v>
      </c>
      <c r="D237" s="77">
        <v>15545</v>
      </c>
      <c r="E237" s="78" t="s">
        <v>5</v>
      </c>
    </row>
    <row r="238" spans="1:5">
      <c r="A238" s="78">
        <v>237</v>
      </c>
      <c r="B238" s="78" t="s">
        <v>473</v>
      </c>
      <c r="C238" s="75">
        <v>40780</v>
      </c>
      <c r="D238" s="77">
        <v>7616</v>
      </c>
      <c r="E238" s="78" t="s">
        <v>143</v>
      </c>
    </row>
    <row r="239" spans="1:5">
      <c r="A239" s="78">
        <v>238</v>
      </c>
      <c r="B239" s="78" t="s">
        <v>473</v>
      </c>
      <c r="C239" s="75">
        <v>40781</v>
      </c>
      <c r="D239" s="77">
        <v>2374</v>
      </c>
      <c r="E239" s="78" t="s">
        <v>3</v>
      </c>
    </row>
    <row r="240" spans="1:5">
      <c r="A240" s="78">
        <v>239</v>
      </c>
      <c r="B240" s="78" t="s">
        <v>472</v>
      </c>
      <c r="C240" s="75">
        <v>40782</v>
      </c>
      <c r="D240" s="77">
        <v>26353</v>
      </c>
      <c r="E240" s="78" t="s">
        <v>4</v>
      </c>
    </row>
    <row r="241" spans="1:5">
      <c r="A241" s="78">
        <v>240</v>
      </c>
      <c r="B241" s="78" t="s">
        <v>473</v>
      </c>
      <c r="C241" s="75">
        <v>40783</v>
      </c>
      <c r="D241" s="77">
        <v>43682</v>
      </c>
      <c r="E241" s="78" t="s">
        <v>5</v>
      </c>
    </row>
    <row r="242" spans="1:5">
      <c r="A242" s="78">
        <v>241</v>
      </c>
      <c r="B242" s="78" t="s">
        <v>470</v>
      </c>
      <c r="C242" s="75">
        <v>40784</v>
      </c>
      <c r="D242" s="77">
        <v>6188</v>
      </c>
      <c r="E242" s="78" t="s">
        <v>3</v>
      </c>
    </row>
    <row r="243" spans="1:5">
      <c r="A243" s="78">
        <v>242</v>
      </c>
      <c r="B243" s="78" t="s">
        <v>471</v>
      </c>
      <c r="C243" s="75">
        <v>40785</v>
      </c>
      <c r="D243" s="77">
        <v>7526</v>
      </c>
      <c r="E243" s="78" t="s">
        <v>142</v>
      </c>
    </row>
    <row r="244" spans="1:5">
      <c r="A244" s="78">
        <v>243</v>
      </c>
      <c r="B244" s="78" t="s">
        <v>472</v>
      </c>
      <c r="C244" s="75">
        <v>40786</v>
      </c>
      <c r="D244" s="77">
        <v>34676</v>
      </c>
      <c r="E244" s="78" t="s">
        <v>143</v>
      </c>
    </row>
    <row r="245" spans="1:5">
      <c r="A245" s="78">
        <v>244</v>
      </c>
      <c r="B245" s="78" t="s">
        <v>471</v>
      </c>
      <c r="C245" s="75">
        <v>40787</v>
      </c>
      <c r="D245" s="77">
        <v>32920</v>
      </c>
      <c r="E245" s="78" t="s">
        <v>3</v>
      </c>
    </row>
    <row r="246" spans="1:5">
      <c r="A246" s="78">
        <v>245</v>
      </c>
      <c r="B246" s="78" t="s">
        <v>472</v>
      </c>
      <c r="C246" s="75">
        <v>40788</v>
      </c>
      <c r="D246" s="77">
        <v>3372</v>
      </c>
      <c r="E246" s="78" t="s">
        <v>142</v>
      </c>
    </row>
    <row r="247" spans="1:5">
      <c r="A247" s="78">
        <v>246</v>
      </c>
      <c r="B247" s="78" t="s">
        <v>473</v>
      </c>
      <c r="C247" s="75">
        <v>40789</v>
      </c>
      <c r="D247" s="77">
        <v>32370</v>
      </c>
      <c r="E247" s="78" t="s">
        <v>143</v>
      </c>
    </row>
    <row r="248" spans="1:5">
      <c r="A248" s="78">
        <v>247</v>
      </c>
      <c r="B248" s="78" t="s">
        <v>473</v>
      </c>
      <c r="C248" s="75">
        <v>40790</v>
      </c>
      <c r="D248" s="77">
        <v>3690</v>
      </c>
      <c r="E248" s="78" t="s">
        <v>142</v>
      </c>
    </row>
    <row r="249" spans="1:5">
      <c r="A249" s="78">
        <v>248</v>
      </c>
      <c r="B249" s="78" t="s">
        <v>471</v>
      </c>
      <c r="C249" s="75">
        <v>40791</v>
      </c>
      <c r="D249" s="77">
        <v>18239</v>
      </c>
      <c r="E249" s="78" t="s">
        <v>4</v>
      </c>
    </row>
    <row r="250" spans="1:5">
      <c r="A250" s="78">
        <v>249</v>
      </c>
      <c r="B250" s="78" t="s">
        <v>473</v>
      </c>
      <c r="C250" s="75">
        <v>40792</v>
      </c>
      <c r="D250" s="77">
        <v>30611</v>
      </c>
      <c r="E250" s="78" t="s">
        <v>3</v>
      </c>
    </row>
    <row r="251" spans="1:5">
      <c r="A251" s="78">
        <v>250</v>
      </c>
      <c r="B251" s="78" t="s">
        <v>473</v>
      </c>
      <c r="C251" s="75">
        <v>40793</v>
      </c>
      <c r="D251" s="77">
        <v>44297</v>
      </c>
      <c r="E251" s="78" t="s">
        <v>4</v>
      </c>
    </row>
    <row r="252" spans="1:5">
      <c r="A252" s="78">
        <v>251</v>
      </c>
      <c r="B252" s="78" t="s">
        <v>470</v>
      </c>
      <c r="C252" s="75">
        <v>40794</v>
      </c>
      <c r="D252" s="77">
        <v>20367</v>
      </c>
      <c r="E252" s="78" t="s">
        <v>5</v>
      </c>
    </row>
    <row r="253" spans="1:5">
      <c r="A253" s="78">
        <v>252</v>
      </c>
      <c r="B253" s="78" t="s">
        <v>471</v>
      </c>
      <c r="C253" s="75">
        <v>40795</v>
      </c>
      <c r="D253" s="77">
        <v>44833</v>
      </c>
      <c r="E253" s="78" t="s">
        <v>3</v>
      </c>
    </row>
    <row r="254" spans="1:5">
      <c r="A254" s="78">
        <v>253</v>
      </c>
      <c r="B254" s="78" t="s">
        <v>471</v>
      </c>
      <c r="C254" s="75">
        <v>40796</v>
      </c>
      <c r="D254" s="77">
        <v>14789</v>
      </c>
      <c r="E254" s="78" t="s">
        <v>5</v>
      </c>
    </row>
    <row r="255" spans="1:5">
      <c r="A255" s="78">
        <v>254</v>
      </c>
      <c r="B255" s="78" t="s">
        <v>472</v>
      </c>
      <c r="C255" s="75">
        <v>40797</v>
      </c>
      <c r="D255" s="77">
        <v>32975</v>
      </c>
      <c r="E255" s="78" t="s">
        <v>3</v>
      </c>
    </row>
    <row r="256" spans="1:5">
      <c r="A256" s="78">
        <v>255</v>
      </c>
      <c r="B256" s="78" t="s">
        <v>473</v>
      </c>
      <c r="C256" s="75">
        <v>40798</v>
      </c>
      <c r="D256" s="77">
        <v>23367</v>
      </c>
      <c r="E256" s="78" t="s">
        <v>142</v>
      </c>
    </row>
    <row r="257" spans="1:5">
      <c r="A257" s="78">
        <v>256</v>
      </c>
      <c r="B257" s="78" t="s">
        <v>470</v>
      </c>
      <c r="C257" s="75">
        <v>40799</v>
      </c>
      <c r="D257" s="77">
        <v>26961</v>
      </c>
      <c r="E257" s="78" t="s">
        <v>143</v>
      </c>
    </row>
    <row r="258" spans="1:5">
      <c r="A258" s="78">
        <v>257</v>
      </c>
      <c r="B258" s="78" t="s">
        <v>473</v>
      </c>
      <c r="C258" s="75">
        <v>40800</v>
      </c>
      <c r="D258" s="77">
        <v>29441</v>
      </c>
      <c r="E258" s="78" t="s">
        <v>3</v>
      </c>
    </row>
    <row r="259" spans="1:5">
      <c r="A259" s="78">
        <v>258</v>
      </c>
      <c r="B259" s="78" t="s">
        <v>471</v>
      </c>
      <c r="C259" s="75">
        <v>40801</v>
      </c>
      <c r="D259" s="77">
        <v>6509</v>
      </c>
      <c r="E259" s="78" t="s">
        <v>143</v>
      </c>
    </row>
    <row r="260" spans="1:5">
      <c r="A260" s="78">
        <v>259</v>
      </c>
      <c r="B260" s="78" t="s">
        <v>472</v>
      </c>
      <c r="C260" s="75">
        <v>40802</v>
      </c>
      <c r="D260" s="77">
        <v>28082</v>
      </c>
      <c r="E260" s="78" t="s">
        <v>143</v>
      </c>
    </row>
    <row r="261" spans="1:5">
      <c r="A261" s="78">
        <v>260</v>
      </c>
      <c r="B261" s="78" t="s">
        <v>473</v>
      </c>
      <c r="C261" s="75">
        <v>40803</v>
      </c>
      <c r="D261" s="77">
        <v>28743</v>
      </c>
      <c r="E261" s="78" t="s">
        <v>4</v>
      </c>
    </row>
    <row r="262" spans="1:5">
      <c r="A262" s="78">
        <v>261</v>
      </c>
      <c r="B262" s="78" t="s">
        <v>473</v>
      </c>
      <c r="C262" s="75">
        <v>40804</v>
      </c>
      <c r="D262" s="77">
        <v>11600</v>
      </c>
      <c r="E262" s="78" t="s">
        <v>143</v>
      </c>
    </row>
    <row r="263" spans="1:5">
      <c r="A263" s="78">
        <v>262</v>
      </c>
      <c r="B263" s="78" t="s">
        <v>471</v>
      </c>
      <c r="C263" s="75">
        <v>40805</v>
      </c>
      <c r="D263" s="77">
        <v>38759</v>
      </c>
      <c r="E263" s="78" t="s">
        <v>5</v>
      </c>
    </row>
    <row r="264" spans="1:5">
      <c r="A264" s="78">
        <v>263</v>
      </c>
      <c r="B264" s="78" t="s">
        <v>472</v>
      </c>
      <c r="C264" s="75">
        <v>40806</v>
      </c>
      <c r="D264" s="77">
        <v>3856</v>
      </c>
      <c r="E264" s="78" t="s">
        <v>3</v>
      </c>
    </row>
    <row r="265" spans="1:5">
      <c r="A265" s="78">
        <v>264</v>
      </c>
      <c r="B265" s="78" t="s">
        <v>473</v>
      </c>
      <c r="C265" s="75">
        <v>40807</v>
      </c>
      <c r="D265" s="77">
        <v>14590</v>
      </c>
      <c r="E265" s="78" t="s">
        <v>142</v>
      </c>
    </row>
    <row r="266" spans="1:5">
      <c r="A266" s="78">
        <v>265</v>
      </c>
      <c r="B266" s="78" t="s">
        <v>472</v>
      </c>
      <c r="C266" s="75">
        <v>40808</v>
      </c>
      <c r="D266" s="77">
        <v>19074</v>
      </c>
      <c r="E266" s="78" t="s">
        <v>5</v>
      </c>
    </row>
    <row r="267" spans="1:5">
      <c r="A267" s="78">
        <v>266</v>
      </c>
      <c r="B267" s="78" t="s">
        <v>473</v>
      </c>
      <c r="C267" s="75">
        <v>40809</v>
      </c>
      <c r="D267" s="77">
        <v>22360</v>
      </c>
      <c r="E267" s="78" t="s">
        <v>3</v>
      </c>
    </row>
    <row r="268" spans="1:5">
      <c r="A268" s="78">
        <v>267</v>
      </c>
      <c r="B268" s="78" t="s">
        <v>473</v>
      </c>
      <c r="C268" s="75">
        <v>40810</v>
      </c>
      <c r="D268" s="77">
        <v>41358</v>
      </c>
      <c r="E268" s="78" t="s">
        <v>5</v>
      </c>
    </row>
    <row r="269" spans="1:5">
      <c r="A269" s="78">
        <v>268</v>
      </c>
      <c r="B269" s="78" t="s">
        <v>471</v>
      </c>
      <c r="C269" s="75">
        <v>40811</v>
      </c>
      <c r="D269" s="77">
        <v>34757</v>
      </c>
      <c r="E269" s="78" t="s">
        <v>142</v>
      </c>
    </row>
    <row r="270" spans="1:5">
      <c r="A270" s="78">
        <v>269</v>
      </c>
      <c r="B270" s="78" t="s">
        <v>470</v>
      </c>
      <c r="C270" s="75">
        <v>40812</v>
      </c>
      <c r="D270" s="77">
        <v>45404</v>
      </c>
      <c r="E270" s="78" t="s">
        <v>5</v>
      </c>
    </row>
    <row r="271" spans="1:5">
      <c r="A271" s="78">
        <v>270</v>
      </c>
      <c r="B271" s="78" t="s">
        <v>471</v>
      </c>
      <c r="C271" s="75">
        <v>40813</v>
      </c>
      <c r="D271" s="77">
        <v>30200</v>
      </c>
      <c r="E271" s="78" t="s">
        <v>3</v>
      </c>
    </row>
    <row r="272" spans="1:5">
      <c r="A272" s="78">
        <v>271</v>
      </c>
      <c r="B272" s="78" t="s">
        <v>471</v>
      </c>
      <c r="C272" s="75">
        <v>40814</v>
      </c>
      <c r="D272" s="77">
        <v>16067</v>
      </c>
      <c r="E272" s="78" t="s">
        <v>5</v>
      </c>
    </row>
    <row r="273" spans="1:5">
      <c r="A273" s="78">
        <v>272</v>
      </c>
      <c r="B273" s="78" t="s">
        <v>470</v>
      </c>
      <c r="C273" s="75">
        <v>40815</v>
      </c>
      <c r="D273" s="77">
        <v>44715</v>
      </c>
      <c r="E273" s="78" t="s">
        <v>143</v>
      </c>
    </row>
    <row r="274" spans="1:5">
      <c r="A274" s="78">
        <v>273</v>
      </c>
      <c r="B274" s="78" t="s">
        <v>470</v>
      </c>
      <c r="C274" s="75">
        <v>40816</v>
      </c>
      <c r="D274" s="77">
        <v>3771</v>
      </c>
      <c r="E274" s="78" t="s">
        <v>3</v>
      </c>
    </row>
    <row r="275" spans="1:5">
      <c r="A275" s="78">
        <v>274</v>
      </c>
      <c r="B275" s="78" t="s">
        <v>473</v>
      </c>
      <c r="C275" s="75">
        <v>40817</v>
      </c>
      <c r="D275" s="77">
        <v>39258</v>
      </c>
      <c r="E275" s="78" t="s">
        <v>4</v>
      </c>
    </row>
    <row r="276" spans="1:5">
      <c r="A276" s="78">
        <v>275</v>
      </c>
      <c r="B276" s="78" t="s">
        <v>470</v>
      </c>
      <c r="C276" s="75">
        <v>40818</v>
      </c>
      <c r="D276" s="77">
        <v>41943</v>
      </c>
      <c r="E276" s="78" t="s">
        <v>5</v>
      </c>
    </row>
    <row r="277" spans="1:5">
      <c r="A277" s="78">
        <v>276</v>
      </c>
      <c r="B277" s="78" t="s">
        <v>471</v>
      </c>
      <c r="C277" s="75">
        <v>40819</v>
      </c>
      <c r="D277" s="77">
        <v>16924</v>
      </c>
      <c r="E277" s="78" t="s">
        <v>3</v>
      </c>
    </row>
    <row r="278" spans="1:5">
      <c r="A278" s="78">
        <v>277</v>
      </c>
      <c r="B278" s="78" t="s">
        <v>472</v>
      </c>
      <c r="C278" s="75">
        <v>40820</v>
      </c>
      <c r="D278" s="77">
        <v>14887</v>
      </c>
      <c r="E278" s="78" t="s">
        <v>142</v>
      </c>
    </row>
    <row r="279" spans="1:5">
      <c r="A279" s="78">
        <v>278</v>
      </c>
      <c r="B279" s="78" t="s">
        <v>473</v>
      </c>
      <c r="C279" s="75">
        <v>40821</v>
      </c>
      <c r="D279" s="77">
        <v>21371</v>
      </c>
      <c r="E279" s="78" t="s">
        <v>143</v>
      </c>
    </row>
    <row r="280" spans="1:5">
      <c r="A280" s="78">
        <v>279</v>
      </c>
      <c r="B280" s="78" t="s">
        <v>470</v>
      </c>
      <c r="C280" s="75">
        <v>40822</v>
      </c>
      <c r="D280" s="77">
        <v>48474</v>
      </c>
      <c r="E280" s="78" t="s">
        <v>4</v>
      </c>
    </row>
    <row r="281" spans="1:5">
      <c r="A281" s="78">
        <v>280</v>
      </c>
      <c r="B281" s="78" t="s">
        <v>471</v>
      </c>
      <c r="C281" s="75">
        <v>40823</v>
      </c>
      <c r="D281" s="77">
        <v>35246</v>
      </c>
      <c r="E281" s="78" t="s">
        <v>4</v>
      </c>
    </row>
    <row r="282" spans="1:5">
      <c r="A282" s="78">
        <v>281</v>
      </c>
      <c r="B282" s="78" t="s">
        <v>473</v>
      </c>
      <c r="C282" s="75">
        <v>40824</v>
      </c>
      <c r="D282" s="77">
        <v>43445</v>
      </c>
      <c r="E282" s="78" t="s">
        <v>143</v>
      </c>
    </row>
    <row r="283" spans="1:5">
      <c r="A283" s="78">
        <v>282</v>
      </c>
      <c r="B283" s="78" t="s">
        <v>470</v>
      </c>
      <c r="C283" s="75">
        <v>40825</v>
      </c>
      <c r="D283" s="77">
        <v>17021</v>
      </c>
      <c r="E283" s="78" t="s">
        <v>143</v>
      </c>
    </row>
    <row r="284" spans="1:5">
      <c r="A284" s="78">
        <v>283</v>
      </c>
      <c r="B284" s="78" t="s">
        <v>471</v>
      </c>
      <c r="C284" s="75">
        <v>40826</v>
      </c>
      <c r="D284" s="77">
        <v>48312</v>
      </c>
      <c r="E284" s="78" t="s">
        <v>3</v>
      </c>
    </row>
    <row r="285" spans="1:5">
      <c r="A285" s="78">
        <v>284</v>
      </c>
      <c r="B285" s="78" t="s">
        <v>472</v>
      </c>
      <c r="C285" s="75">
        <v>40827</v>
      </c>
      <c r="D285" s="77">
        <v>39182</v>
      </c>
      <c r="E285" s="78" t="s">
        <v>3</v>
      </c>
    </row>
    <row r="286" spans="1:5">
      <c r="A286" s="78">
        <v>285</v>
      </c>
      <c r="B286" s="78" t="s">
        <v>472</v>
      </c>
      <c r="C286" s="75">
        <v>40828</v>
      </c>
      <c r="D286" s="77">
        <v>15441</v>
      </c>
      <c r="E286" s="78" t="s">
        <v>142</v>
      </c>
    </row>
    <row r="287" spans="1:5">
      <c r="A287" s="78">
        <v>286</v>
      </c>
      <c r="B287" s="78" t="s">
        <v>473</v>
      </c>
      <c r="C287" s="75">
        <v>40829</v>
      </c>
      <c r="D287" s="77">
        <v>30715</v>
      </c>
      <c r="E287" s="78" t="s">
        <v>142</v>
      </c>
    </row>
    <row r="288" spans="1:5">
      <c r="A288" s="78">
        <v>287</v>
      </c>
      <c r="B288" s="78" t="s">
        <v>471</v>
      </c>
      <c r="C288" s="75">
        <v>40830</v>
      </c>
      <c r="D288" s="77">
        <v>25199</v>
      </c>
      <c r="E288" s="78" t="s">
        <v>143</v>
      </c>
    </row>
    <row r="289" spans="1:5">
      <c r="A289" s="78">
        <v>288</v>
      </c>
      <c r="B289" s="78" t="s">
        <v>472</v>
      </c>
      <c r="C289" s="75">
        <v>40831</v>
      </c>
      <c r="D289" s="77">
        <v>31439</v>
      </c>
      <c r="E289" s="78" t="s">
        <v>143</v>
      </c>
    </row>
    <row r="290" spans="1:5">
      <c r="A290" s="78">
        <v>289</v>
      </c>
      <c r="B290" s="78" t="s">
        <v>470</v>
      </c>
      <c r="C290" s="75">
        <v>40832</v>
      </c>
      <c r="D290" s="77">
        <v>49378</v>
      </c>
      <c r="E290" s="78" t="s">
        <v>143</v>
      </c>
    </row>
    <row r="291" spans="1:5">
      <c r="A291" s="78">
        <v>290</v>
      </c>
      <c r="B291" s="78" t="s">
        <v>471</v>
      </c>
      <c r="C291" s="75">
        <v>40833</v>
      </c>
      <c r="D291" s="77">
        <v>29099</v>
      </c>
      <c r="E291" s="78" t="s">
        <v>143</v>
      </c>
    </row>
    <row r="292" spans="1:5">
      <c r="A292" s="78">
        <v>291</v>
      </c>
      <c r="B292" s="78" t="s">
        <v>473</v>
      </c>
      <c r="C292" s="75">
        <v>40834</v>
      </c>
      <c r="D292" s="77">
        <v>26232</v>
      </c>
      <c r="E292" s="78" t="s">
        <v>142</v>
      </c>
    </row>
    <row r="293" spans="1:5">
      <c r="A293" s="78">
        <v>292</v>
      </c>
      <c r="B293" s="78" t="s">
        <v>470</v>
      </c>
      <c r="C293" s="75">
        <v>40835</v>
      </c>
      <c r="D293" s="77">
        <v>33135</v>
      </c>
      <c r="E293" s="78" t="s">
        <v>142</v>
      </c>
    </row>
    <row r="294" spans="1:5">
      <c r="A294" s="78">
        <v>293</v>
      </c>
      <c r="B294" s="78" t="s">
        <v>471</v>
      </c>
      <c r="C294" s="75">
        <v>40836</v>
      </c>
      <c r="D294" s="77">
        <v>37681</v>
      </c>
      <c r="E294" s="78" t="s">
        <v>5</v>
      </c>
    </row>
    <row r="295" spans="1:5">
      <c r="A295" s="78">
        <v>294</v>
      </c>
      <c r="B295" s="78" t="s">
        <v>472</v>
      </c>
      <c r="C295" s="75">
        <v>40837</v>
      </c>
      <c r="D295" s="77">
        <v>40174</v>
      </c>
      <c r="E295" s="78" t="s">
        <v>5</v>
      </c>
    </row>
    <row r="296" spans="1:5">
      <c r="A296" s="78">
        <v>295</v>
      </c>
      <c r="B296" s="78" t="s">
        <v>470</v>
      </c>
      <c r="C296" s="75">
        <v>40838</v>
      </c>
      <c r="D296" s="77">
        <v>19084</v>
      </c>
      <c r="E296" s="78" t="s">
        <v>142</v>
      </c>
    </row>
    <row r="297" spans="1:5">
      <c r="A297" s="78">
        <v>296</v>
      </c>
      <c r="B297" s="78" t="s">
        <v>471</v>
      </c>
      <c r="C297" s="75">
        <v>40839</v>
      </c>
      <c r="D297" s="77">
        <v>16115</v>
      </c>
      <c r="E297" s="78" t="s">
        <v>142</v>
      </c>
    </row>
    <row r="298" spans="1:5">
      <c r="A298" s="78">
        <v>297</v>
      </c>
      <c r="B298" s="78" t="s">
        <v>472</v>
      </c>
      <c r="C298" s="75">
        <v>40840</v>
      </c>
      <c r="D298" s="77">
        <v>8309</v>
      </c>
      <c r="E298" s="78" t="s">
        <v>3</v>
      </c>
    </row>
    <row r="299" spans="1:5">
      <c r="A299" s="78">
        <v>298</v>
      </c>
      <c r="B299" s="78" t="s">
        <v>473</v>
      </c>
      <c r="C299" s="75">
        <v>40841</v>
      </c>
      <c r="D299" s="77">
        <v>38099</v>
      </c>
      <c r="E299" s="78" t="s">
        <v>3</v>
      </c>
    </row>
    <row r="300" spans="1:5">
      <c r="A300" s="78">
        <v>299</v>
      </c>
      <c r="B300" s="78" t="s">
        <v>472</v>
      </c>
      <c r="C300" s="75">
        <v>40842</v>
      </c>
      <c r="D300" s="77">
        <v>25371</v>
      </c>
      <c r="E300" s="78" t="s">
        <v>5</v>
      </c>
    </row>
    <row r="301" spans="1:5">
      <c r="A301" s="78">
        <v>300</v>
      </c>
      <c r="B301" s="78" t="s">
        <v>473</v>
      </c>
      <c r="C301" s="75">
        <v>40843</v>
      </c>
      <c r="D301" s="77">
        <v>25030</v>
      </c>
      <c r="E301" s="78" t="s">
        <v>5</v>
      </c>
    </row>
    <row r="302" spans="1:5">
      <c r="A302" s="78">
        <v>301</v>
      </c>
      <c r="B302" s="78" t="s">
        <v>470</v>
      </c>
      <c r="C302" s="75">
        <v>40844</v>
      </c>
      <c r="D302" s="77">
        <v>11272</v>
      </c>
      <c r="E302" s="78" t="s">
        <v>4</v>
      </c>
    </row>
    <row r="303" spans="1:5">
      <c r="A303" s="78">
        <v>302</v>
      </c>
      <c r="B303" s="78" t="s">
        <v>471</v>
      </c>
      <c r="C303" s="75">
        <v>40845</v>
      </c>
      <c r="D303" s="77">
        <v>5268</v>
      </c>
      <c r="E303" s="78" t="s">
        <v>4</v>
      </c>
    </row>
    <row r="304" spans="1:5">
      <c r="A304" s="78">
        <v>303</v>
      </c>
      <c r="B304" s="78" t="s">
        <v>471</v>
      </c>
      <c r="C304" s="75">
        <v>40846</v>
      </c>
      <c r="D304" s="77">
        <v>13594</v>
      </c>
      <c r="E304" s="78" t="s">
        <v>3</v>
      </c>
    </row>
    <row r="305" spans="1:5">
      <c r="A305" s="78">
        <v>304</v>
      </c>
      <c r="B305" s="78" t="s">
        <v>472</v>
      </c>
      <c r="C305" s="75">
        <v>40847</v>
      </c>
      <c r="D305" s="77">
        <v>5565</v>
      </c>
      <c r="E305" s="78" t="s">
        <v>3</v>
      </c>
    </row>
    <row r="306" spans="1:5">
      <c r="A306" s="78">
        <v>305</v>
      </c>
      <c r="B306" s="78" t="s">
        <v>472</v>
      </c>
      <c r="C306" s="75">
        <v>40848</v>
      </c>
      <c r="D306" s="77">
        <v>23672</v>
      </c>
      <c r="E306" s="78" t="s">
        <v>143</v>
      </c>
    </row>
    <row r="307" spans="1:5">
      <c r="A307" s="78">
        <v>306</v>
      </c>
      <c r="B307" s="78" t="s">
        <v>473</v>
      </c>
      <c r="C307" s="75">
        <v>40849</v>
      </c>
      <c r="D307" s="77">
        <v>46213</v>
      </c>
      <c r="E307" s="78" t="s">
        <v>143</v>
      </c>
    </row>
    <row r="308" spans="1:5">
      <c r="A308" s="78">
        <v>307</v>
      </c>
      <c r="B308" s="78" t="s">
        <v>473</v>
      </c>
      <c r="C308" s="75">
        <v>40850</v>
      </c>
      <c r="D308" s="77">
        <v>17468</v>
      </c>
      <c r="E308" s="78" t="s">
        <v>4</v>
      </c>
    </row>
    <row r="309" spans="1:5">
      <c r="A309" s="78">
        <v>308</v>
      </c>
      <c r="B309" s="78" t="s">
        <v>470</v>
      </c>
      <c r="C309" s="75">
        <v>40851</v>
      </c>
      <c r="D309" s="77">
        <v>15688</v>
      </c>
      <c r="E309" s="78" t="s">
        <v>4</v>
      </c>
    </row>
    <row r="310" spans="1:5">
      <c r="A310" s="78">
        <v>309</v>
      </c>
      <c r="B310" s="78" t="s">
        <v>472</v>
      </c>
      <c r="C310" s="75">
        <v>40852</v>
      </c>
      <c r="D310" s="77">
        <v>18662</v>
      </c>
      <c r="E310" s="78" t="s">
        <v>142</v>
      </c>
    </row>
    <row r="311" spans="1:5">
      <c r="A311" s="78">
        <v>310</v>
      </c>
      <c r="B311" s="78" t="s">
        <v>473</v>
      </c>
      <c r="C311" s="75">
        <v>40853</v>
      </c>
      <c r="D311" s="77">
        <v>27146</v>
      </c>
      <c r="E311" s="78" t="s">
        <v>142</v>
      </c>
    </row>
    <row r="312" spans="1:5">
      <c r="A312" s="78">
        <v>311</v>
      </c>
      <c r="B312" s="78" t="s">
        <v>471</v>
      </c>
      <c r="C312" s="75">
        <v>40854</v>
      </c>
      <c r="D312" s="77">
        <v>38172</v>
      </c>
      <c r="E312" s="78" t="s">
        <v>143</v>
      </c>
    </row>
    <row r="313" spans="1:5">
      <c r="A313" s="78">
        <v>312</v>
      </c>
      <c r="B313" s="78" t="s">
        <v>472</v>
      </c>
      <c r="C313" s="75">
        <v>40855</v>
      </c>
      <c r="D313" s="77">
        <v>4661</v>
      </c>
      <c r="E313" s="78" t="s">
        <v>143</v>
      </c>
    </row>
    <row r="314" spans="1:5">
      <c r="A314" s="78">
        <v>313</v>
      </c>
      <c r="B314" s="78" t="s">
        <v>472</v>
      </c>
      <c r="C314" s="75">
        <v>40856</v>
      </c>
      <c r="D314" s="77">
        <v>44819</v>
      </c>
      <c r="E314" s="78" t="s">
        <v>4</v>
      </c>
    </row>
    <row r="315" spans="1:5">
      <c r="A315" s="78">
        <v>314</v>
      </c>
      <c r="B315" s="78" t="s">
        <v>473</v>
      </c>
      <c r="C315" s="75">
        <v>40857</v>
      </c>
      <c r="D315" s="77">
        <v>43878</v>
      </c>
      <c r="E315" s="78" t="s">
        <v>4</v>
      </c>
    </row>
    <row r="316" spans="1:5">
      <c r="A316" s="78">
        <v>315</v>
      </c>
      <c r="B316" s="78" t="s">
        <v>471</v>
      </c>
      <c r="C316" s="75">
        <v>40858</v>
      </c>
      <c r="D316" s="77">
        <v>5485</v>
      </c>
      <c r="E316" s="78" t="s">
        <v>142</v>
      </c>
    </row>
    <row r="317" spans="1:5">
      <c r="A317" s="78">
        <v>316</v>
      </c>
      <c r="B317" s="78" t="s">
        <v>472</v>
      </c>
      <c r="C317" s="75">
        <v>40859</v>
      </c>
      <c r="D317" s="77">
        <v>24119</v>
      </c>
      <c r="E317" s="78" t="s">
        <v>142</v>
      </c>
    </row>
    <row r="318" spans="1:5">
      <c r="A318" s="78">
        <v>317</v>
      </c>
      <c r="B318" s="78" t="s">
        <v>473</v>
      </c>
      <c r="C318" s="75">
        <v>40860</v>
      </c>
      <c r="D318" s="77">
        <v>2617</v>
      </c>
      <c r="E318" s="78" t="s">
        <v>3</v>
      </c>
    </row>
    <row r="319" spans="1:5">
      <c r="A319" s="78">
        <v>318</v>
      </c>
      <c r="B319" s="78" t="s">
        <v>470</v>
      </c>
      <c r="C319" s="75">
        <v>40861</v>
      </c>
      <c r="D319" s="77">
        <v>1403</v>
      </c>
      <c r="E319" s="78" t="s">
        <v>3</v>
      </c>
    </row>
    <row r="320" spans="1:5">
      <c r="A320" s="78">
        <v>319</v>
      </c>
      <c r="B320" s="78" t="s">
        <v>470</v>
      </c>
      <c r="C320" s="75">
        <v>40862</v>
      </c>
      <c r="D320" s="77">
        <v>29235</v>
      </c>
      <c r="E320" s="78" t="s">
        <v>143</v>
      </c>
    </row>
    <row r="321" spans="1:5">
      <c r="A321" s="78">
        <v>320</v>
      </c>
      <c r="B321" s="78" t="s">
        <v>471</v>
      </c>
      <c r="C321" s="75">
        <v>40863</v>
      </c>
      <c r="D321" s="77">
        <v>39677</v>
      </c>
      <c r="E321" s="78" t="s">
        <v>143</v>
      </c>
    </row>
    <row r="322" spans="1:5">
      <c r="A322" s="78">
        <v>321</v>
      </c>
      <c r="B322" s="78" t="s">
        <v>471</v>
      </c>
      <c r="C322" s="75">
        <v>40864</v>
      </c>
      <c r="D322" s="77">
        <v>16761</v>
      </c>
      <c r="E322" s="78" t="s">
        <v>4</v>
      </c>
    </row>
    <row r="323" spans="1:5">
      <c r="A323" s="78">
        <v>322</v>
      </c>
      <c r="B323" s="78" t="s">
        <v>472</v>
      </c>
      <c r="C323" s="75">
        <v>40865</v>
      </c>
      <c r="D323" s="77">
        <v>47558</v>
      </c>
      <c r="E323" s="78" t="s">
        <v>4</v>
      </c>
    </row>
    <row r="324" spans="1:5">
      <c r="A324" s="78">
        <v>323</v>
      </c>
      <c r="B324" s="78" t="s">
        <v>473</v>
      </c>
      <c r="C324" s="75">
        <v>40866</v>
      </c>
      <c r="D324" s="77">
        <v>21551</v>
      </c>
      <c r="E324" s="78" t="s">
        <v>142</v>
      </c>
    </row>
    <row r="325" spans="1:5">
      <c r="A325" s="78">
        <v>324</v>
      </c>
      <c r="B325" s="78" t="s">
        <v>470</v>
      </c>
      <c r="C325" s="75">
        <v>40867</v>
      </c>
      <c r="D325" s="77">
        <v>25387</v>
      </c>
      <c r="E325" s="78" t="s">
        <v>142</v>
      </c>
    </row>
    <row r="326" spans="1:5">
      <c r="A326" s="78">
        <v>325</v>
      </c>
      <c r="B326" s="78" t="s">
        <v>473</v>
      </c>
      <c r="C326" s="75">
        <v>40868</v>
      </c>
      <c r="D326" s="77">
        <v>6000</v>
      </c>
      <c r="E326" s="78" t="s">
        <v>143</v>
      </c>
    </row>
    <row r="327" spans="1:5">
      <c r="A327" s="78">
        <v>326</v>
      </c>
      <c r="B327" s="78" t="s">
        <v>470</v>
      </c>
      <c r="C327" s="75">
        <v>40869</v>
      </c>
      <c r="D327" s="77">
        <v>10191</v>
      </c>
      <c r="E327" s="78" t="s">
        <v>143</v>
      </c>
    </row>
    <row r="328" spans="1:5">
      <c r="A328" s="78">
        <v>327</v>
      </c>
      <c r="B328" s="78" t="s">
        <v>470</v>
      </c>
      <c r="C328" s="75">
        <v>40870</v>
      </c>
      <c r="D328" s="77">
        <v>21732</v>
      </c>
      <c r="E328" s="78" t="s">
        <v>4</v>
      </c>
    </row>
    <row r="329" spans="1:5">
      <c r="A329" s="78">
        <v>328</v>
      </c>
      <c r="B329" s="78" t="s">
        <v>471</v>
      </c>
      <c r="C329" s="75">
        <v>40871</v>
      </c>
      <c r="D329" s="77">
        <v>49462</v>
      </c>
      <c r="E329" s="78" t="s">
        <v>4</v>
      </c>
    </row>
    <row r="330" spans="1:5">
      <c r="A330" s="78">
        <v>329</v>
      </c>
      <c r="B330" s="78" t="s">
        <v>470</v>
      </c>
      <c r="C330" s="75">
        <v>40872</v>
      </c>
      <c r="D330" s="77">
        <v>46945</v>
      </c>
      <c r="E330" s="78" t="s">
        <v>3</v>
      </c>
    </row>
    <row r="331" spans="1:5">
      <c r="A331" s="78">
        <v>330</v>
      </c>
      <c r="B331" s="78" t="s">
        <v>471</v>
      </c>
      <c r="C331" s="75">
        <v>40873</v>
      </c>
      <c r="D331" s="77">
        <v>7282</v>
      </c>
      <c r="E331" s="78" t="s">
        <v>3</v>
      </c>
    </row>
    <row r="332" spans="1:5">
      <c r="A332" s="78">
        <v>331</v>
      </c>
      <c r="B332" s="78" t="s">
        <v>470</v>
      </c>
      <c r="C332" s="75">
        <v>40874</v>
      </c>
      <c r="D332" s="77">
        <v>28096</v>
      </c>
      <c r="E332" s="78" t="s">
        <v>142</v>
      </c>
    </row>
    <row r="333" spans="1:5">
      <c r="A333" s="78">
        <v>332</v>
      </c>
      <c r="B333" s="78" t="s">
        <v>471</v>
      </c>
      <c r="C333" s="75">
        <v>40875</v>
      </c>
      <c r="D333" s="77">
        <v>49965</v>
      </c>
      <c r="E333" s="78" t="s">
        <v>142</v>
      </c>
    </row>
    <row r="334" spans="1:5">
      <c r="A334" s="78">
        <v>333</v>
      </c>
      <c r="B334" s="78" t="s">
        <v>473</v>
      </c>
      <c r="C334" s="75">
        <v>40876</v>
      </c>
      <c r="D334" s="77">
        <v>13076</v>
      </c>
      <c r="E334" s="78" t="s">
        <v>5</v>
      </c>
    </row>
    <row r="335" spans="1:5">
      <c r="A335" s="78">
        <v>334</v>
      </c>
      <c r="B335" s="78" t="s">
        <v>470</v>
      </c>
      <c r="C335" s="75">
        <v>40877</v>
      </c>
      <c r="D335" s="77">
        <v>2638</v>
      </c>
      <c r="E335" s="78" t="s">
        <v>5</v>
      </c>
    </row>
    <row r="336" spans="1:5">
      <c r="A336" s="78">
        <v>335</v>
      </c>
      <c r="B336" s="78" t="s">
        <v>473</v>
      </c>
      <c r="C336" s="75">
        <v>40878</v>
      </c>
      <c r="D336" s="77">
        <v>13644</v>
      </c>
      <c r="E336" s="78" t="s">
        <v>3</v>
      </c>
    </row>
    <row r="337" spans="1:5">
      <c r="A337" s="78">
        <v>336</v>
      </c>
      <c r="B337" s="78" t="s">
        <v>470</v>
      </c>
      <c r="C337" s="75">
        <v>40879</v>
      </c>
      <c r="D337" s="77">
        <v>28643</v>
      </c>
      <c r="E337" s="78" t="s">
        <v>3</v>
      </c>
    </row>
    <row r="338" spans="1:5">
      <c r="A338" s="78">
        <v>337</v>
      </c>
      <c r="B338" s="78" t="s">
        <v>471</v>
      </c>
      <c r="C338" s="75">
        <v>40880</v>
      </c>
      <c r="D338" s="77">
        <v>24623</v>
      </c>
      <c r="E338" s="78" t="s">
        <v>142</v>
      </c>
    </row>
    <row r="339" spans="1:5">
      <c r="A339" s="78">
        <v>338</v>
      </c>
      <c r="B339" s="78" t="s">
        <v>472</v>
      </c>
      <c r="C339" s="75">
        <v>40881</v>
      </c>
      <c r="D339" s="77">
        <v>24171</v>
      </c>
      <c r="E339" s="78" t="s">
        <v>142</v>
      </c>
    </row>
    <row r="340" spans="1:5">
      <c r="A340" s="78">
        <v>339</v>
      </c>
      <c r="B340" s="78" t="s">
        <v>473</v>
      </c>
      <c r="C340" s="75">
        <v>40882</v>
      </c>
      <c r="D340" s="77">
        <v>470</v>
      </c>
      <c r="E340" s="78" t="s">
        <v>142</v>
      </c>
    </row>
    <row r="341" spans="1:5">
      <c r="A341" s="78">
        <v>340</v>
      </c>
      <c r="B341" s="78" t="s">
        <v>470</v>
      </c>
      <c r="C341" s="75">
        <v>40883</v>
      </c>
      <c r="D341" s="77">
        <v>7556</v>
      </c>
      <c r="E341" s="78" t="s">
        <v>142</v>
      </c>
    </row>
    <row r="342" spans="1:5">
      <c r="A342" s="78">
        <v>341</v>
      </c>
      <c r="B342" s="78" t="s">
        <v>471</v>
      </c>
      <c r="C342" s="75">
        <v>40884</v>
      </c>
      <c r="D342" s="77">
        <v>30659</v>
      </c>
      <c r="E342" s="78" t="s">
        <v>4</v>
      </c>
    </row>
    <row r="343" spans="1:5">
      <c r="A343" s="78">
        <v>342</v>
      </c>
      <c r="B343" s="78" t="s">
        <v>472</v>
      </c>
      <c r="C343" s="75">
        <v>40885</v>
      </c>
      <c r="D343" s="77">
        <v>43629</v>
      </c>
      <c r="E343" s="78" t="s">
        <v>4</v>
      </c>
    </row>
    <row r="344" spans="1:5">
      <c r="A344" s="78">
        <v>343</v>
      </c>
      <c r="B344" s="78" t="s">
        <v>470</v>
      </c>
      <c r="C344" s="75">
        <v>40886</v>
      </c>
      <c r="D344" s="77">
        <v>43585</v>
      </c>
      <c r="E344" s="78" t="s">
        <v>4</v>
      </c>
    </row>
    <row r="345" spans="1:5">
      <c r="A345" s="78">
        <v>344</v>
      </c>
      <c r="B345" s="78" t="s">
        <v>471</v>
      </c>
      <c r="C345" s="75">
        <v>40887</v>
      </c>
      <c r="D345" s="77">
        <v>21934</v>
      </c>
      <c r="E345" s="78" t="s">
        <v>4</v>
      </c>
    </row>
    <row r="346" spans="1:5">
      <c r="A346" s="78">
        <v>345</v>
      </c>
      <c r="B346" s="78" t="s">
        <v>471</v>
      </c>
      <c r="C346" s="75">
        <v>40888</v>
      </c>
      <c r="D346" s="77">
        <v>26079</v>
      </c>
      <c r="E346" s="78" t="s">
        <v>5</v>
      </c>
    </row>
    <row r="347" spans="1:5">
      <c r="A347" s="78">
        <v>346</v>
      </c>
      <c r="B347" s="78" t="s">
        <v>472</v>
      </c>
      <c r="C347" s="75">
        <v>40889</v>
      </c>
      <c r="D347" s="77">
        <v>4369</v>
      </c>
      <c r="E347" s="78" t="s">
        <v>5</v>
      </c>
    </row>
    <row r="348" spans="1:5">
      <c r="A348" s="78">
        <v>347</v>
      </c>
      <c r="B348" s="78" t="s">
        <v>471</v>
      </c>
      <c r="C348" s="75">
        <v>40890</v>
      </c>
      <c r="D348" s="77">
        <v>42605</v>
      </c>
      <c r="E348" s="78" t="s">
        <v>4</v>
      </c>
    </row>
    <row r="349" spans="1:5">
      <c r="A349" s="78">
        <v>348</v>
      </c>
      <c r="B349" s="78" t="s">
        <v>472</v>
      </c>
      <c r="C349" s="75">
        <v>40891</v>
      </c>
      <c r="D349" s="77">
        <v>14937</v>
      </c>
      <c r="E349" s="78" t="s">
        <v>4</v>
      </c>
    </row>
    <row r="350" spans="1:5">
      <c r="A350" s="78">
        <v>349</v>
      </c>
      <c r="B350" s="78" t="s">
        <v>473</v>
      </c>
      <c r="C350" s="75">
        <v>40892</v>
      </c>
      <c r="D350" s="77">
        <v>20861</v>
      </c>
      <c r="E350" s="78" t="s">
        <v>4</v>
      </c>
    </row>
    <row r="351" spans="1:5">
      <c r="A351" s="78">
        <v>350</v>
      </c>
      <c r="B351" s="78" t="s">
        <v>470</v>
      </c>
      <c r="C351" s="75">
        <v>40893</v>
      </c>
      <c r="D351" s="77">
        <v>14790</v>
      </c>
      <c r="E351" s="78" t="s">
        <v>4</v>
      </c>
    </row>
    <row r="352" spans="1:5">
      <c r="A352" s="78">
        <v>351</v>
      </c>
      <c r="B352" s="78" t="s">
        <v>471</v>
      </c>
      <c r="C352" s="75">
        <v>40894</v>
      </c>
      <c r="D352" s="77">
        <v>49706</v>
      </c>
      <c r="E352" s="78" t="s">
        <v>142</v>
      </c>
    </row>
    <row r="353" spans="1:5">
      <c r="A353" s="78">
        <v>352</v>
      </c>
      <c r="B353" s="78" t="s">
        <v>472</v>
      </c>
      <c r="C353" s="75">
        <v>40895</v>
      </c>
      <c r="D353" s="77">
        <v>36059</v>
      </c>
      <c r="E353" s="78" t="s">
        <v>142</v>
      </c>
    </row>
    <row r="354" spans="1:5">
      <c r="A354" s="78">
        <v>353</v>
      </c>
      <c r="B354" s="78" t="s">
        <v>472</v>
      </c>
      <c r="C354" s="75">
        <v>40896</v>
      </c>
      <c r="D354" s="77">
        <v>33331</v>
      </c>
      <c r="E354" s="78" t="s">
        <v>143</v>
      </c>
    </row>
    <row r="355" spans="1:5">
      <c r="A355" s="78">
        <v>354</v>
      </c>
      <c r="B355" s="78" t="s">
        <v>473</v>
      </c>
      <c r="C355" s="75">
        <v>40897</v>
      </c>
      <c r="D355" s="77">
        <v>10837</v>
      </c>
      <c r="E355" s="78" t="s">
        <v>143</v>
      </c>
    </row>
    <row r="356" spans="1:5">
      <c r="A356" s="78">
        <v>355</v>
      </c>
      <c r="B356" s="78" t="s">
        <v>471</v>
      </c>
      <c r="C356" s="75">
        <v>40898</v>
      </c>
      <c r="D356" s="77">
        <v>27662</v>
      </c>
      <c r="E356" s="78" t="s">
        <v>143</v>
      </c>
    </row>
    <row r="357" spans="1:5">
      <c r="A357" s="78">
        <v>356</v>
      </c>
      <c r="B357" s="78" t="s">
        <v>472</v>
      </c>
      <c r="C357" s="75">
        <v>40899</v>
      </c>
      <c r="D357" s="77">
        <v>35696</v>
      </c>
      <c r="E357" s="78" t="s">
        <v>143</v>
      </c>
    </row>
    <row r="358" spans="1:5">
      <c r="A358" s="78">
        <v>357</v>
      </c>
      <c r="B358" s="78" t="s">
        <v>470</v>
      </c>
      <c r="C358" s="75">
        <v>40900</v>
      </c>
      <c r="D358" s="77">
        <v>4012</v>
      </c>
      <c r="E358" s="78" t="s">
        <v>142</v>
      </c>
    </row>
    <row r="359" spans="1:5">
      <c r="A359" s="78">
        <v>358</v>
      </c>
      <c r="B359" s="78" t="s">
        <v>471</v>
      </c>
      <c r="C359" s="75">
        <v>40901</v>
      </c>
      <c r="D359" s="77">
        <v>26555</v>
      </c>
      <c r="E359" s="78" t="s">
        <v>142</v>
      </c>
    </row>
    <row r="360" spans="1:5">
      <c r="A360" s="78">
        <v>359</v>
      </c>
      <c r="B360" s="78" t="s">
        <v>473</v>
      </c>
      <c r="C360" s="75">
        <v>40902</v>
      </c>
      <c r="D360" s="77">
        <v>15336</v>
      </c>
      <c r="E360" s="78" t="s">
        <v>3</v>
      </c>
    </row>
    <row r="361" spans="1:5">
      <c r="A361" s="78">
        <v>360</v>
      </c>
      <c r="B361" s="78" t="s">
        <v>470</v>
      </c>
      <c r="C361" s="75">
        <v>40903</v>
      </c>
      <c r="D361" s="77">
        <v>24557</v>
      </c>
      <c r="E361" s="78" t="s">
        <v>3</v>
      </c>
    </row>
    <row r="362" spans="1:5">
      <c r="A362" s="78">
        <v>361</v>
      </c>
      <c r="B362" s="78" t="s">
        <v>470</v>
      </c>
      <c r="C362" s="75">
        <v>40904</v>
      </c>
      <c r="D362" s="77">
        <v>48296</v>
      </c>
      <c r="E362" s="78" t="s">
        <v>143</v>
      </c>
    </row>
    <row r="363" spans="1:5">
      <c r="A363" s="78">
        <v>362</v>
      </c>
      <c r="B363" s="78" t="s">
        <v>471</v>
      </c>
      <c r="C363" s="75">
        <v>40905</v>
      </c>
      <c r="D363" s="77">
        <v>11476</v>
      </c>
      <c r="E363" s="78" t="s">
        <v>143</v>
      </c>
    </row>
    <row r="364" spans="1:5">
      <c r="A364" s="78">
        <v>363</v>
      </c>
      <c r="B364" s="78" t="s">
        <v>472</v>
      </c>
      <c r="C364" s="75">
        <v>40906</v>
      </c>
      <c r="D364" s="77">
        <v>5455</v>
      </c>
      <c r="E364" s="78" t="s">
        <v>5</v>
      </c>
    </row>
    <row r="365" spans="1:5">
      <c r="A365" s="78">
        <v>364</v>
      </c>
      <c r="B365" s="78" t="s">
        <v>473</v>
      </c>
      <c r="C365" s="75">
        <v>40907</v>
      </c>
      <c r="D365" s="77">
        <v>1543</v>
      </c>
      <c r="E365" s="78" t="s">
        <v>5</v>
      </c>
    </row>
    <row r="366" spans="1:5">
      <c r="A366" s="78">
        <v>365</v>
      </c>
      <c r="B366" s="78" t="s">
        <v>471</v>
      </c>
      <c r="C366" s="75">
        <v>40908</v>
      </c>
      <c r="D366" s="77">
        <v>37437</v>
      </c>
      <c r="E366" s="78" t="s">
        <v>4</v>
      </c>
    </row>
    <row r="367" spans="1:5">
      <c r="A367" s="78">
        <v>366</v>
      </c>
      <c r="B367" s="78" t="s">
        <v>472</v>
      </c>
      <c r="C367" s="75">
        <v>40909</v>
      </c>
      <c r="D367" s="77">
        <v>26773</v>
      </c>
      <c r="E367" s="78" t="s">
        <v>4</v>
      </c>
    </row>
    <row r="368" spans="1:5">
      <c r="A368" s="78">
        <v>367</v>
      </c>
      <c r="B368" s="78" t="s">
        <v>473</v>
      </c>
      <c r="C368" s="75">
        <v>40910</v>
      </c>
      <c r="D368" s="77">
        <v>31143</v>
      </c>
      <c r="E368" s="78" t="s">
        <v>142</v>
      </c>
    </row>
    <row r="369" spans="1:5">
      <c r="A369" s="78">
        <v>368</v>
      </c>
      <c r="B369" s="78" t="s">
        <v>470</v>
      </c>
      <c r="C369" s="75">
        <v>40911</v>
      </c>
      <c r="D369" s="77">
        <v>21276</v>
      </c>
      <c r="E369" s="78" t="s">
        <v>142</v>
      </c>
    </row>
    <row r="370" spans="1:5">
      <c r="A370" s="78">
        <v>369</v>
      </c>
      <c r="B370" s="78" t="s">
        <v>471</v>
      </c>
      <c r="C370" s="75">
        <v>40912</v>
      </c>
      <c r="D370" s="77">
        <v>35272</v>
      </c>
      <c r="E370" s="78" t="s">
        <v>5</v>
      </c>
    </row>
    <row r="371" spans="1:5">
      <c r="A371" s="78">
        <v>370</v>
      </c>
      <c r="B371" s="78" t="s">
        <v>472</v>
      </c>
      <c r="C371" s="75">
        <v>40913</v>
      </c>
      <c r="D371" s="77">
        <v>17158</v>
      </c>
      <c r="E371" s="78" t="s">
        <v>5</v>
      </c>
    </row>
    <row r="372" spans="1:5">
      <c r="A372" s="78">
        <v>371</v>
      </c>
      <c r="B372" s="78" t="s">
        <v>473</v>
      </c>
      <c r="C372" s="75">
        <v>40914</v>
      </c>
      <c r="D372" s="77">
        <v>2399</v>
      </c>
      <c r="E372" s="78" t="s">
        <v>143</v>
      </c>
    </row>
    <row r="373" spans="1:5">
      <c r="A373" s="78">
        <v>372</v>
      </c>
      <c r="B373" s="78" t="s">
        <v>470</v>
      </c>
      <c r="C373" s="75">
        <v>40915</v>
      </c>
      <c r="D373" s="77">
        <v>35217</v>
      </c>
      <c r="E373" s="78" t="s">
        <v>143</v>
      </c>
    </row>
    <row r="374" spans="1:5">
      <c r="A374" s="78">
        <v>373</v>
      </c>
      <c r="B374" s="78" t="s">
        <v>471</v>
      </c>
      <c r="C374" s="75">
        <v>40916</v>
      </c>
      <c r="D374" s="77">
        <v>6328</v>
      </c>
      <c r="E374" s="78" t="s">
        <v>3</v>
      </c>
    </row>
    <row r="375" spans="1:5">
      <c r="A375" s="78">
        <v>374</v>
      </c>
      <c r="B375" s="78" t="s">
        <v>472</v>
      </c>
      <c r="C375" s="75">
        <v>40917</v>
      </c>
      <c r="D375" s="77">
        <v>7246</v>
      </c>
      <c r="E375" s="78" t="s">
        <v>3</v>
      </c>
    </row>
    <row r="376" spans="1:5">
      <c r="A376" s="78">
        <v>375</v>
      </c>
      <c r="B376" s="78" t="s">
        <v>470</v>
      </c>
      <c r="C376" s="75">
        <v>40918</v>
      </c>
      <c r="D376" s="77">
        <v>48045</v>
      </c>
      <c r="E376" s="78" t="s">
        <v>5</v>
      </c>
    </row>
    <row r="377" spans="1:5">
      <c r="A377" s="78">
        <v>376</v>
      </c>
      <c r="B377" s="78" t="s">
        <v>471</v>
      </c>
      <c r="C377" s="75">
        <v>40919</v>
      </c>
      <c r="D377" s="77">
        <v>1897</v>
      </c>
      <c r="E377" s="78" t="s">
        <v>5</v>
      </c>
    </row>
    <row r="378" spans="1:5">
      <c r="A378" s="78">
        <v>377</v>
      </c>
      <c r="B378" s="78" t="s">
        <v>473</v>
      </c>
      <c r="C378" s="75">
        <v>40920</v>
      </c>
      <c r="D378" s="77">
        <v>42540</v>
      </c>
      <c r="E378" s="78" t="s">
        <v>4</v>
      </c>
    </row>
    <row r="379" spans="1:5">
      <c r="A379" s="78">
        <v>378</v>
      </c>
      <c r="B379" s="78" t="s">
        <v>470</v>
      </c>
      <c r="C379" s="75">
        <v>40921</v>
      </c>
      <c r="D379" s="77">
        <v>12301</v>
      </c>
      <c r="E379" s="78" t="s">
        <v>4</v>
      </c>
    </row>
    <row r="380" spans="1:5">
      <c r="A380" s="78">
        <v>379</v>
      </c>
      <c r="B380" s="78" t="s">
        <v>473</v>
      </c>
      <c r="C380" s="75">
        <v>40922</v>
      </c>
      <c r="D380" s="77">
        <v>40823</v>
      </c>
      <c r="E380" s="78" t="s">
        <v>4</v>
      </c>
    </row>
    <row r="381" spans="1:5">
      <c r="A381" s="78">
        <v>380</v>
      </c>
      <c r="B381" s="78" t="s">
        <v>470</v>
      </c>
      <c r="C381" s="75">
        <v>40923</v>
      </c>
      <c r="D381" s="77">
        <v>10010</v>
      </c>
      <c r="E381" s="78" t="s">
        <v>4</v>
      </c>
    </row>
    <row r="382" spans="1:5">
      <c r="A382" s="78">
        <v>381</v>
      </c>
      <c r="B382" s="78" t="s">
        <v>473</v>
      </c>
      <c r="C382" s="75">
        <v>40924</v>
      </c>
      <c r="D382" s="77">
        <v>31790</v>
      </c>
      <c r="E382" s="78" t="s">
        <v>4</v>
      </c>
    </row>
    <row r="383" spans="1:5">
      <c r="A383" s="78">
        <v>382</v>
      </c>
      <c r="B383" s="78" t="s">
        <v>470</v>
      </c>
      <c r="C383" s="75">
        <v>40925</v>
      </c>
      <c r="D383" s="77">
        <v>49573</v>
      </c>
      <c r="E383" s="78" t="s">
        <v>4</v>
      </c>
    </row>
    <row r="384" spans="1:5">
      <c r="A384" s="78">
        <v>383</v>
      </c>
      <c r="B384" s="78" t="s">
        <v>472</v>
      </c>
      <c r="C384" s="75">
        <v>40926</v>
      </c>
      <c r="D384" s="77">
        <v>29932</v>
      </c>
      <c r="E384" s="78" t="s">
        <v>5</v>
      </c>
    </row>
    <row r="385" spans="1:5">
      <c r="A385" s="78">
        <v>384</v>
      </c>
      <c r="B385" s="78" t="s">
        <v>473</v>
      </c>
      <c r="C385" s="75">
        <v>40927</v>
      </c>
      <c r="D385" s="77">
        <v>41402</v>
      </c>
      <c r="E385" s="78" t="s">
        <v>5</v>
      </c>
    </row>
    <row r="386" spans="1:5">
      <c r="A386" s="78">
        <v>385</v>
      </c>
      <c r="B386" s="78" t="s">
        <v>470</v>
      </c>
      <c r="C386" s="75">
        <v>40928</v>
      </c>
      <c r="D386" s="77">
        <v>24646</v>
      </c>
      <c r="E386" s="78" t="s">
        <v>5</v>
      </c>
    </row>
    <row r="387" spans="1:5">
      <c r="A387" s="78">
        <v>386</v>
      </c>
      <c r="B387" s="78" t="s">
        <v>471</v>
      </c>
      <c r="C387" s="75">
        <v>40929</v>
      </c>
      <c r="D387" s="77">
        <v>6961</v>
      </c>
      <c r="E387" s="78" t="s">
        <v>5</v>
      </c>
    </row>
    <row r="388" spans="1:5">
      <c r="A388" s="78">
        <v>387</v>
      </c>
      <c r="B388" s="78" t="s">
        <v>472</v>
      </c>
      <c r="C388" s="75">
        <v>40930</v>
      </c>
      <c r="D388" s="77">
        <v>18999</v>
      </c>
      <c r="E388" s="78" t="s">
        <v>142</v>
      </c>
    </row>
    <row r="389" spans="1:5">
      <c r="A389" s="78">
        <v>388</v>
      </c>
      <c r="B389" s="78" t="s">
        <v>473</v>
      </c>
      <c r="C389" s="75">
        <v>40931</v>
      </c>
      <c r="D389" s="77">
        <v>48910</v>
      </c>
      <c r="E389" s="78" t="s">
        <v>143</v>
      </c>
    </row>
    <row r="390" spans="1:5">
      <c r="A390" s="78">
        <v>389</v>
      </c>
      <c r="B390" s="78" t="s">
        <v>473</v>
      </c>
      <c r="C390" s="75">
        <v>40932</v>
      </c>
      <c r="D390" s="77">
        <v>25715</v>
      </c>
      <c r="E390" s="78" t="s">
        <v>142</v>
      </c>
    </row>
    <row r="391" spans="1:5">
      <c r="A391" s="78">
        <v>390</v>
      </c>
      <c r="B391" s="78" t="s">
        <v>471</v>
      </c>
      <c r="C391" s="75">
        <v>40933</v>
      </c>
      <c r="D391" s="77">
        <v>29193</v>
      </c>
      <c r="E391" s="78" t="s">
        <v>4</v>
      </c>
    </row>
    <row r="392" spans="1:5">
      <c r="A392" s="78">
        <v>391</v>
      </c>
      <c r="B392" s="78" t="s">
        <v>473</v>
      </c>
      <c r="C392" s="75">
        <v>40934</v>
      </c>
      <c r="D392" s="77">
        <v>7301</v>
      </c>
      <c r="E392" s="78" t="s">
        <v>3</v>
      </c>
    </row>
    <row r="393" spans="1:5">
      <c r="A393" s="78">
        <v>392</v>
      </c>
      <c r="B393" s="78" t="s">
        <v>473</v>
      </c>
      <c r="C393" s="75">
        <v>40935</v>
      </c>
      <c r="D393" s="77">
        <v>27383</v>
      </c>
      <c r="E393" s="78" t="s">
        <v>4</v>
      </c>
    </row>
    <row r="394" spans="1:5">
      <c r="A394" s="78">
        <v>393</v>
      </c>
      <c r="B394" s="78" t="s">
        <v>470</v>
      </c>
      <c r="C394" s="75">
        <v>40936</v>
      </c>
      <c r="D394" s="77">
        <v>35309</v>
      </c>
      <c r="E394" s="78" t="s">
        <v>5</v>
      </c>
    </row>
    <row r="395" spans="1:5">
      <c r="A395" s="78">
        <v>394</v>
      </c>
      <c r="B395" s="78" t="s">
        <v>471</v>
      </c>
      <c r="C395" s="75">
        <v>40937</v>
      </c>
      <c r="D395" s="77">
        <v>29278</v>
      </c>
      <c r="E395" s="78" t="s">
        <v>3</v>
      </c>
    </row>
    <row r="396" spans="1:5">
      <c r="A396" s="78">
        <v>395</v>
      </c>
      <c r="B396" s="78" t="s">
        <v>471</v>
      </c>
      <c r="C396" s="75">
        <v>40938</v>
      </c>
      <c r="D396" s="77">
        <v>39208</v>
      </c>
      <c r="E396" s="78" t="s">
        <v>5</v>
      </c>
    </row>
    <row r="397" spans="1:5">
      <c r="A397" s="78">
        <v>396</v>
      </c>
      <c r="B397" s="78" t="s">
        <v>472</v>
      </c>
      <c r="C397" s="75">
        <v>40939</v>
      </c>
      <c r="D397" s="77">
        <v>24921</v>
      </c>
      <c r="E397" s="78" t="s">
        <v>3</v>
      </c>
    </row>
    <row r="398" spans="1:5">
      <c r="A398" s="78">
        <v>397</v>
      </c>
      <c r="B398" s="78" t="s">
        <v>473</v>
      </c>
      <c r="C398" s="75">
        <v>40940</v>
      </c>
      <c r="D398" s="77">
        <v>25785</v>
      </c>
      <c r="E398" s="78" t="s">
        <v>142</v>
      </c>
    </row>
    <row r="399" spans="1:5">
      <c r="A399" s="78">
        <v>398</v>
      </c>
      <c r="B399" s="78" t="s">
        <v>470</v>
      </c>
      <c r="C399" s="75">
        <v>40941</v>
      </c>
      <c r="D399" s="77">
        <v>45174</v>
      </c>
      <c r="E399" s="78" t="s">
        <v>143</v>
      </c>
    </row>
    <row r="400" spans="1:5">
      <c r="A400" s="78">
        <v>399</v>
      </c>
      <c r="B400" s="78" t="s">
        <v>473</v>
      </c>
      <c r="C400" s="75">
        <v>40942</v>
      </c>
      <c r="D400" s="77">
        <v>13825</v>
      </c>
      <c r="E400" s="78" t="s">
        <v>3</v>
      </c>
    </row>
    <row r="401" spans="1:5">
      <c r="A401" s="78">
        <v>400</v>
      </c>
      <c r="B401" s="78" t="s">
        <v>471</v>
      </c>
      <c r="C401" s="75">
        <v>40943</v>
      </c>
      <c r="D401" s="77">
        <v>33897</v>
      </c>
      <c r="E401" s="78" t="s">
        <v>4</v>
      </c>
    </row>
    <row r="402" spans="1:5">
      <c r="A402" s="78">
        <v>401</v>
      </c>
      <c r="B402" s="78" t="s">
        <v>472</v>
      </c>
      <c r="C402" s="75">
        <v>40944</v>
      </c>
      <c r="D402" s="77">
        <v>33762</v>
      </c>
      <c r="E402" s="78" t="s">
        <v>5</v>
      </c>
    </row>
    <row r="403" spans="1:5">
      <c r="A403" s="78">
        <v>402</v>
      </c>
      <c r="B403" s="78" t="s">
        <v>470</v>
      </c>
      <c r="C403" s="75">
        <v>40945</v>
      </c>
      <c r="D403" s="77">
        <v>27796</v>
      </c>
      <c r="E403" s="78" t="s">
        <v>4</v>
      </c>
    </row>
    <row r="404" spans="1:5">
      <c r="A404" s="78">
        <v>403</v>
      </c>
      <c r="B404" s="78" t="s">
        <v>472</v>
      </c>
      <c r="C404" s="75">
        <v>40946</v>
      </c>
      <c r="D404" s="77">
        <v>49066</v>
      </c>
      <c r="E404" s="78" t="s">
        <v>142</v>
      </c>
    </row>
    <row r="405" spans="1:5">
      <c r="A405" s="78">
        <v>404</v>
      </c>
      <c r="B405" s="78" t="s">
        <v>473</v>
      </c>
      <c r="C405" s="75">
        <v>40947</v>
      </c>
      <c r="D405" s="77">
        <v>23849</v>
      </c>
      <c r="E405" s="78" t="s">
        <v>143</v>
      </c>
    </row>
    <row r="406" spans="1:5">
      <c r="A406" s="78">
        <v>405</v>
      </c>
      <c r="B406" s="78" t="s">
        <v>472</v>
      </c>
      <c r="C406" s="75">
        <v>40948</v>
      </c>
      <c r="D406" s="77">
        <v>18083</v>
      </c>
      <c r="E406" s="78" t="s">
        <v>143</v>
      </c>
    </row>
    <row r="407" spans="1:5">
      <c r="A407" s="78">
        <v>406</v>
      </c>
      <c r="B407" s="78" t="s">
        <v>471</v>
      </c>
      <c r="C407" s="75">
        <v>40949</v>
      </c>
      <c r="D407" s="77">
        <v>8284</v>
      </c>
      <c r="E407" s="78" t="s">
        <v>142</v>
      </c>
    </row>
    <row r="408" spans="1:5">
      <c r="A408" s="78">
        <v>407</v>
      </c>
      <c r="B408" s="78" t="s">
        <v>470</v>
      </c>
      <c r="C408" s="75">
        <v>40950</v>
      </c>
      <c r="D408" s="77">
        <v>47760</v>
      </c>
      <c r="E408" s="78" t="s">
        <v>3</v>
      </c>
    </row>
    <row r="409" spans="1:5">
      <c r="A409" s="78">
        <v>408</v>
      </c>
      <c r="B409" s="78" t="s">
        <v>471</v>
      </c>
      <c r="C409" s="75">
        <v>40951</v>
      </c>
      <c r="D409" s="77">
        <v>36754</v>
      </c>
      <c r="E409" s="78" t="s">
        <v>143</v>
      </c>
    </row>
    <row r="410" spans="1:5">
      <c r="A410" s="78">
        <v>409</v>
      </c>
      <c r="B410" s="78" t="s">
        <v>473</v>
      </c>
      <c r="C410" s="75">
        <v>40952</v>
      </c>
      <c r="D410" s="77">
        <v>11208</v>
      </c>
      <c r="E410" s="78" t="s">
        <v>5</v>
      </c>
    </row>
    <row r="411" spans="1:5">
      <c r="A411" s="78">
        <v>410</v>
      </c>
      <c r="B411" s="78" t="s">
        <v>472</v>
      </c>
      <c r="C411" s="75">
        <v>40953</v>
      </c>
      <c r="D411" s="77">
        <v>35674</v>
      </c>
      <c r="E411" s="78" t="s">
        <v>4</v>
      </c>
    </row>
    <row r="412" spans="1:5">
      <c r="A412" s="78">
        <v>411</v>
      </c>
      <c r="B412" s="78" t="s">
        <v>470</v>
      </c>
      <c r="C412" s="75">
        <v>40954</v>
      </c>
      <c r="D412" s="77">
        <v>36480</v>
      </c>
      <c r="E412" s="78" t="s">
        <v>142</v>
      </c>
    </row>
    <row r="413" spans="1:5">
      <c r="A413" s="78">
        <v>412</v>
      </c>
      <c r="B413" s="78" t="s">
        <v>472</v>
      </c>
      <c r="C413" s="75">
        <v>40955</v>
      </c>
      <c r="D413" s="77">
        <v>15122</v>
      </c>
      <c r="E413" s="78" t="s">
        <v>5</v>
      </c>
    </row>
    <row r="414" spans="1:5">
      <c r="A414" s="78">
        <v>413</v>
      </c>
      <c r="B414" s="78" t="s">
        <v>470</v>
      </c>
      <c r="C414" s="75">
        <v>40956</v>
      </c>
      <c r="D414" s="77">
        <v>9874</v>
      </c>
      <c r="E414" s="78" t="s">
        <v>143</v>
      </c>
    </row>
    <row r="415" spans="1:5">
      <c r="A415" s="78">
        <v>414</v>
      </c>
      <c r="B415" s="78" t="s">
        <v>472</v>
      </c>
      <c r="C415" s="75">
        <v>40957</v>
      </c>
      <c r="D415" s="77">
        <v>33768</v>
      </c>
      <c r="E415" s="78" t="s">
        <v>3</v>
      </c>
    </row>
    <row r="416" spans="1:5">
      <c r="A416" s="78">
        <v>415</v>
      </c>
      <c r="B416" s="78" t="s">
        <v>471</v>
      </c>
      <c r="C416" s="75">
        <v>40958</v>
      </c>
      <c r="D416" s="77">
        <v>44688</v>
      </c>
      <c r="E416" s="78" t="s">
        <v>5</v>
      </c>
    </row>
    <row r="417" spans="1:5">
      <c r="A417" s="78">
        <v>416</v>
      </c>
      <c r="B417" s="78" t="s">
        <v>470</v>
      </c>
      <c r="C417" s="75">
        <v>40959</v>
      </c>
      <c r="D417" s="77">
        <v>25361</v>
      </c>
      <c r="E417" s="78" t="s">
        <v>4</v>
      </c>
    </row>
    <row r="418" spans="1:5">
      <c r="A418" s="78">
        <v>417</v>
      </c>
      <c r="B418" s="78" t="s">
        <v>470</v>
      </c>
      <c r="C418" s="75">
        <v>40960</v>
      </c>
      <c r="D418" s="77">
        <v>6263</v>
      </c>
      <c r="E418" s="78" t="s">
        <v>3</v>
      </c>
    </row>
    <row r="419" spans="1:5">
      <c r="A419" s="78">
        <v>418</v>
      </c>
      <c r="B419" s="78" t="s">
        <v>471</v>
      </c>
      <c r="C419" s="75">
        <v>40961</v>
      </c>
      <c r="D419" s="77">
        <v>36170</v>
      </c>
      <c r="E419" s="78" t="s">
        <v>142</v>
      </c>
    </row>
    <row r="420" spans="1:5">
      <c r="A420" s="78">
        <v>419</v>
      </c>
      <c r="B420" s="78" t="s">
        <v>472</v>
      </c>
      <c r="C420" s="75">
        <v>40962</v>
      </c>
      <c r="D420" s="77">
        <v>6211</v>
      </c>
      <c r="E420" s="78" t="s">
        <v>143</v>
      </c>
    </row>
    <row r="421" spans="1:5">
      <c r="A421" s="78">
        <v>420</v>
      </c>
      <c r="B421" s="78" t="s">
        <v>472</v>
      </c>
      <c r="C421" s="75">
        <v>40963</v>
      </c>
      <c r="D421" s="77">
        <v>48492</v>
      </c>
      <c r="E421" s="78" t="s">
        <v>142</v>
      </c>
    </row>
    <row r="422" spans="1:5">
      <c r="A422" s="78">
        <v>421</v>
      </c>
      <c r="B422" s="78" t="s">
        <v>470</v>
      </c>
      <c r="C422" s="75">
        <v>40964</v>
      </c>
      <c r="D422" s="77">
        <v>11586</v>
      </c>
      <c r="E422" s="78" t="s">
        <v>4</v>
      </c>
    </row>
    <row r="423" spans="1:5">
      <c r="A423" s="78">
        <v>422</v>
      </c>
      <c r="B423" s="78" t="s">
        <v>472</v>
      </c>
      <c r="C423" s="75">
        <v>40965</v>
      </c>
      <c r="D423" s="77">
        <v>39373</v>
      </c>
      <c r="E423" s="78" t="s">
        <v>3</v>
      </c>
    </row>
    <row r="424" spans="1:5">
      <c r="A424" s="78">
        <v>423</v>
      </c>
      <c r="B424" s="78" t="s">
        <v>472</v>
      </c>
      <c r="C424" s="75">
        <v>40966</v>
      </c>
      <c r="D424" s="77">
        <v>39326</v>
      </c>
      <c r="E424" s="78" t="s">
        <v>4</v>
      </c>
    </row>
    <row r="425" spans="1:5">
      <c r="A425" s="78">
        <v>424</v>
      </c>
      <c r="B425" s="78" t="s">
        <v>473</v>
      </c>
      <c r="C425" s="75">
        <v>40967</v>
      </c>
      <c r="D425" s="77">
        <v>14529</v>
      </c>
      <c r="E425" s="78" t="s">
        <v>5</v>
      </c>
    </row>
    <row r="426" spans="1:5">
      <c r="A426" s="78">
        <v>425</v>
      </c>
      <c r="B426" s="78" t="s">
        <v>470</v>
      </c>
      <c r="C426" s="75">
        <v>40968</v>
      </c>
      <c r="D426" s="77">
        <v>49105</v>
      </c>
      <c r="E426" s="78" t="s">
        <v>3</v>
      </c>
    </row>
    <row r="427" spans="1:5">
      <c r="A427" s="78">
        <v>426</v>
      </c>
      <c r="B427" s="78" t="s">
        <v>470</v>
      </c>
      <c r="C427" s="75">
        <v>40969</v>
      </c>
      <c r="D427" s="77">
        <v>29945</v>
      </c>
      <c r="E427" s="78" t="s">
        <v>5</v>
      </c>
    </row>
    <row r="428" spans="1:5">
      <c r="A428" s="78">
        <v>427</v>
      </c>
      <c r="B428" s="78" t="s">
        <v>471</v>
      </c>
      <c r="C428" s="75">
        <v>40970</v>
      </c>
      <c r="D428" s="77">
        <v>14046</v>
      </c>
      <c r="E428" s="78" t="s">
        <v>3</v>
      </c>
    </row>
    <row r="429" spans="1:5">
      <c r="A429" s="78">
        <v>428</v>
      </c>
      <c r="B429" s="78" t="s">
        <v>472</v>
      </c>
      <c r="C429" s="75">
        <v>40971</v>
      </c>
      <c r="D429" s="77">
        <v>35424</v>
      </c>
      <c r="E429" s="78" t="s">
        <v>142</v>
      </c>
    </row>
    <row r="430" spans="1:5">
      <c r="A430" s="78">
        <v>429</v>
      </c>
      <c r="B430" s="78" t="s">
        <v>473</v>
      </c>
      <c r="C430" s="75">
        <v>40972</v>
      </c>
      <c r="D430" s="77">
        <v>7758</v>
      </c>
      <c r="E430" s="78" t="s">
        <v>143</v>
      </c>
    </row>
    <row r="431" spans="1:5">
      <c r="A431" s="78">
        <v>430</v>
      </c>
      <c r="B431" s="78" t="s">
        <v>472</v>
      </c>
      <c r="C431" s="75">
        <v>40973</v>
      </c>
      <c r="D431" s="77">
        <v>12352</v>
      </c>
      <c r="E431" s="78" t="s">
        <v>3</v>
      </c>
    </row>
    <row r="432" spans="1:5">
      <c r="A432" s="78">
        <v>431</v>
      </c>
      <c r="B432" s="78" t="s">
        <v>470</v>
      </c>
      <c r="C432" s="75">
        <v>40974</v>
      </c>
      <c r="D432" s="77">
        <v>17811</v>
      </c>
      <c r="E432" s="78" t="s">
        <v>143</v>
      </c>
    </row>
    <row r="433" spans="1:5">
      <c r="A433" s="78">
        <v>432</v>
      </c>
      <c r="B433" s="78" t="s">
        <v>471</v>
      </c>
      <c r="C433" s="75">
        <v>40975</v>
      </c>
      <c r="D433" s="77">
        <v>40557</v>
      </c>
      <c r="E433" s="78" t="s">
        <v>143</v>
      </c>
    </row>
    <row r="434" spans="1:5">
      <c r="A434" s="78">
        <v>433</v>
      </c>
      <c r="B434" s="78" t="s">
        <v>472</v>
      </c>
      <c r="C434" s="75">
        <v>40976</v>
      </c>
      <c r="D434" s="77">
        <v>39348</v>
      </c>
      <c r="E434" s="78" t="s">
        <v>4</v>
      </c>
    </row>
    <row r="435" spans="1:5">
      <c r="A435" s="78">
        <v>434</v>
      </c>
      <c r="B435" s="78" t="s">
        <v>472</v>
      </c>
      <c r="C435" s="75">
        <v>40977</v>
      </c>
      <c r="D435" s="77">
        <v>24981</v>
      </c>
      <c r="E435" s="78" t="s">
        <v>143</v>
      </c>
    </row>
    <row r="436" spans="1:5">
      <c r="A436" s="78">
        <v>435</v>
      </c>
      <c r="B436" s="78" t="s">
        <v>470</v>
      </c>
      <c r="C436" s="75">
        <v>40978</v>
      </c>
      <c r="D436" s="77">
        <v>44263</v>
      </c>
      <c r="E436" s="78" t="s">
        <v>5</v>
      </c>
    </row>
    <row r="437" spans="1:5">
      <c r="A437" s="78">
        <v>436</v>
      </c>
      <c r="B437" s="78" t="s">
        <v>471</v>
      </c>
      <c r="C437" s="75">
        <v>40979</v>
      </c>
      <c r="D437" s="77">
        <v>30670</v>
      </c>
      <c r="E437" s="78" t="s">
        <v>3</v>
      </c>
    </row>
    <row r="438" spans="1:5">
      <c r="A438" s="78">
        <v>437</v>
      </c>
      <c r="B438" s="78" t="s">
        <v>472</v>
      </c>
      <c r="C438" s="75">
        <v>40980</v>
      </c>
      <c r="D438" s="77">
        <v>32489</v>
      </c>
      <c r="E438" s="78" t="s">
        <v>142</v>
      </c>
    </row>
    <row r="439" spans="1:5">
      <c r="A439" s="78">
        <v>438</v>
      </c>
      <c r="B439" s="78" t="s">
        <v>471</v>
      </c>
      <c r="C439" s="75">
        <v>40981</v>
      </c>
      <c r="D439" s="77">
        <v>35852</v>
      </c>
      <c r="E439" s="78" t="s">
        <v>5</v>
      </c>
    </row>
    <row r="440" spans="1:5">
      <c r="A440" s="78">
        <v>439</v>
      </c>
      <c r="B440" s="78" t="s">
        <v>472</v>
      </c>
      <c r="C440" s="75">
        <v>40982</v>
      </c>
      <c r="D440" s="77">
        <v>43743</v>
      </c>
      <c r="E440" s="78" t="s">
        <v>3</v>
      </c>
    </row>
    <row r="441" spans="1:5">
      <c r="A441" s="78">
        <v>440</v>
      </c>
      <c r="B441" s="78" t="s">
        <v>472</v>
      </c>
      <c r="C441" s="75">
        <v>40983</v>
      </c>
      <c r="D441" s="77">
        <v>44983</v>
      </c>
      <c r="E441" s="78" t="s">
        <v>5</v>
      </c>
    </row>
    <row r="442" spans="1:5">
      <c r="A442" s="78">
        <v>441</v>
      </c>
      <c r="B442" s="78" t="s">
        <v>470</v>
      </c>
      <c r="C442" s="75">
        <v>40984</v>
      </c>
      <c r="D442" s="77">
        <v>37747</v>
      </c>
      <c r="E442" s="78" t="s">
        <v>142</v>
      </c>
    </row>
    <row r="443" spans="1:5">
      <c r="A443" s="78">
        <v>442</v>
      </c>
      <c r="B443" s="78" t="s">
        <v>473</v>
      </c>
      <c r="C443" s="75">
        <v>40985</v>
      </c>
      <c r="D443" s="77">
        <v>7621</v>
      </c>
      <c r="E443" s="78" t="s">
        <v>5</v>
      </c>
    </row>
    <row r="444" spans="1:5">
      <c r="A444" s="78">
        <v>443</v>
      </c>
      <c r="B444" s="78" t="s">
        <v>470</v>
      </c>
      <c r="C444" s="75">
        <v>40986</v>
      </c>
      <c r="D444" s="77">
        <v>11699</v>
      </c>
      <c r="E444" s="78" t="s">
        <v>3</v>
      </c>
    </row>
    <row r="445" spans="1:5">
      <c r="A445" s="78">
        <v>444</v>
      </c>
      <c r="B445" s="78" t="s">
        <v>470</v>
      </c>
      <c r="C445" s="75">
        <v>40987</v>
      </c>
      <c r="D445" s="77">
        <v>36164</v>
      </c>
      <c r="E445" s="78" t="s">
        <v>5</v>
      </c>
    </row>
    <row r="446" spans="1:5">
      <c r="A446" s="78">
        <v>445</v>
      </c>
      <c r="B446" s="78" t="s">
        <v>473</v>
      </c>
      <c r="C446" s="75">
        <v>40988</v>
      </c>
      <c r="D446" s="77">
        <v>21982</v>
      </c>
      <c r="E446" s="78" t="s">
        <v>143</v>
      </c>
    </row>
    <row r="447" spans="1:5">
      <c r="A447" s="78">
        <v>446</v>
      </c>
      <c r="B447" s="78" t="s">
        <v>473</v>
      </c>
      <c r="C447" s="75">
        <v>40989</v>
      </c>
      <c r="D447" s="77">
        <v>35808</v>
      </c>
      <c r="E447" s="78" t="s">
        <v>3</v>
      </c>
    </row>
    <row r="448" spans="1:5">
      <c r="A448" s="78">
        <v>447</v>
      </c>
      <c r="B448" s="78" t="s">
        <v>472</v>
      </c>
      <c r="C448" s="75">
        <v>40990</v>
      </c>
      <c r="D448" s="77">
        <v>41212</v>
      </c>
      <c r="E448" s="78" t="s">
        <v>4</v>
      </c>
    </row>
    <row r="449" spans="1:5">
      <c r="A449" s="78">
        <v>448</v>
      </c>
      <c r="B449" s="78" t="s">
        <v>473</v>
      </c>
      <c r="C449" s="75">
        <v>40991</v>
      </c>
      <c r="D449" s="77">
        <v>18425</v>
      </c>
      <c r="E449" s="78" t="s">
        <v>5</v>
      </c>
    </row>
    <row r="450" spans="1:5">
      <c r="A450" s="78">
        <v>449</v>
      </c>
      <c r="B450" s="78" t="s">
        <v>470</v>
      </c>
      <c r="C450" s="75">
        <v>40992</v>
      </c>
      <c r="D450" s="77">
        <v>18302</v>
      </c>
      <c r="E450" s="78" t="s">
        <v>3</v>
      </c>
    </row>
    <row r="451" spans="1:5">
      <c r="A451" s="78">
        <v>450</v>
      </c>
      <c r="B451" s="78" t="s">
        <v>471</v>
      </c>
      <c r="C451" s="75">
        <v>40993</v>
      </c>
      <c r="D451" s="77">
        <v>38063</v>
      </c>
      <c r="E451" s="78" t="s">
        <v>142</v>
      </c>
    </row>
    <row r="452" spans="1:5">
      <c r="A452" s="78">
        <v>451</v>
      </c>
      <c r="B452" s="78" t="s">
        <v>472</v>
      </c>
      <c r="C452" s="75">
        <v>40994</v>
      </c>
      <c r="D452" s="77">
        <v>31151</v>
      </c>
      <c r="E452" s="78" t="s">
        <v>143</v>
      </c>
    </row>
    <row r="453" spans="1:5">
      <c r="A453" s="78">
        <v>452</v>
      </c>
      <c r="B453" s="78" t="s">
        <v>471</v>
      </c>
      <c r="C453" s="75">
        <v>40995</v>
      </c>
      <c r="D453" s="77">
        <v>1104</v>
      </c>
      <c r="E453" s="78" t="s">
        <v>3</v>
      </c>
    </row>
    <row r="454" spans="1:5">
      <c r="A454" s="78">
        <v>453</v>
      </c>
      <c r="B454" s="78" t="s">
        <v>472</v>
      </c>
      <c r="C454" s="75">
        <v>40996</v>
      </c>
      <c r="D454" s="77">
        <v>33996</v>
      </c>
      <c r="E454" s="78" t="s">
        <v>142</v>
      </c>
    </row>
    <row r="455" spans="1:5">
      <c r="A455" s="78">
        <v>454</v>
      </c>
      <c r="B455" s="78" t="s">
        <v>473</v>
      </c>
      <c r="C455" s="75">
        <v>40997</v>
      </c>
      <c r="D455" s="77">
        <v>26782</v>
      </c>
      <c r="E455" s="78" t="s">
        <v>143</v>
      </c>
    </row>
    <row r="456" spans="1:5">
      <c r="A456" s="78">
        <v>455</v>
      </c>
      <c r="B456" s="78" t="s">
        <v>473</v>
      </c>
      <c r="C456" s="75">
        <v>40998</v>
      </c>
      <c r="D456" s="77">
        <v>17352</v>
      </c>
      <c r="E456" s="78" t="s">
        <v>142</v>
      </c>
    </row>
    <row r="457" spans="1:5">
      <c r="A457" s="78">
        <v>456</v>
      </c>
      <c r="B457" s="78" t="s">
        <v>471</v>
      </c>
      <c r="C457" s="75">
        <v>40999</v>
      </c>
      <c r="D457" s="77">
        <v>41020</v>
      </c>
      <c r="E457" s="78" t="s">
        <v>4</v>
      </c>
    </row>
    <row r="458" spans="1:5">
      <c r="A458" s="78">
        <v>457</v>
      </c>
      <c r="B458" s="78" t="s">
        <v>473</v>
      </c>
      <c r="C458" s="75">
        <v>41000</v>
      </c>
      <c r="D458" s="77">
        <v>17586</v>
      </c>
      <c r="E458" s="78" t="s">
        <v>3</v>
      </c>
    </row>
    <row r="459" spans="1:5">
      <c r="A459" s="78">
        <v>458</v>
      </c>
      <c r="B459" s="78" t="s">
        <v>473</v>
      </c>
      <c r="C459" s="75">
        <v>41001</v>
      </c>
      <c r="D459" s="77">
        <v>40870</v>
      </c>
      <c r="E459" s="78" t="s">
        <v>4</v>
      </c>
    </row>
    <row r="460" spans="1:5">
      <c r="A460" s="78">
        <v>459</v>
      </c>
      <c r="B460" s="78" t="s">
        <v>470</v>
      </c>
      <c r="C460" s="75">
        <v>41002</v>
      </c>
      <c r="D460" s="77">
        <v>36527</v>
      </c>
      <c r="E460" s="78" t="s">
        <v>5</v>
      </c>
    </row>
    <row r="461" spans="1:5">
      <c r="A461" s="78">
        <v>460</v>
      </c>
      <c r="B461" s="78" t="s">
        <v>471</v>
      </c>
      <c r="C461" s="75">
        <v>41003</v>
      </c>
      <c r="D461" s="77">
        <v>38325</v>
      </c>
      <c r="E461" s="78" t="s">
        <v>3</v>
      </c>
    </row>
    <row r="462" spans="1:5">
      <c r="A462" s="78">
        <v>461</v>
      </c>
      <c r="B462" s="78" t="s">
        <v>471</v>
      </c>
      <c r="C462" s="75">
        <v>41004</v>
      </c>
      <c r="D462" s="77">
        <v>11612</v>
      </c>
      <c r="E462" s="78" t="s">
        <v>5</v>
      </c>
    </row>
    <row r="463" spans="1:5">
      <c r="A463" s="78">
        <v>462</v>
      </c>
      <c r="B463" s="78" t="s">
        <v>472</v>
      </c>
      <c r="C463" s="75">
        <v>41005</v>
      </c>
      <c r="D463" s="77">
        <v>31324</v>
      </c>
      <c r="E463" s="78" t="s">
        <v>3</v>
      </c>
    </row>
    <row r="464" spans="1:5">
      <c r="A464" s="78">
        <v>463</v>
      </c>
      <c r="B464" s="78" t="s">
        <v>473</v>
      </c>
      <c r="C464" s="75">
        <v>41006</v>
      </c>
      <c r="D464" s="77">
        <v>1802</v>
      </c>
      <c r="E464" s="78" t="s">
        <v>142</v>
      </c>
    </row>
    <row r="465" spans="1:5">
      <c r="A465" s="78">
        <v>464</v>
      </c>
      <c r="B465" s="78" t="s">
        <v>470</v>
      </c>
      <c r="C465" s="75">
        <v>41007</v>
      </c>
      <c r="D465" s="77">
        <v>36880</v>
      </c>
      <c r="E465" s="78" t="s">
        <v>143</v>
      </c>
    </row>
    <row r="466" spans="1:5">
      <c r="A466" s="78">
        <v>465</v>
      </c>
      <c r="B466" s="78" t="s">
        <v>473</v>
      </c>
      <c r="C466" s="75">
        <v>41008</v>
      </c>
      <c r="D466" s="77">
        <v>39723</v>
      </c>
      <c r="E466" s="78" t="s">
        <v>3</v>
      </c>
    </row>
    <row r="467" spans="1:5">
      <c r="A467" s="78">
        <v>466</v>
      </c>
      <c r="B467" s="78" t="s">
        <v>471</v>
      </c>
      <c r="C467" s="75">
        <v>41009</v>
      </c>
      <c r="D467" s="77">
        <v>8978</v>
      </c>
      <c r="E467" s="78" t="s">
        <v>143</v>
      </c>
    </row>
    <row r="468" spans="1:5">
      <c r="A468" s="78">
        <v>467</v>
      </c>
      <c r="B468" s="78" t="s">
        <v>472</v>
      </c>
      <c r="C468" s="75">
        <v>41010</v>
      </c>
      <c r="D468" s="77">
        <v>19326</v>
      </c>
      <c r="E468" s="78" t="s">
        <v>143</v>
      </c>
    </row>
    <row r="469" spans="1:5">
      <c r="A469" s="78">
        <v>468</v>
      </c>
      <c r="B469" s="78" t="s">
        <v>473</v>
      </c>
      <c r="C469" s="75">
        <v>41011</v>
      </c>
      <c r="D469" s="77">
        <v>14935</v>
      </c>
      <c r="E469" s="78" t="s">
        <v>4</v>
      </c>
    </row>
    <row r="470" spans="1:5">
      <c r="A470" s="78">
        <v>469</v>
      </c>
      <c r="B470" s="78" t="s">
        <v>473</v>
      </c>
      <c r="C470" s="75">
        <v>41012</v>
      </c>
      <c r="D470" s="77">
        <v>13539</v>
      </c>
      <c r="E470" s="78" t="s">
        <v>143</v>
      </c>
    </row>
    <row r="471" spans="1:5">
      <c r="A471" s="78">
        <v>470</v>
      </c>
      <c r="B471" s="78" t="s">
        <v>471</v>
      </c>
      <c r="C471" s="75">
        <v>41013</v>
      </c>
      <c r="D471" s="77">
        <v>19843</v>
      </c>
      <c r="E471" s="78" t="s">
        <v>5</v>
      </c>
    </row>
    <row r="472" spans="1:5">
      <c r="A472" s="78">
        <v>471</v>
      </c>
      <c r="B472" s="78" t="s">
        <v>472</v>
      </c>
      <c r="C472" s="75">
        <v>41014</v>
      </c>
      <c r="D472" s="77">
        <v>11846</v>
      </c>
      <c r="E472" s="78" t="s">
        <v>3</v>
      </c>
    </row>
    <row r="473" spans="1:5">
      <c r="A473" s="78">
        <v>472</v>
      </c>
      <c r="B473" s="78" t="s">
        <v>473</v>
      </c>
      <c r="C473" s="75">
        <v>41015</v>
      </c>
      <c r="D473" s="77">
        <v>10612</v>
      </c>
      <c r="E473" s="78" t="s">
        <v>142</v>
      </c>
    </row>
    <row r="474" spans="1:5">
      <c r="A474" s="78">
        <v>473</v>
      </c>
      <c r="B474" s="78" t="s">
        <v>472</v>
      </c>
      <c r="C474" s="75">
        <v>41016</v>
      </c>
      <c r="D474" s="77">
        <v>11444</v>
      </c>
      <c r="E474" s="78" t="s">
        <v>5</v>
      </c>
    </row>
    <row r="475" spans="1:5">
      <c r="A475" s="78">
        <v>474</v>
      </c>
      <c r="B475" s="78" t="s">
        <v>473</v>
      </c>
      <c r="C475" s="75">
        <v>41017</v>
      </c>
      <c r="D475" s="77">
        <v>30782</v>
      </c>
      <c r="E475" s="78" t="s">
        <v>3</v>
      </c>
    </row>
    <row r="476" spans="1:5">
      <c r="A476" s="78">
        <v>475</v>
      </c>
      <c r="B476" s="78" t="s">
        <v>473</v>
      </c>
      <c r="C476" s="75">
        <v>41018</v>
      </c>
      <c r="D476" s="77">
        <v>38368</v>
      </c>
      <c r="E476" s="78" t="s">
        <v>5</v>
      </c>
    </row>
    <row r="477" spans="1:5">
      <c r="A477" s="78">
        <v>476</v>
      </c>
      <c r="B477" s="78" t="s">
        <v>471</v>
      </c>
      <c r="C477" s="75">
        <v>41019</v>
      </c>
      <c r="D477" s="77">
        <v>36111</v>
      </c>
      <c r="E477" s="78" t="s">
        <v>142</v>
      </c>
    </row>
    <row r="478" spans="1:5">
      <c r="A478" s="78">
        <v>477</v>
      </c>
      <c r="B478" s="78" t="s">
        <v>470</v>
      </c>
      <c r="C478" s="75">
        <v>41020</v>
      </c>
      <c r="D478" s="77">
        <v>20854</v>
      </c>
      <c r="E478" s="78" t="s">
        <v>5</v>
      </c>
    </row>
    <row r="479" spans="1:5">
      <c r="A479" s="78">
        <v>478</v>
      </c>
      <c r="B479" s="78" t="s">
        <v>471</v>
      </c>
      <c r="C479" s="75">
        <v>41021</v>
      </c>
      <c r="D479" s="77">
        <v>19212</v>
      </c>
      <c r="E479" s="78" t="s">
        <v>3</v>
      </c>
    </row>
    <row r="480" spans="1:5">
      <c r="A480" s="78">
        <v>479</v>
      </c>
      <c r="B480" s="78" t="s">
        <v>471</v>
      </c>
      <c r="C480" s="75">
        <v>41022</v>
      </c>
      <c r="D480" s="77">
        <v>16115</v>
      </c>
      <c r="E480" s="78" t="s">
        <v>5</v>
      </c>
    </row>
    <row r="481" spans="1:5">
      <c r="A481" s="78">
        <v>480</v>
      </c>
      <c r="B481" s="78" t="s">
        <v>470</v>
      </c>
      <c r="C481" s="75">
        <v>41023</v>
      </c>
      <c r="D481" s="77">
        <v>2411</v>
      </c>
      <c r="E481" s="78" t="s">
        <v>143</v>
      </c>
    </row>
    <row r="482" spans="1:5">
      <c r="A482" s="78">
        <v>481</v>
      </c>
      <c r="B482" s="78" t="s">
        <v>470</v>
      </c>
      <c r="C482" s="75">
        <v>41024</v>
      </c>
      <c r="D482" s="77">
        <v>17677</v>
      </c>
      <c r="E482" s="78" t="s">
        <v>3</v>
      </c>
    </row>
    <row r="483" spans="1:5">
      <c r="A483" s="78">
        <v>482</v>
      </c>
      <c r="B483" s="78" t="s">
        <v>473</v>
      </c>
      <c r="C483" s="75">
        <v>41025</v>
      </c>
      <c r="D483" s="77">
        <v>49172</v>
      </c>
      <c r="E483" s="78" t="s">
        <v>4</v>
      </c>
    </row>
    <row r="484" spans="1:5">
      <c r="A484" s="78">
        <v>483</v>
      </c>
      <c r="B484" s="78" t="s">
        <v>470</v>
      </c>
      <c r="C484" s="75">
        <v>41026</v>
      </c>
      <c r="D484" s="77">
        <v>7156</v>
      </c>
      <c r="E484" s="78" t="s">
        <v>5</v>
      </c>
    </row>
    <row r="485" spans="1:5">
      <c r="A485" s="78">
        <v>484</v>
      </c>
      <c r="B485" s="78" t="s">
        <v>471</v>
      </c>
      <c r="C485" s="75">
        <v>41027</v>
      </c>
      <c r="D485" s="77">
        <v>24760</v>
      </c>
      <c r="E485" s="78" t="s">
        <v>3</v>
      </c>
    </row>
    <row r="486" spans="1:5">
      <c r="A486" s="78">
        <v>485</v>
      </c>
      <c r="B486" s="78" t="s">
        <v>472</v>
      </c>
      <c r="C486" s="75">
        <v>41028</v>
      </c>
      <c r="D486" s="77">
        <v>18731</v>
      </c>
      <c r="E486" s="78" t="s">
        <v>142</v>
      </c>
    </row>
    <row r="487" spans="1:5">
      <c r="A487" s="78">
        <v>486</v>
      </c>
      <c r="B487" s="78" t="s">
        <v>473</v>
      </c>
      <c r="C487" s="75">
        <v>41029</v>
      </c>
      <c r="D487" s="77">
        <v>42424</v>
      </c>
      <c r="E487" s="78" t="s">
        <v>143</v>
      </c>
    </row>
    <row r="488" spans="1:5">
      <c r="A488" s="78">
        <v>487</v>
      </c>
      <c r="B488" s="78" t="s">
        <v>470</v>
      </c>
      <c r="C488" s="75">
        <v>41030</v>
      </c>
      <c r="D488" s="77">
        <v>27878</v>
      </c>
      <c r="E488" s="78" t="s">
        <v>4</v>
      </c>
    </row>
    <row r="489" spans="1:5">
      <c r="A489" s="78">
        <v>488</v>
      </c>
      <c r="B489" s="78" t="s">
        <v>471</v>
      </c>
      <c r="C489" s="75">
        <v>41031</v>
      </c>
      <c r="D489" s="77">
        <v>10927</v>
      </c>
      <c r="E489" s="78" t="s">
        <v>4</v>
      </c>
    </row>
    <row r="490" spans="1:5">
      <c r="A490" s="78">
        <v>489</v>
      </c>
      <c r="B490" s="78" t="s">
        <v>473</v>
      </c>
      <c r="C490" s="75">
        <v>41032</v>
      </c>
      <c r="D490" s="77">
        <v>15032</v>
      </c>
      <c r="E490" s="78" t="s">
        <v>143</v>
      </c>
    </row>
    <row r="491" spans="1:5">
      <c r="A491" s="78">
        <v>490</v>
      </c>
      <c r="B491" s="78" t="s">
        <v>470</v>
      </c>
      <c r="C491" s="75">
        <v>41033</v>
      </c>
      <c r="D491" s="77">
        <v>25178</v>
      </c>
      <c r="E491" s="78" t="s">
        <v>143</v>
      </c>
    </row>
    <row r="492" spans="1:5">
      <c r="A492" s="78">
        <v>491</v>
      </c>
      <c r="B492" s="78" t="s">
        <v>471</v>
      </c>
      <c r="C492" s="75">
        <v>41034</v>
      </c>
      <c r="D492" s="77">
        <v>31902</v>
      </c>
      <c r="E492" s="78" t="s">
        <v>3</v>
      </c>
    </row>
    <row r="493" spans="1:5">
      <c r="A493" s="78">
        <v>492</v>
      </c>
      <c r="B493" s="78" t="s">
        <v>472</v>
      </c>
      <c r="C493" s="75">
        <v>41035</v>
      </c>
      <c r="D493" s="77">
        <v>20643</v>
      </c>
      <c r="E493" s="78" t="s">
        <v>3</v>
      </c>
    </row>
    <row r="494" spans="1:5">
      <c r="A494" s="78">
        <v>493</v>
      </c>
      <c r="B494" s="78" t="s">
        <v>472</v>
      </c>
      <c r="C494" s="75">
        <v>41036</v>
      </c>
      <c r="D494" s="77">
        <v>34393</v>
      </c>
      <c r="E494" s="78" t="s">
        <v>142</v>
      </c>
    </row>
    <row r="495" spans="1:5">
      <c r="A495" s="78">
        <v>494</v>
      </c>
      <c r="B495" s="78" t="s">
        <v>473</v>
      </c>
      <c r="C495" s="75">
        <v>41037</v>
      </c>
      <c r="D495" s="77">
        <v>38639</v>
      </c>
      <c r="E495" s="78" t="s">
        <v>142</v>
      </c>
    </row>
    <row r="496" spans="1:5">
      <c r="A496" s="78">
        <v>495</v>
      </c>
      <c r="B496" s="78" t="s">
        <v>471</v>
      </c>
      <c r="C496" s="75">
        <v>41038</v>
      </c>
      <c r="D496" s="77">
        <v>21180</v>
      </c>
      <c r="E496" s="78" t="s">
        <v>143</v>
      </c>
    </row>
    <row r="497" spans="1:5">
      <c r="A497" s="78">
        <v>496</v>
      </c>
      <c r="B497" s="78" t="s">
        <v>472</v>
      </c>
      <c r="C497" s="75">
        <v>41039</v>
      </c>
      <c r="D497" s="77">
        <v>49912</v>
      </c>
      <c r="E497" s="78" t="s">
        <v>143</v>
      </c>
    </row>
    <row r="498" spans="1:5">
      <c r="A498" s="78">
        <v>497</v>
      </c>
      <c r="B498" s="78" t="s">
        <v>470</v>
      </c>
      <c r="C498" s="75">
        <v>41040</v>
      </c>
      <c r="D498" s="77">
        <v>23408</v>
      </c>
      <c r="E498" s="78" t="s">
        <v>143</v>
      </c>
    </row>
    <row r="499" spans="1:5">
      <c r="A499" s="78">
        <v>498</v>
      </c>
      <c r="B499" s="78" t="s">
        <v>471</v>
      </c>
      <c r="C499" s="75">
        <v>41041</v>
      </c>
      <c r="D499" s="77">
        <v>25438</v>
      </c>
      <c r="E499" s="78" t="s">
        <v>143</v>
      </c>
    </row>
    <row r="500" spans="1:5">
      <c r="A500" s="78">
        <v>499</v>
      </c>
      <c r="B500" s="78" t="s">
        <v>473</v>
      </c>
      <c r="C500" s="75">
        <v>41042</v>
      </c>
      <c r="D500" s="77">
        <v>24304</v>
      </c>
      <c r="E500" s="78" t="s">
        <v>142</v>
      </c>
    </row>
    <row r="501" spans="1:5">
      <c r="A501" s="78">
        <v>500</v>
      </c>
      <c r="B501" s="78" t="s">
        <v>470</v>
      </c>
      <c r="C501" s="75">
        <v>41043</v>
      </c>
      <c r="D501" s="77">
        <v>6853</v>
      </c>
      <c r="E501" s="78" t="s">
        <v>142</v>
      </c>
    </row>
    <row r="502" spans="1:5">
      <c r="A502" s="78">
        <v>501</v>
      </c>
      <c r="B502" s="78" t="s">
        <v>471</v>
      </c>
      <c r="C502" s="75">
        <v>41044</v>
      </c>
      <c r="D502" s="77">
        <v>40581</v>
      </c>
      <c r="E502" s="78" t="s">
        <v>5</v>
      </c>
    </row>
    <row r="503" spans="1:5">
      <c r="A503" s="78">
        <v>502</v>
      </c>
      <c r="B503" s="78" t="s">
        <v>472</v>
      </c>
      <c r="C503" s="75">
        <v>41045</v>
      </c>
      <c r="D503" s="77">
        <v>8319</v>
      </c>
      <c r="E503" s="78" t="s">
        <v>5</v>
      </c>
    </row>
    <row r="504" spans="1:5">
      <c r="A504" s="78">
        <v>503</v>
      </c>
      <c r="B504" s="78" t="s">
        <v>470</v>
      </c>
      <c r="C504" s="75">
        <v>41046</v>
      </c>
      <c r="D504" s="77">
        <v>6760</v>
      </c>
      <c r="E504" s="78" t="s">
        <v>142</v>
      </c>
    </row>
    <row r="505" spans="1:5">
      <c r="A505" s="78">
        <v>504</v>
      </c>
      <c r="B505" s="78" t="s">
        <v>471</v>
      </c>
      <c r="C505" s="75">
        <v>41047</v>
      </c>
      <c r="D505" s="77">
        <v>31684</v>
      </c>
      <c r="E505" s="78" t="s">
        <v>142</v>
      </c>
    </row>
    <row r="506" spans="1:5">
      <c r="A506" s="78">
        <v>505</v>
      </c>
      <c r="B506" s="78" t="s">
        <v>472</v>
      </c>
      <c r="C506" s="75">
        <v>41048</v>
      </c>
      <c r="D506" s="77">
        <v>44838</v>
      </c>
      <c r="E506" s="78" t="s">
        <v>3</v>
      </c>
    </row>
    <row r="507" spans="1:5">
      <c r="A507" s="78">
        <v>506</v>
      </c>
      <c r="B507" s="78" t="s">
        <v>473</v>
      </c>
      <c r="C507" s="75">
        <v>41049</v>
      </c>
      <c r="D507" s="77">
        <v>42509</v>
      </c>
      <c r="E507" s="78" t="s">
        <v>3</v>
      </c>
    </row>
    <row r="508" spans="1:5">
      <c r="A508" s="78">
        <v>507</v>
      </c>
      <c r="B508" s="78" t="s">
        <v>472</v>
      </c>
      <c r="C508" s="75">
        <v>41050</v>
      </c>
      <c r="D508" s="77">
        <v>22826</v>
      </c>
      <c r="E508" s="78" t="s">
        <v>5</v>
      </c>
    </row>
    <row r="509" spans="1:5">
      <c r="A509" s="78">
        <v>508</v>
      </c>
      <c r="B509" s="78" t="s">
        <v>473</v>
      </c>
      <c r="C509" s="75">
        <v>41051</v>
      </c>
      <c r="D509" s="77">
        <v>4007</v>
      </c>
      <c r="E509" s="78" t="s">
        <v>5</v>
      </c>
    </row>
    <row r="510" spans="1:5">
      <c r="A510" s="78">
        <v>509</v>
      </c>
      <c r="B510" s="78" t="s">
        <v>470</v>
      </c>
      <c r="C510" s="75">
        <v>41052</v>
      </c>
      <c r="D510" s="77">
        <v>41510</v>
      </c>
      <c r="E510" s="78" t="s">
        <v>4</v>
      </c>
    </row>
    <row r="511" spans="1:5">
      <c r="A511" s="78">
        <v>510</v>
      </c>
      <c r="B511" s="78" t="s">
        <v>471</v>
      </c>
      <c r="C511" s="75">
        <v>41053</v>
      </c>
      <c r="D511" s="77">
        <v>12843</v>
      </c>
      <c r="E511" s="78" t="s">
        <v>4</v>
      </c>
    </row>
    <row r="512" spans="1:5">
      <c r="A512" s="78">
        <v>511</v>
      </c>
      <c r="B512" s="78" t="s">
        <v>471</v>
      </c>
      <c r="C512" s="75">
        <v>41054</v>
      </c>
      <c r="D512" s="77">
        <v>233</v>
      </c>
      <c r="E512" s="78" t="s">
        <v>3</v>
      </c>
    </row>
    <row r="513" spans="1:5">
      <c r="A513" s="78">
        <v>512</v>
      </c>
      <c r="B513" s="78" t="s">
        <v>472</v>
      </c>
      <c r="C513" s="75">
        <v>41055</v>
      </c>
      <c r="D513" s="77">
        <v>15782</v>
      </c>
      <c r="E513" s="78" t="s">
        <v>3</v>
      </c>
    </row>
    <row r="514" spans="1:5">
      <c r="A514" s="78">
        <v>513</v>
      </c>
      <c r="B514" s="78" t="s">
        <v>472</v>
      </c>
      <c r="C514" s="75">
        <v>41056</v>
      </c>
      <c r="D514" s="77">
        <v>26314</v>
      </c>
      <c r="E514" s="78" t="s">
        <v>143</v>
      </c>
    </row>
    <row r="515" spans="1:5">
      <c r="A515" s="78">
        <v>514</v>
      </c>
      <c r="B515" s="78" t="s">
        <v>473</v>
      </c>
      <c r="C515" s="75">
        <v>41057</v>
      </c>
      <c r="D515" s="77">
        <v>29725</v>
      </c>
      <c r="E515" s="78" t="s">
        <v>143</v>
      </c>
    </row>
    <row r="516" spans="1:5">
      <c r="A516" s="78">
        <v>515</v>
      </c>
      <c r="B516" s="78" t="s">
        <v>473</v>
      </c>
      <c r="C516" s="75">
        <v>41058</v>
      </c>
      <c r="D516" s="77">
        <v>29903</v>
      </c>
      <c r="E516" s="78" t="s">
        <v>4</v>
      </c>
    </row>
    <row r="517" spans="1:5">
      <c r="A517" s="78">
        <v>516</v>
      </c>
      <c r="B517" s="78" t="s">
        <v>470</v>
      </c>
      <c r="C517" s="75">
        <v>41059</v>
      </c>
      <c r="D517" s="77">
        <v>46620</v>
      </c>
      <c r="E517" s="78" t="s">
        <v>4</v>
      </c>
    </row>
    <row r="518" spans="1:5">
      <c r="A518" s="78">
        <v>517</v>
      </c>
      <c r="B518" s="78" t="s">
        <v>472</v>
      </c>
      <c r="C518" s="75">
        <v>41060</v>
      </c>
      <c r="D518" s="77">
        <v>30270</v>
      </c>
      <c r="E518" s="78" t="s">
        <v>142</v>
      </c>
    </row>
    <row r="519" spans="1:5">
      <c r="A519" s="78">
        <v>518</v>
      </c>
      <c r="B519" s="78" t="s">
        <v>473</v>
      </c>
      <c r="C519" s="75">
        <v>41061</v>
      </c>
      <c r="D519" s="77">
        <v>9577</v>
      </c>
      <c r="E519" s="78" t="s">
        <v>142</v>
      </c>
    </row>
    <row r="520" spans="1:5">
      <c r="A520" s="78">
        <v>519</v>
      </c>
      <c r="B520" s="78" t="s">
        <v>471</v>
      </c>
      <c r="C520" s="75">
        <v>41062</v>
      </c>
      <c r="D520" s="77">
        <v>17717</v>
      </c>
      <c r="E520" s="78" t="s">
        <v>143</v>
      </c>
    </row>
    <row r="521" spans="1:5">
      <c r="A521" s="78">
        <v>520</v>
      </c>
      <c r="B521" s="78" t="s">
        <v>472</v>
      </c>
      <c r="C521" s="75">
        <v>41063</v>
      </c>
      <c r="D521" s="77">
        <v>10138</v>
      </c>
      <c r="E521" s="78" t="s">
        <v>143</v>
      </c>
    </row>
    <row r="522" spans="1:5">
      <c r="A522" s="78">
        <v>521</v>
      </c>
      <c r="B522" s="78" t="s">
        <v>472</v>
      </c>
      <c r="C522" s="75">
        <v>41064</v>
      </c>
      <c r="D522" s="77">
        <v>45819</v>
      </c>
      <c r="E522" s="78" t="s">
        <v>4</v>
      </c>
    </row>
    <row r="523" spans="1:5">
      <c r="A523" s="78">
        <v>522</v>
      </c>
      <c r="B523" s="78" t="s">
        <v>473</v>
      </c>
      <c r="C523" s="75">
        <v>41065</v>
      </c>
      <c r="D523" s="77">
        <v>23212</v>
      </c>
      <c r="E523" s="78" t="s">
        <v>4</v>
      </c>
    </row>
    <row r="524" spans="1:5">
      <c r="A524" s="78">
        <v>523</v>
      </c>
      <c r="B524" s="78" t="s">
        <v>471</v>
      </c>
      <c r="C524" s="75">
        <v>41066</v>
      </c>
      <c r="D524" s="77">
        <v>44975</v>
      </c>
      <c r="E524" s="78" t="s">
        <v>142</v>
      </c>
    </row>
    <row r="525" spans="1:5">
      <c r="A525" s="78">
        <v>524</v>
      </c>
      <c r="B525" s="78" t="s">
        <v>472</v>
      </c>
      <c r="C525" s="75">
        <v>41067</v>
      </c>
      <c r="D525" s="77">
        <v>5507</v>
      </c>
      <c r="E525" s="78" t="s">
        <v>142</v>
      </c>
    </row>
    <row r="526" spans="1:5">
      <c r="A526" s="78">
        <v>525</v>
      </c>
      <c r="B526" s="78" t="s">
        <v>473</v>
      </c>
      <c r="C526" s="75">
        <v>41068</v>
      </c>
      <c r="D526" s="77">
        <v>11736</v>
      </c>
      <c r="E526" s="78" t="s">
        <v>3</v>
      </c>
    </row>
    <row r="527" spans="1:5">
      <c r="A527" s="78">
        <v>526</v>
      </c>
      <c r="B527" s="78" t="s">
        <v>470</v>
      </c>
      <c r="C527" s="75">
        <v>41069</v>
      </c>
      <c r="D527" s="77">
        <v>35410</v>
      </c>
      <c r="E527" s="78" t="s">
        <v>3</v>
      </c>
    </row>
    <row r="528" spans="1:5">
      <c r="A528" s="78">
        <v>527</v>
      </c>
      <c r="B528" s="78" t="s">
        <v>470</v>
      </c>
      <c r="C528" s="75">
        <v>41070</v>
      </c>
      <c r="D528" s="77">
        <v>30226</v>
      </c>
      <c r="E528" s="78" t="s">
        <v>143</v>
      </c>
    </row>
    <row r="529" spans="1:5">
      <c r="A529" s="78">
        <v>528</v>
      </c>
      <c r="B529" s="78" t="s">
        <v>471</v>
      </c>
      <c r="C529" s="75">
        <v>41071</v>
      </c>
      <c r="D529" s="77">
        <v>3328</v>
      </c>
      <c r="E529" s="78" t="s">
        <v>143</v>
      </c>
    </row>
    <row r="530" spans="1:5">
      <c r="A530" s="78">
        <v>529</v>
      </c>
      <c r="B530" s="78" t="s">
        <v>471</v>
      </c>
      <c r="C530" s="75">
        <v>41072</v>
      </c>
      <c r="D530" s="77">
        <v>10942</v>
      </c>
      <c r="E530" s="78" t="s">
        <v>4</v>
      </c>
    </row>
    <row r="531" spans="1:5">
      <c r="A531" s="78">
        <v>530</v>
      </c>
      <c r="B531" s="78" t="s">
        <v>472</v>
      </c>
      <c r="C531" s="75">
        <v>41073</v>
      </c>
      <c r="D531" s="77">
        <v>10757</v>
      </c>
      <c r="E531" s="78" t="s">
        <v>4</v>
      </c>
    </row>
    <row r="532" spans="1:5">
      <c r="A532" s="78">
        <v>531</v>
      </c>
      <c r="B532" s="78" t="s">
        <v>473</v>
      </c>
      <c r="C532" s="75">
        <v>41074</v>
      </c>
      <c r="D532" s="77">
        <v>25683</v>
      </c>
      <c r="E532" s="78" t="s">
        <v>142</v>
      </c>
    </row>
    <row r="533" spans="1:5">
      <c r="A533" s="78">
        <v>532</v>
      </c>
      <c r="B533" s="78" t="s">
        <v>470</v>
      </c>
      <c r="C533" s="75">
        <v>41075</v>
      </c>
      <c r="D533" s="77">
        <v>27386</v>
      </c>
      <c r="E533" s="78" t="s">
        <v>142</v>
      </c>
    </row>
    <row r="534" spans="1:5">
      <c r="A534" s="78">
        <v>533</v>
      </c>
      <c r="B534" s="78" t="s">
        <v>473</v>
      </c>
      <c r="C534" s="75">
        <v>41076</v>
      </c>
      <c r="D534" s="77">
        <v>29392</v>
      </c>
      <c r="E534" s="78" t="s">
        <v>143</v>
      </c>
    </row>
    <row r="535" spans="1:5">
      <c r="A535" s="78">
        <v>534</v>
      </c>
      <c r="B535" s="78" t="s">
        <v>470</v>
      </c>
      <c r="C535" s="75">
        <v>41077</v>
      </c>
      <c r="D535" s="77">
        <v>47264</v>
      </c>
      <c r="E535" s="78" t="s">
        <v>143</v>
      </c>
    </row>
    <row r="536" spans="1:5">
      <c r="A536" s="78">
        <v>535</v>
      </c>
      <c r="B536" s="78" t="s">
        <v>470</v>
      </c>
      <c r="C536" s="75">
        <v>41078</v>
      </c>
      <c r="D536" s="77">
        <v>42440</v>
      </c>
      <c r="E536" s="78" t="s">
        <v>4</v>
      </c>
    </row>
    <row r="537" spans="1:5">
      <c r="A537" s="78">
        <v>536</v>
      </c>
      <c r="B537" s="78" t="s">
        <v>471</v>
      </c>
      <c r="C537" s="75">
        <v>41079</v>
      </c>
      <c r="D537" s="77">
        <v>40351</v>
      </c>
      <c r="E537" s="78" t="s">
        <v>4</v>
      </c>
    </row>
    <row r="538" spans="1:5">
      <c r="A538" s="78">
        <v>537</v>
      </c>
      <c r="B538" s="78" t="s">
        <v>470</v>
      </c>
      <c r="C538" s="75">
        <v>41080</v>
      </c>
      <c r="D538" s="77">
        <v>35857</v>
      </c>
      <c r="E538" s="78" t="s">
        <v>3</v>
      </c>
    </row>
    <row r="539" spans="1:5">
      <c r="A539" s="78">
        <v>538</v>
      </c>
      <c r="B539" s="78" t="s">
        <v>471</v>
      </c>
      <c r="C539" s="75">
        <v>41081</v>
      </c>
      <c r="D539" s="77">
        <v>10053</v>
      </c>
      <c r="E539" s="78" t="s">
        <v>3</v>
      </c>
    </row>
    <row r="540" spans="1:5">
      <c r="A540" s="78">
        <v>539</v>
      </c>
      <c r="B540" s="78" t="s">
        <v>470</v>
      </c>
      <c r="C540" s="75">
        <v>41082</v>
      </c>
      <c r="D540" s="77">
        <v>45031</v>
      </c>
      <c r="E540" s="78" t="s">
        <v>142</v>
      </c>
    </row>
    <row r="541" spans="1:5">
      <c r="A541" s="78">
        <v>540</v>
      </c>
      <c r="B541" s="78" t="s">
        <v>471</v>
      </c>
      <c r="C541" s="75">
        <v>41083</v>
      </c>
      <c r="D541" s="77">
        <v>17864</v>
      </c>
      <c r="E541" s="78" t="s">
        <v>142</v>
      </c>
    </row>
    <row r="542" spans="1:5">
      <c r="A542" s="78">
        <v>541</v>
      </c>
      <c r="B542" s="78" t="s">
        <v>473</v>
      </c>
      <c r="C542" s="75">
        <v>41084</v>
      </c>
      <c r="D542" s="77">
        <v>48187</v>
      </c>
      <c r="E542" s="78" t="s">
        <v>5</v>
      </c>
    </row>
    <row r="543" spans="1:5">
      <c r="A543" s="78">
        <v>542</v>
      </c>
      <c r="B543" s="78" t="s">
        <v>470</v>
      </c>
      <c r="C543" s="75">
        <v>41085</v>
      </c>
      <c r="D543" s="77">
        <v>33475</v>
      </c>
      <c r="E543" s="78" t="s">
        <v>5</v>
      </c>
    </row>
    <row r="544" spans="1:5">
      <c r="A544" s="78">
        <v>543</v>
      </c>
      <c r="B544" s="78" t="s">
        <v>473</v>
      </c>
      <c r="C544" s="75">
        <v>41086</v>
      </c>
      <c r="D544" s="77">
        <v>30618</v>
      </c>
      <c r="E544" s="78" t="s">
        <v>3</v>
      </c>
    </row>
    <row r="545" spans="1:5">
      <c r="A545" s="78">
        <v>544</v>
      </c>
      <c r="B545" s="78" t="s">
        <v>470</v>
      </c>
      <c r="C545" s="75">
        <v>41087</v>
      </c>
      <c r="D545" s="77">
        <v>35456</v>
      </c>
      <c r="E545" s="78" t="s">
        <v>3</v>
      </c>
    </row>
    <row r="546" spans="1:5">
      <c r="A546" s="78">
        <v>545</v>
      </c>
      <c r="B546" s="78" t="s">
        <v>471</v>
      </c>
      <c r="C546" s="75">
        <v>41088</v>
      </c>
      <c r="D546" s="77">
        <v>39120</v>
      </c>
      <c r="E546" s="78" t="s">
        <v>142</v>
      </c>
    </row>
    <row r="547" spans="1:5">
      <c r="A547" s="78">
        <v>546</v>
      </c>
      <c r="B547" s="78" t="s">
        <v>472</v>
      </c>
      <c r="C547" s="75">
        <v>41089</v>
      </c>
      <c r="D547" s="77">
        <v>43909</v>
      </c>
      <c r="E547" s="78" t="s">
        <v>142</v>
      </c>
    </row>
    <row r="548" spans="1:5">
      <c r="A548" s="78">
        <v>547</v>
      </c>
      <c r="B548" s="78" t="s">
        <v>473</v>
      </c>
      <c r="C548" s="75">
        <v>41090</v>
      </c>
      <c r="D548" s="77">
        <v>28475</v>
      </c>
      <c r="E548" s="78" t="s">
        <v>142</v>
      </c>
    </row>
    <row r="549" spans="1:5">
      <c r="A549" s="78">
        <v>548</v>
      </c>
      <c r="B549" s="78" t="s">
        <v>470</v>
      </c>
      <c r="C549" s="75">
        <v>41091</v>
      </c>
      <c r="D549" s="77">
        <v>29162</v>
      </c>
      <c r="E549" s="78" t="s">
        <v>142</v>
      </c>
    </row>
    <row r="550" spans="1:5">
      <c r="A550" s="78">
        <v>549</v>
      </c>
      <c r="B550" s="78" t="s">
        <v>471</v>
      </c>
      <c r="C550" s="75">
        <v>41092</v>
      </c>
      <c r="D550" s="77">
        <v>30095</v>
      </c>
      <c r="E550" s="78" t="s">
        <v>4</v>
      </c>
    </row>
    <row r="551" spans="1:5">
      <c r="A551" s="78">
        <v>550</v>
      </c>
      <c r="B551" s="78" t="s">
        <v>472</v>
      </c>
      <c r="C551" s="75">
        <v>41093</v>
      </c>
      <c r="D551" s="77">
        <v>9443</v>
      </c>
      <c r="E551" s="78" t="s">
        <v>4</v>
      </c>
    </row>
    <row r="552" spans="1:5">
      <c r="A552" s="78">
        <v>551</v>
      </c>
      <c r="B552" s="78" t="s">
        <v>470</v>
      </c>
      <c r="C552" s="75">
        <v>41094</v>
      </c>
      <c r="D552" s="77">
        <v>34473</v>
      </c>
      <c r="E552" s="78" t="s">
        <v>4</v>
      </c>
    </row>
    <row r="553" spans="1:5">
      <c r="A553" s="78">
        <v>552</v>
      </c>
      <c r="B553" s="78" t="s">
        <v>471</v>
      </c>
      <c r="C553" s="75">
        <v>41095</v>
      </c>
      <c r="D553" s="77">
        <v>48306</v>
      </c>
      <c r="E553" s="78" t="s">
        <v>4</v>
      </c>
    </row>
    <row r="554" spans="1:5">
      <c r="A554" s="78">
        <v>553</v>
      </c>
      <c r="B554" s="78" t="s">
        <v>471</v>
      </c>
      <c r="C554" s="75">
        <v>41096</v>
      </c>
      <c r="D554" s="77">
        <v>26124</v>
      </c>
      <c r="E554" s="78" t="s">
        <v>5</v>
      </c>
    </row>
    <row r="555" spans="1:5">
      <c r="A555" s="78">
        <v>554</v>
      </c>
      <c r="B555" s="78" t="s">
        <v>472</v>
      </c>
      <c r="C555" s="75">
        <v>41097</v>
      </c>
      <c r="D555" s="77">
        <v>37317</v>
      </c>
      <c r="E555" s="78" t="s">
        <v>5</v>
      </c>
    </row>
    <row r="556" spans="1:5">
      <c r="A556" s="78">
        <v>555</v>
      </c>
      <c r="B556" s="78" t="s">
        <v>471</v>
      </c>
      <c r="C556" s="75">
        <v>41098</v>
      </c>
      <c r="D556" s="77">
        <v>18714</v>
      </c>
      <c r="E556" s="78" t="s">
        <v>4</v>
      </c>
    </row>
    <row r="557" spans="1:5">
      <c r="A557" s="78">
        <v>556</v>
      </c>
      <c r="B557" s="78" t="s">
        <v>472</v>
      </c>
      <c r="C557" s="75">
        <v>41099</v>
      </c>
      <c r="D557" s="77">
        <v>2946</v>
      </c>
      <c r="E557" s="78" t="s">
        <v>4</v>
      </c>
    </row>
    <row r="558" spans="1:5">
      <c r="A558" s="78">
        <v>557</v>
      </c>
      <c r="B558" s="78" t="s">
        <v>473</v>
      </c>
      <c r="C558" s="75">
        <v>41100</v>
      </c>
      <c r="D558" s="77">
        <v>47022</v>
      </c>
      <c r="E558" s="78" t="s">
        <v>4</v>
      </c>
    </row>
    <row r="559" spans="1:5">
      <c r="A559" s="78">
        <v>558</v>
      </c>
      <c r="B559" s="78" t="s">
        <v>470</v>
      </c>
      <c r="C559" s="75">
        <v>41101</v>
      </c>
      <c r="D559" s="77">
        <v>37628</v>
      </c>
      <c r="E559" s="78" t="s">
        <v>4</v>
      </c>
    </row>
    <row r="560" spans="1:5">
      <c r="A560" s="78">
        <v>559</v>
      </c>
      <c r="B560" s="78" t="s">
        <v>471</v>
      </c>
      <c r="C560" s="75">
        <v>41102</v>
      </c>
      <c r="D560" s="77">
        <v>22554</v>
      </c>
      <c r="E560" s="78" t="s">
        <v>142</v>
      </c>
    </row>
    <row r="561" spans="1:5">
      <c r="A561" s="78">
        <v>560</v>
      </c>
      <c r="B561" s="78" t="s">
        <v>472</v>
      </c>
      <c r="C561" s="75">
        <v>41103</v>
      </c>
      <c r="D561" s="77">
        <v>20041</v>
      </c>
      <c r="E561" s="78" t="s">
        <v>142</v>
      </c>
    </row>
    <row r="562" spans="1:5">
      <c r="A562" s="78">
        <v>561</v>
      </c>
      <c r="B562" s="78" t="s">
        <v>472</v>
      </c>
      <c r="C562" s="75">
        <v>41104</v>
      </c>
      <c r="D562" s="77">
        <v>11206</v>
      </c>
      <c r="E562" s="78" t="s">
        <v>143</v>
      </c>
    </row>
    <row r="563" spans="1:5">
      <c r="A563" s="78">
        <v>562</v>
      </c>
      <c r="B563" s="78" t="s">
        <v>473</v>
      </c>
      <c r="C563" s="75">
        <v>41105</v>
      </c>
      <c r="D563" s="77">
        <v>5590</v>
      </c>
      <c r="E563" s="78" t="s">
        <v>143</v>
      </c>
    </row>
    <row r="564" spans="1:5">
      <c r="A564" s="78">
        <v>563</v>
      </c>
      <c r="B564" s="78" t="s">
        <v>471</v>
      </c>
      <c r="C564" s="75">
        <v>41106</v>
      </c>
      <c r="D564" s="77">
        <v>15722</v>
      </c>
      <c r="E564" s="78" t="s">
        <v>143</v>
      </c>
    </row>
    <row r="565" spans="1:5">
      <c r="A565" s="78">
        <v>564</v>
      </c>
      <c r="B565" s="78" t="s">
        <v>472</v>
      </c>
      <c r="C565" s="75">
        <v>41107</v>
      </c>
      <c r="D565" s="77">
        <v>26632</v>
      </c>
      <c r="E565" s="78" t="s">
        <v>143</v>
      </c>
    </row>
    <row r="566" spans="1:5">
      <c r="A566" s="78">
        <v>565</v>
      </c>
      <c r="B566" s="78" t="s">
        <v>470</v>
      </c>
      <c r="C566" s="75">
        <v>41108</v>
      </c>
      <c r="D566" s="77">
        <v>44020</v>
      </c>
      <c r="E566" s="78" t="s">
        <v>142</v>
      </c>
    </row>
    <row r="567" spans="1:5">
      <c r="A567" s="78">
        <v>566</v>
      </c>
      <c r="B567" s="78" t="s">
        <v>471</v>
      </c>
      <c r="C567" s="75">
        <v>41109</v>
      </c>
      <c r="D567" s="77">
        <v>21319</v>
      </c>
      <c r="E567" s="78" t="s">
        <v>142</v>
      </c>
    </row>
    <row r="568" spans="1:5">
      <c r="A568" s="78">
        <v>567</v>
      </c>
      <c r="B568" s="78" t="s">
        <v>473</v>
      </c>
      <c r="C568" s="75">
        <v>41110</v>
      </c>
      <c r="D568" s="77">
        <v>8005</v>
      </c>
      <c r="E568" s="78" t="s">
        <v>3</v>
      </c>
    </row>
    <row r="569" spans="1:5">
      <c r="A569" s="78">
        <v>568</v>
      </c>
      <c r="B569" s="78" t="s">
        <v>470</v>
      </c>
      <c r="C569" s="75">
        <v>41111</v>
      </c>
      <c r="D569" s="77">
        <v>12129</v>
      </c>
      <c r="E569" s="78" t="s">
        <v>3</v>
      </c>
    </row>
    <row r="570" spans="1:5">
      <c r="A570" s="78">
        <v>569</v>
      </c>
      <c r="B570" s="78" t="s">
        <v>470</v>
      </c>
      <c r="C570" s="75">
        <v>41112</v>
      </c>
      <c r="D570" s="77">
        <v>13008</v>
      </c>
      <c r="E570" s="78" t="s">
        <v>143</v>
      </c>
    </row>
    <row r="571" spans="1:5">
      <c r="A571" s="78">
        <v>570</v>
      </c>
      <c r="B571" s="78" t="s">
        <v>471</v>
      </c>
      <c r="C571" s="75">
        <v>41113</v>
      </c>
      <c r="D571" s="77">
        <v>24855</v>
      </c>
      <c r="E571" s="78" t="s">
        <v>143</v>
      </c>
    </row>
    <row r="572" spans="1:5">
      <c r="A572" s="78">
        <v>571</v>
      </c>
      <c r="B572" s="78" t="s">
        <v>472</v>
      </c>
      <c r="C572" s="75">
        <v>41114</v>
      </c>
      <c r="D572" s="77">
        <v>48218</v>
      </c>
      <c r="E572" s="78" t="s">
        <v>5</v>
      </c>
    </row>
    <row r="573" spans="1:5">
      <c r="A573" s="78">
        <v>572</v>
      </c>
      <c r="B573" s="78" t="s">
        <v>473</v>
      </c>
      <c r="C573" s="75">
        <v>41115</v>
      </c>
      <c r="D573" s="77">
        <v>37121</v>
      </c>
      <c r="E573" s="78" t="s">
        <v>5</v>
      </c>
    </row>
    <row r="574" spans="1:5">
      <c r="A574" s="78">
        <v>573</v>
      </c>
      <c r="B574" s="78" t="s">
        <v>471</v>
      </c>
      <c r="C574" s="75">
        <v>41116</v>
      </c>
      <c r="D574" s="77">
        <v>17751</v>
      </c>
      <c r="E574" s="78" t="s">
        <v>4</v>
      </c>
    </row>
    <row r="575" spans="1:5">
      <c r="A575" s="78">
        <v>574</v>
      </c>
      <c r="B575" s="78" t="s">
        <v>472</v>
      </c>
      <c r="C575" s="75">
        <v>41117</v>
      </c>
      <c r="D575" s="77">
        <v>34166</v>
      </c>
      <c r="E575" s="78" t="s">
        <v>4</v>
      </c>
    </row>
    <row r="576" spans="1:5">
      <c r="A576" s="78">
        <v>575</v>
      </c>
      <c r="B576" s="78" t="s">
        <v>473</v>
      </c>
      <c r="C576" s="75">
        <v>41118</v>
      </c>
      <c r="D576" s="77">
        <v>23476</v>
      </c>
      <c r="E576" s="78" t="s">
        <v>142</v>
      </c>
    </row>
    <row r="577" spans="1:5">
      <c r="A577" s="78">
        <v>576</v>
      </c>
      <c r="B577" s="78" t="s">
        <v>470</v>
      </c>
      <c r="C577" s="75">
        <v>41119</v>
      </c>
      <c r="D577" s="77">
        <v>26377</v>
      </c>
      <c r="E577" s="78" t="s">
        <v>142</v>
      </c>
    </row>
    <row r="578" spans="1:5">
      <c r="A578" s="78">
        <v>577</v>
      </c>
      <c r="B578" s="78" t="s">
        <v>471</v>
      </c>
      <c r="C578" s="75">
        <v>41120</v>
      </c>
      <c r="D578" s="77">
        <v>47341</v>
      </c>
      <c r="E578" s="78" t="s">
        <v>5</v>
      </c>
    </row>
    <row r="579" spans="1:5">
      <c r="A579" s="78">
        <v>578</v>
      </c>
      <c r="B579" s="78" t="s">
        <v>472</v>
      </c>
      <c r="C579" s="75">
        <v>41121</v>
      </c>
      <c r="D579" s="77">
        <v>4168</v>
      </c>
      <c r="E579" s="78" t="s">
        <v>5</v>
      </c>
    </row>
    <row r="580" spans="1:5">
      <c r="A580" s="78">
        <v>579</v>
      </c>
      <c r="B580" s="78" t="s">
        <v>473</v>
      </c>
      <c r="C580" s="75">
        <v>41122</v>
      </c>
      <c r="D580" s="77">
        <v>34000</v>
      </c>
      <c r="E580" s="78" t="s">
        <v>143</v>
      </c>
    </row>
    <row r="581" spans="1:5">
      <c r="A581" s="78">
        <v>580</v>
      </c>
      <c r="B581" s="78" t="s">
        <v>470</v>
      </c>
      <c r="C581" s="75">
        <v>41123</v>
      </c>
      <c r="D581" s="77">
        <v>20876</v>
      </c>
      <c r="E581" s="78" t="s">
        <v>143</v>
      </c>
    </row>
    <row r="582" spans="1:5">
      <c r="A582" s="78">
        <v>581</v>
      </c>
      <c r="B582" s="78" t="s">
        <v>471</v>
      </c>
      <c r="C582" s="75">
        <v>41124</v>
      </c>
      <c r="D582" s="77">
        <v>44083</v>
      </c>
      <c r="E582" s="78" t="s">
        <v>3</v>
      </c>
    </row>
    <row r="583" spans="1:5">
      <c r="A583" s="78">
        <v>582</v>
      </c>
      <c r="B583" s="78" t="s">
        <v>472</v>
      </c>
      <c r="C583" s="75">
        <v>41125</v>
      </c>
      <c r="D583" s="77">
        <v>48625</v>
      </c>
      <c r="E583" s="78" t="s">
        <v>3</v>
      </c>
    </row>
    <row r="584" spans="1:5">
      <c r="A584" s="78">
        <v>583</v>
      </c>
      <c r="B584" s="78" t="s">
        <v>470</v>
      </c>
      <c r="C584" s="75">
        <v>41126</v>
      </c>
      <c r="D584" s="77">
        <v>13661</v>
      </c>
      <c r="E584" s="78" t="s">
        <v>5</v>
      </c>
    </row>
    <row r="585" spans="1:5">
      <c r="A585" s="78">
        <v>584</v>
      </c>
      <c r="B585" s="78" t="s">
        <v>471</v>
      </c>
      <c r="C585" s="75">
        <v>41127</v>
      </c>
      <c r="D585" s="77">
        <v>8199</v>
      </c>
      <c r="E585" s="78" t="s">
        <v>5</v>
      </c>
    </row>
    <row r="586" spans="1:5">
      <c r="A586" s="78">
        <v>585</v>
      </c>
      <c r="B586" s="78" t="s">
        <v>473</v>
      </c>
      <c r="C586" s="75">
        <v>41128</v>
      </c>
      <c r="D586" s="77">
        <v>45839</v>
      </c>
      <c r="E586" s="78" t="s">
        <v>4</v>
      </c>
    </row>
    <row r="587" spans="1:5">
      <c r="A587" s="78">
        <v>586</v>
      </c>
      <c r="B587" s="78" t="s">
        <v>470</v>
      </c>
      <c r="C587" s="75">
        <v>41129</v>
      </c>
      <c r="D587" s="77">
        <v>2945</v>
      </c>
      <c r="E587" s="78" t="s">
        <v>4</v>
      </c>
    </row>
    <row r="588" spans="1:5">
      <c r="A588" s="78">
        <v>587</v>
      </c>
      <c r="B588" s="78" t="s">
        <v>473</v>
      </c>
      <c r="C588" s="75">
        <v>41130</v>
      </c>
      <c r="D588" s="77">
        <v>23398</v>
      </c>
      <c r="E588" s="78" t="s">
        <v>4</v>
      </c>
    </row>
    <row r="589" spans="1:5">
      <c r="A589" s="78">
        <v>588</v>
      </c>
      <c r="B589" s="78" t="s">
        <v>470</v>
      </c>
      <c r="C589" s="75">
        <v>41131</v>
      </c>
      <c r="D589" s="77">
        <v>28248</v>
      </c>
      <c r="E589" s="78" t="s">
        <v>4</v>
      </c>
    </row>
    <row r="590" spans="1:5">
      <c r="A590" s="78">
        <v>589</v>
      </c>
      <c r="B590" s="78" t="s">
        <v>473</v>
      </c>
      <c r="C590" s="75">
        <v>41132</v>
      </c>
      <c r="D590" s="77">
        <v>24077</v>
      </c>
      <c r="E590" s="78" t="s">
        <v>4</v>
      </c>
    </row>
    <row r="591" spans="1:5">
      <c r="A591" s="78">
        <v>590</v>
      </c>
      <c r="B591" s="78" t="s">
        <v>470</v>
      </c>
      <c r="C591" s="75">
        <v>41133</v>
      </c>
      <c r="D591" s="77">
        <v>34526</v>
      </c>
      <c r="E591" s="78" t="s">
        <v>4</v>
      </c>
    </row>
    <row r="592" spans="1:5">
      <c r="A592" s="78">
        <v>591</v>
      </c>
      <c r="B592" s="78" t="s">
        <v>472</v>
      </c>
      <c r="C592" s="75">
        <v>41134</v>
      </c>
      <c r="D592" s="77">
        <v>27214</v>
      </c>
      <c r="E592" s="78" t="s">
        <v>5</v>
      </c>
    </row>
    <row r="593" spans="1:5">
      <c r="A593" s="78">
        <v>592</v>
      </c>
      <c r="B593" s="78" t="s">
        <v>473</v>
      </c>
      <c r="C593" s="75">
        <v>41135</v>
      </c>
      <c r="D593" s="77">
        <v>34720</v>
      </c>
      <c r="E593" s="78" t="s">
        <v>5</v>
      </c>
    </row>
    <row r="594" spans="1:5">
      <c r="A594" s="78">
        <v>593</v>
      </c>
      <c r="B594" s="78" t="s">
        <v>470</v>
      </c>
      <c r="C594" s="75">
        <v>41136</v>
      </c>
      <c r="D594" s="77">
        <v>38396</v>
      </c>
      <c r="E594" s="78" t="s">
        <v>5</v>
      </c>
    </row>
    <row r="595" spans="1:5">
      <c r="A595" s="78">
        <v>594</v>
      </c>
      <c r="B595" s="78" t="s">
        <v>471</v>
      </c>
      <c r="C595" s="75">
        <v>41137</v>
      </c>
      <c r="D595" s="77">
        <v>49985</v>
      </c>
      <c r="E595" s="78" t="s">
        <v>5</v>
      </c>
    </row>
    <row r="596" spans="1:5">
      <c r="A596" s="78">
        <v>595</v>
      </c>
      <c r="B596" s="78" t="s">
        <v>472</v>
      </c>
      <c r="C596" s="75">
        <v>41138</v>
      </c>
      <c r="D596" s="77">
        <v>44894</v>
      </c>
      <c r="E596" s="78" t="s">
        <v>142</v>
      </c>
    </row>
    <row r="597" spans="1:5">
      <c r="A597" s="78">
        <v>596</v>
      </c>
      <c r="B597" s="78" t="s">
        <v>473</v>
      </c>
      <c r="C597" s="75">
        <v>41139</v>
      </c>
      <c r="D597" s="77">
        <v>46964</v>
      </c>
      <c r="E597" s="78" t="s">
        <v>143</v>
      </c>
    </row>
    <row r="598" spans="1:5">
      <c r="A598" s="78">
        <v>597</v>
      </c>
      <c r="B598" s="78" t="s">
        <v>473</v>
      </c>
      <c r="C598" s="75">
        <v>41140</v>
      </c>
      <c r="D598" s="77">
        <v>21538</v>
      </c>
      <c r="E598" s="78" t="s">
        <v>142</v>
      </c>
    </row>
    <row r="599" spans="1:5">
      <c r="A599" s="78">
        <v>598</v>
      </c>
      <c r="B599" s="78" t="s">
        <v>471</v>
      </c>
      <c r="C599" s="75">
        <v>41141</v>
      </c>
      <c r="D599" s="77">
        <v>19924</v>
      </c>
      <c r="E599" s="78" t="s">
        <v>4</v>
      </c>
    </row>
    <row r="600" spans="1:5">
      <c r="A600" s="78">
        <v>599</v>
      </c>
      <c r="B600" s="78" t="s">
        <v>473</v>
      </c>
      <c r="C600" s="75">
        <v>41142</v>
      </c>
      <c r="D600" s="77">
        <v>21459</v>
      </c>
      <c r="E600" s="78" t="s">
        <v>3</v>
      </c>
    </row>
    <row r="601" spans="1:5">
      <c r="A601" s="78">
        <v>600</v>
      </c>
      <c r="B601" s="78" t="s">
        <v>473</v>
      </c>
      <c r="C601" s="75">
        <v>41143</v>
      </c>
      <c r="D601" s="77">
        <v>43438</v>
      </c>
      <c r="E601" s="78" t="s">
        <v>4</v>
      </c>
    </row>
    <row r="602" spans="1:5">
      <c r="A602" s="78">
        <v>601</v>
      </c>
      <c r="B602" s="78" t="s">
        <v>470</v>
      </c>
      <c r="C602" s="75">
        <v>41144</v>
      </c>
      <c r="D602" s="77">
        <v>11161</v>
      </c>
      <c r="E602" s="78" t="s">
        <v>5</v>
      </c>
    </row>
    <row r="603" spans="1:5">
      <c r="A603" s="78">
        <v>602</v>
      </c>
      <c r="B603" s="78" t="s">
        <v>471</v>
      </c>
      <c r="C603" s="75">
        <v>41145</v>
      </c>
      <c r="D603" s="77">
        <v>9788</v>
      </c>
      <c r="E603" s="78" t="s">
        <v>3</v>
      </c>
    </row>
    <row r="604" spans="1:5">
      <c r="A604" s="78">
        <v>603</v>
      </c>
      <c r="B604" s="78" t="s">
        <v>471</v>
      </c>
      <c r="C604" s="75">
        <v>41146</v>
      </c>
      <c r="D604" s="77">
        <v>33631</v>
      </c>
      <c r="E604" s="78" t="s">
        <v>5</v>
      </c>
    </row>
    <row r="605" spans="1:5">
      <c r="A605" s="78">
        <v>604</v>
      </c>
      <c r="B605" s="78" t="s">
        <v>472</v>
      </c>
      <c r="C605" s="75">
        <v>41147</v>
      </c>
      <c r="D605" s="77">
        <v>22710</v>
      </c>
      <c r="E605" s="78" t="s">
        <v>3</v>
      </c>
    </row>
    <row r="606" spans="1:5">
      <c r="A606" s="78">
        <v>605</v>
      </c>
      <c r="B606" s="78" t="s">
        <v>473</v>
      </c>
      <c r="C606" s="75">
        <v>41148</v>
      </c>
      <c r="D606" s="77">
        <v>14405</v>
      </c>
      <c r="E606" s="78" t="s">
        <v>142</v>
      </c>
    </row>
    <row r="607" spans="1:5">
      <c r="A607" s="78">
        <v>606</v>
      </c>
      <c r="B607" s="78" t="s">
        <v>470</v>
      </c>
      <c r="C607" s="75">
        <v>41149</v>
      </c>
      <c r="D607" s="77">
        <v>31778</v>
      </c>
      <c r="E607" s="78" t="s">
        <v>143</v>
      </c>
    </row>
    <row r="608" spans="1:5">
      <c r="A608" s="78">
        <v>607</v>
      </c>
      <c r="B608" s="78" t="s">
        <v>473</v>
      </c>
      <c r="C608" s="75">
        <v>41150</v>
      </c>
      <c r="D608" s="77">
        <v>26948</v>
      </c>
      <c r="E608" s="78" t="s">
        <v>3</v>
      </c>
    </row>
    <row r="609" spans="1:5">
      <c r="A609" s="78">
        <v>608</v>
      </c>
      <c r="B609" s="78" t="s">
        <v>471</v>
      </c>
      <c r="C609" s="75">
        <v>41151</v>
      </c>
      <c r="D609" s="77">
        <v>18831</v>
      </c>
      <c r="E609" s="78" t="s">
        <v>4</v>
      </c>
    </row>
    <row r="610" spans="1:5">
      <c r="A610" s="78">
        <v>609</v>
      </c>
      <c r="B610" s="78" t="s">
        <v>472</v>
      </c>
      <c r="C610" s="75">
        <v>41152</v>
      </c>
      <c r="D610" s="77">
        <v>33476</v>
      </c>
      <c r="E610" s="78" t="s">
        <v>5</v>
      </c>
    </row>
    <row r="611" spans="1:5">
      <c r="A611" s="78">
        <v>610</v>
      </c>
      <c r="B611" s="78" t="s">
        <v>470</v>
      </c>
      <c r="C611" s="75">
        <v>41153</v>
      </c>
      <c r="D611" s="77">
        <v>22594</v>
      </c>
      <c r="E611" s="78" t="s">
        <v>4</v>
      </c>
    </row>
    <row r="612" spans="1:5">
      <c r="A612" s="78">
        <v>611</v>
      </c>
      <c r="B612" s="78" t="s">
        <v>472</v>
      </c>
      <c r="C612" s="75">
        <v>41154</v>
      </c>
      <c r="D612" s="77">
        <v>21273</v>
      </c>
      <c r="E612" s="78" t="s">
        <v>142</v>
      </c>
    </row>
    <row r="613" spans="1:5">
      <c r="A613" s="78">
        <v>612</v>
      </c>
      <c r="B613" s="78" t="s">
        <v>473</v>
      </c>
      <c r="C613" s="75">
        <v>41155</v>
      </c>
      <c r="D613" s="77">
        <v>35490</v>
      </c>
      <c r="E613" s="78" t="s">
        <v>143</v>
      </c>
    </row>
    <row r="614" spans="1:5">
      <c r="A614" s="78">
        <v>613</v>
      </c>
      <c r="B614" s="78" t="s">
        <v>472</v>
      </c>
      <c r="C614" s="75">
        <v>41156</v>
      </c>
      <c r="D614" s="77">
        <v>25800</v>
      </c>
      <c r="E614" s="78" t="s">
        <v>143</v>
      </c>
    </row>
    <row r="615" spans="1:5">
      <c r="A615" s="78">
        <v>614</v>
      </c>
      <c r="B615" s="78" t="s">
        <v>471</v>
      </c>
      <c r="C615" s="75">
        <v>41157</v>
      </c>
      <c r="D615" s="77">
        <v>16487</v>
      </c>
      <c r="E615" s="78" t="s">
        <v>142</v>
      </c>
    </row>
    <row r="616" spans="1:5">
      <c r="A616" s="78">
        <v>615</v>
      </c>
      <c r="B616" s="78" t="s">
        <v>470</v>
      </c>
      <c r="C616" s="75">
        <v>41158</v>
      </c>
      <c r="D616" s="77">
        <v>37434</v>
      </c>
      <c r="E616" s="78" t="s">
        <v>3</v>
      </c>
    </row>
    <row r="617" spans="1:5">
      <c r="A617" s="78">
        <v>616</v>
      </c>
      <c r="B617" s="78" t="s">
        <v>471</v>
      </c>
      <c r="C617" s="75">
        <v>41159</v>
      </c>
      <c r="D617" s="77">
        <v>42479</v>
      </c>
      <c r="E617" s="78" t="s">
        <v>143</v>
      </c>
    </row>
    <row r="618" spans="1:5">
      <c r="A618" s="78">
        <v>617</v>
      </c>
      <c r="B618" s="78" t="s">
        <v>473</v>
      </c>
      <c r="C618" s="75">
        <v>41160</v>
      </c>
      <c r="D618" s="77">
        <v>15189</v>
      </c>
      <c r="E618" s="78" t="s">
        <v>5</v>
      </c>
    </row>
    <row r="619" spans="1:5">
      <c r="A619" s="78">
        <v>618</v>
      </c>
      <c r="B619" s="78" t="s">
        <v>472</v>
      </c>
      <c r="C619" s="75">
        <v>41161</v>
      </c>
      <c r="D619" s="77">
        <v>2476</v>
      </c>
      <c r="E619" s="78" t="s">
        <v>4</v>
      </c>
    </row>
    <row r="620" spans="1:5">
      <c r="A620" s="78">
        <v>619</v>
      </c>
      <c r="B620" s="78" t="s">
        <v>470</v>
      </c>
      <c r="C620" s="75">
        <v>41162</v>
      </c>
      <c r="D620" s="77">
        <v>43252</v>
      </c>
      <c r="E620" s="78" t="s">
        <v>142</v>
      </c>
    </row>
    <row r="621" spans="1:5">
      <c r="A621" s="78">
        <v>620</v>
      </c>
      <c r="B621" s="78" t="s">
        <v>472</v>
      </c>
      <c r="C621" s="75">
        <v>41163</v>
      </c>
      <c r="D621" s="77">
        <v>15268</v>
      </c>
      <c r="E621" s="78" t="s">
        <v>5</v>
      </c>
    </row>
    <row r="622" spans="1:5">
      <c r="A622" s="78">
        <v>621</v>
      </c>
      <c r="B622" s="78" t="s">
        <v>470</v>
      </c>
      <c r="C622" s="75">
        <v>41164</v>
      </c>
      <c r="D622" s="77">
        <v>48375</v>
      </c>
      <c r="E622" s="78" t="s">
        <v>143</v>
      </c>
    </row>
    <row r="623" spans="1:5">
      <c r="A623" s="78">
        <v>622</v>
      </c>
      <c r="B623" s="78" t="s">
        <v>472</v>
      </c>
      <c r="C623" s="75">
        <v>41165</v>
      </c>
      <c r="D623" s="77">
        <v>27057</v>
      </c>
      <c r="E623" s="78" t="s">
        <v>3</v>
      </c>
    </row>
    <row r="624" spans="1:5">
      <c r="A624" s="78">
        <v>623</v>
      </c>
      <c r="B624" s="78" t="s">
        <v>471</v>
      </c>
      <c r="C624" s="75">
        <v>41166</v>
      </c>
      <c r="D624" s="77">
        <v>3875</v>
      </c>
      <c r="E624" s="78" t="s">
        <v>5</v>
      </c>
    </row>
    <row r="625" spans="1:5">
      <c r="A625" s="78">
        <v>624</v>
      </c>
      <c r="B625" s="78" t="s">
        <v>470</v>
      </c>
      <c r="C625" s="75">
        <v>41167</v>
      </c>
      <c r="D625" s="77">
        <v>24370</v>
      </c>
      <c r="E625" s="78" t="s">
        <v>4</v>
      </c>
    </row>
    <row r="626" spans="1:5">
      <c r="A626" s="78">
        <v>625</v>
      </c>
      <c r="B626" s="78" t="s">
        <v>470</v>
      </c>
      <c r="C626" s="75">
        <v>41168</v>
      </c>
      <c r="D626" s="77">
        <v>45925</v>
      </c>
      <c r="E626" s="78" t="s">
        <v>3</v>
      </c>
    </row>
    <row r="627" spans="1:5">
      <c r="A627" s="78">
        <v>626</v>
      </c>
      <c r="B627" s="78" t="s">
        <v>471</v>
      </c>
      <c r="C627" s="75">
        <v>41169</v>
      </c>
      <c r="D627" s="77">
        <v>20810</v>
      </c>
      <c r="E627" s="78" t="s">
        <v>142</v>
      </c>
    </row>
    <row r="628" spans="1:5">
      <c r="A628" s="78">
        <v>627</v>
      </c>
      <c r="B628" s="78" t="s">
        <v>472</v>
      </c>
      <c r="C628" s="75">
        <v>41170</v>
      </c>
      <c r="D628" s="77">
        <v>9671</v>
      </c>
      <c r="E628" s="78" t="s">
        <v>143</v>
      </c>
    </row>
    <row r="629" spans="1:5">
      <c r="A629" s="78">
        <v>628</v>
      </c>
      <c r="B629" s="78" t="s">
        <v>472</v>
      </c>
      <c r="C629" s="75">
        <v>41171</v>
      </c>
      <c r="D629" s="77">
        <v>39453</v>
      </c>
      <c r="E629" s="78" t="s">
        <v>142</v>
      </c>
    </row>
    <row r="630" spans="1:5">
      <c r="A630" s="78">
        <v>629</v>
      </c>
      <c r="B630" s="78" t="s">
        <v>470</v>
      </c>
      <c r="C630" s="75">
        <v>41172</v>
      </c>
      <c r="D630" s="77">
        <v>26600</v>
      </c>
      <c r="E630" s="78" t="s">
        <v>4</v>
      </c>
    </row>
    <row r="631" spans="1:5">
      <c r="A631" s="78">
        <v>630</v>
      </c>
      <c r="B631" s="78" t="s">
        <v>472</v>
      </c>
      <c r="C631" s="75">
        <v>41173</v>
      </c>
      <c r="D631" s="77">
        <v>13241</v>
      </c>
      <c r="E631" s="78" t="s">
        <v>3</v>
      </c>
    </row>
    <row r="632" spans="1:5">
      <c r="A632" s="78">
        <v>631</v>
      </c>
      <c r="B632" s="78" t="s">
        <v>472</v>
      </c>
      <c r="C632" s="75">
        <v>41174</v>
      </c>
      <c r="D632" s="77">
        <v>43436</v>
      </c>
      <c r="E632" s="78" t="s">
        <v>4</v>
      </c>
    </row>
    <row r="633" spans="1:5">
      <c r="A633" s="78">
        <v>632</v>
      </c>
      <c r="B633" s="78" t="s">
        <v>473</v>
      </c>
      <c r="C633" s="75">
        <v>41175</v>
      </c>
      <c r="D633" s="77">
        <v>32941</v>
      </c>
      <c r="E633" s="78" t="s">
        <v>5</v>
      </c>
    </row>
    <row r="634" spans="1:5">
      <c r="A634" s="78">
        <v>633</v>
      </c>
      <c r="B634" s="78" t="s">
        <v>470</v>
      </c>
      <c r="C634" s="75">
        <v>41176</v>
      </c>
      <c r="D634" s="77">
        <v>20935</v>
      </c>
      <c r="E634" s="78" t="s">
        <v>3</v>
      </c>
    </row>
    <row r="635" spans="1:5">
      <c r="A635" s="78">
        <v>634</v>
      </c>
      <c r="B635" s="78" t="s">
        <v>470</v>
      </c>
      <c r="C635" s="75">
        <v>41177</v>
      </c>
      <c r="D635" s="77">
        <v>16683</v>
      </c>
      <c r="E635" s="78" t="s">
        <v>5</v>
      </c>
    </row>
    <row r="636" spans="1:5">
      <c r="A636" s="78">
        <v>635</v>
      </c>
      <c r="B636" s="78" t="s">
        <v>471</v>
      </c>
      <c r="C636" s="75">
        <v>41178</v>
      </c>
      <c r="D636" s="77">
        <v>42439</v>
      </c>
      <c r="E636" s="78" t="s">
        <v>3</v>
      </c>
    </row>
    <row r="637" spans="1:5">
      <c r="A637" s="78">
        <v>636</v>
      </c>
      <c r="B637" s="78" t="s">
        <v>472</v>
      </c>
      <c r="C637" s="75">
        <v>41179</v>
      </c>
      <c r="D637" s="77">
        <v>11842</v>
      </c>
      <c r="E637" s="78" t="s">
        <v>142</v>
      </c>
    </row>
    <row r="638" spans="1:5">
      <c r="A638" s="78">
        <v>637</v>
      </c>
      <c r="B638" s="78" t="s">
        <v>473</v>
      </c>
      <c r="C638" s="75">
        <v>41180</v>
      </c>
      <c r="D638" s="77">
        <v>48606</v>
      </c>
      <c r="E638" s="78" t="s">
        <v>143</v>
      </c>
    </row>
    <row r="639" spans="1:5">
      <c r="A639" s="78">
        <v>638</v>
      </c>
      <c r="B639" s="78" t="s">
        <v>472</v>
      </c>
      <c r="C639" s="75">
        <v>41181</v>
      </c>
      <c r="D639" s="77">
        <v>42879</v>
      </c>
      <c r="E639" s="78" t="s">
        <v>3</v>
      </c>
    </row>
    <row r="640" spans="1:5">
      <c r="A640" s="78">
        <v>639</v>
      </c>
      <c r="B640" s="78" t="s">
        <v>470</v>
      </c>
      <c r="C640" s="75">
        <v>41182</v>
      </c>
      <c r="D640" s="77">
        <v>43496</v>
      </c>
      <c r="E640" s="78" t="s">
        <v>143</v>
      </c>
    </row>
    <row r="641" spans="1:5">
      <c r="A641" s="78">
        <v>640</v>
      </c>
      <c r="B641" s="78" t="s">
        <v>471</v>
      </c>
      <c r="C641" s="75">
        <v>41183</v>
      </c>
      <c r="D641" s="77">
        <v>19428</v>
      </c>
      <c r="E641" s="78" t="s">
        <v>143</v>
      </c>
    </row>
    <row r="642" spans="1:5">
      <c r="A642" s="78">
        <v>641</v>
      </c>
      <c r="B642" s="78" t="s">
        <v>472</v>
      </c>
      <c r="C642" s="75">
        <v>41184</v>
      </c>
      <c r="D642" s="77">
        <v>28464</v>
      </c>
      <c r="E642" s="78" t="s">
        <v>4</v>
      </c>
    </row>
    <row r="643" spans="1:5">
      <c r="A643" s="78">
        <v>642</v>
      </c>
      <c r="B643" s="78" t="s">
        <v>472</v>
      </c>
      <c r="C643" s="75">
        <v>41185</v>
      </c>
      <c r="D643" s="77">
        <v>32536</v>
      </c>
      <c r="E643" s="78" t="s">
        <v>143</v>
      </c>
    </row>
    <row r="644" spans="1:5">
      <c r="A644" s="78">
        <v>643</v>
      </c>
      <c r="B644" s="78" t="s">
        <v>470</v>
      </c>
      <c r="C644" s="75">
        <v>41186</v>
      </c>
      <c r="D644" s="77">
        <v>32812</v>
      </c>
      <c r="E644" s="78" t="s">
        <v>5</v>
      </c>
    </row>
    <row r="645" spans="1:5">
      <c r="A645" s="78">
        <v>644</v>
      </c>
      <c r="B645" s="78" t="s">
        <v>471</v>
      </c>
      <c r="C645" s="75">
        <v>41187</v>
      </c>
      <c r="D645" s="77">
        <v>37702</v>
      </c>
      <c r="E645" s="78" t="s">
        <v>3</v>
      </c>
    </row>
    <row r="646" spans="1:5">
      <c r="A646" s="78">
        <v>645</v>
      </c>
      <c r="B646" s="78" t="s">
        <v>472</v>
      </c>
      <c r="C646" s="75">
        <v>41188</v>
      </c>
      <c r="D646" s="77">
        <v>42588</v>
      </c>
      <c r="E646" s="78" t="s">
        <v>142</v>
      </c>
    </row>
    <row r="647" spans="1:5">
      <c r="A647" s="78">
        <v>646</v>
      </c>
      <c r="B647" s="78" t="s">
        <v>471</v>
      </c>
      <c r="C647" s="75">
        <v>41189</v>
      </c>
      <c r="D647" s="77">
        <v>35519</v>
      </c>
      <c r="E647" s="78" t="s">
        <v>5</v>
      </c>
    </row>
    <row r="648" spans="1:5">
      <c r="A648" s="78">
        <v>647</v>
      </c>
      <c r="B648" s="78" t="s">
        <v>472</v>
      </c>
      <c r="C648" s="75">
        <v>41190</v>
      </c>
      <c r="D648" s="77">
        <v>34160</v>
      </c>
      <c r="E648" s="78" t="s">
        <v>3</v>
      </c>
    </row>
    <row r="649" spans="1:5">
      <c r="A649" s="78">
        <v>648</v>
      </c>
      <c r="B649" s="78" t="s">
        <v>472</v>
      </c>
      <c r="C649" s="75">
        <v>41191</v>
      </c>
      <c r="D649" s="77">
        <v>15183</v>
      </c>
      <c r="E649" s="78" t="s">
        <v>5</v>
      </c>
    </row>
    <row r="650" spans="1:5">
      <c r="A650" s="78">
        <v>649</v>
      </c>
      <c r="B650" s="78" t="s">
        <v>470</v>
      </c>
      <c r="C650" s="75">
        <v>41192</v>
      </c>
      <c r="D650" s="77">
        <v>10999</v>
      </c>
      <c r="E650" s="78" t="s">
        <v>142</v>
      </c>
    </row>
    <row r="651" spans="1:5">
      <c r="A651" s="78">
        <v>650</v>
      </c>
      <c r="B651" s="78" t="s">
        <v>473</v>
      </c>
      <c r="C651" s="75">
        <v>41193</v>
      </c>
      <c r="D651" s="77">
        <v>10543</v>
      </c>
      <c r="E651" s="78" t="s">
        <v>5</v>
      </c>
    </row>
    <row r="652" spans="1:5">
      <c r="A652" s="78">
        <v>651</v>
      </c>
      <c r="B652" s="78" t="s">
        <v>470</v>
      </c>
      <c r="C652" s="75">
        <v>41194</v>
      </c>
      <c r="D652" s="77">
        <v>13771</v>
      </c>
      <c r="E652" s="78" t="s">
        <v>3</v>
      </c>
    </row>
    <row r="653" spans="1:5">
      <c r="A653" s="78">
        <v>652</v>
      </c>
      <c r="B653" s="78" t="s">
        <v>470</v>
      </c>
      <c r="C653" s="75">
        <v>41195</v>
      </c>
      <c r="D653" s="77">
        <v>42113</v>
      </c>
      <c r="E653" s="78" t="s">
        <v>5</v>
      </c>
    </row>
    <row r="654" spans="1:5">
      <c r="A654" s="78">
        <v>653</v>
      </c>
      <c r="B654" s="78" t="s">
        <v>473</v>
      </c>
      <c r="C654" s="75">
        <v>41196</v>
      </c>
      <c r="D654" s="77">
        <v>37557</v>
      </c>
      <c r="E654" s="78" t="s">
        <v>143</v>
      </c>
    </row>
    <row r="655" spans="1:5">
      <c r="A655" s="78">
        <v>654</v>
      </c>
      <c r="B655" s="78" t="s">
        <v>473</v>
      </c>
      <c r="C655" s="75">
        <v>41197</v>
      </c>
      <c r="D655" s="77">
        <v>17779</v>
      </c>
      <c r="E655" s="78" t="s">
        <v>3</v>
      </c>
    </row>
    <row r="656" spans="1:5">
      <c r="A656" s="78">
        <v>655</v>
      </c>
      <c r="B656" s="78" t="s">
        <v>472</v>
      </c>
      <c r="C656" s="75">
        <v>41198</v>
      </c>
      <c r="D656" s="77">
        <v>38778</v>
      </c>
      <c r="E656" s="78" t="s">
        <v>4</v>
      </c>
    </row>
    <row r="657" spans="1:5">
      <c r="A657" s="78">
        <v>656</v>
      </c>
      <c r="B657" s="78" t="s">
        <v>473</v>
      </c>
      <c r="C657" s="75">
        <v>41199</v>
      </c>
      <c r="D657" s="77">
        <v>15565</v>
      </c>
      <c r="E657" s="78" t="s">
        <v>5</v>
      </c>
    </row>
    <row r="658" spans="1:5">
      <c r="A658" s="78">
        <v>657</v>
      </c>
      <c r="B658" s="78" t="s">
        <v>470</v>
      </c>
      <c r="C658" s="75">
        <v>41200</v>
      </c>
      <c r="D658" s="77">
        <v>29033</v>
      </c>
      <c r="E658" s="78" t="s">
        <v>3</v>
      </c>
    </row>
    <row r="659" spans="1:5">
      <c r="A659" s="78">
        <v>658</v>
      </c>
      <c r="B659" s="78" t="s">
        <v>471</v>
      </c>
      <c r="C659" s="75">
        <v>41201</v>
      </c>
      <c r="D659" s="77">
        <v>30807</v>
      </c>
      <c r="E659" s="78" t="s">
        <v>142</v>
      </c>
    </row>
    <row r="660" spans="1:5">
      <c r="A660" s="78">
        <v>659</v>
      </c>
      <c r="B660" s="78" t="s">
        <v>472</v>
      </c>
      <c r="C660" s="75">
        <v>41202</v>
      </c>
      <c r="D660" s="77">
        <v>27489</v>
      </c>
      <c r="E660" s="78" t="s">
        <v>143</v>
      </c>
    </row>
    <row r="661" spans="1:5">
      <c r="A661" s="78">
        <v>660</v>
      </c>
      <c r="B661" s="78" t="s">
        <v>471</v>
      </c>
      <c r="C661" s="75">
        <v>41203</v>
      </c>
      <c r="D661" s="77">
        <v>47106</v>
      </c>
      <c r="E661" s="78" t="s">
        <v>3</v>
      </c>
    </row>
    <row r="662" spans="1:5">
      <c r="A662" s="78">
        <v>661</v>
      </c>
      <c r="B662" s="78" t="s">
        <v>472</v>
      </c>
      <c r="C662" s="75">
        <v>41204</v>
      </c>
      <c r="D662" s="77">
        <v>18058</v>
      </c>
      <c r="E662" s="78" t="s">
        <v>142</v>
      </c>
    </row>
    <row r="663" spans="1:5">
      <c r="A663" s="78">
        <v>662</v>
      </c>
      <c r="B663" s="78" t="s">
        <v>473</v>
      </c>
      <c r="C663" s="75">
        <v>41205</v>
      </c>
      <c r="D663" s="77">
        <v>7754</v>
      </c>
      <c r="E663" s="78" t="s">
        <v>143</v>
      </c>
    </row>
    <row r="664" spans="1:5">
      <c r="A664" s="78">
        <v>663</v>
      </c>
      <c r="B664" s="78" t="s">
        <v>473</v>
      </c>
      <c r="C664" s="75">
        <v>41206</v>
      </c>
      <c r="D664" s="77">
        <v>2306</v>
      </c>
      <c r="E664" s="78" t="s">
        <v>142</v>
      </c>
    </row>
    <row r="665" spans="1:5">
      <c r="A665" s="78">
        <v>664</v>
      </c>
      <c r="B665" s="78" t="s">
        <v>471</v>
      </c>
      <c r="C665" s="75">
        <v>41207</v>
      </c>
      <c r="D665" s="77">
        <v>41557</v>
      </c>
      <c r="E665" s="78" t="s">
        <v>4</v>
      </c>
    </row>
    <row r="666" spans="1:5">
      <c r="A666" s="78">
        <v>665</v>
      </c>
      <c r="B666" s="78" t="s">
        <v>473</v>
      </c>
      <c r="C666" s="75">
        <v>41208</v>
      </c>
      <c r="D666" s="77">
        <v>39930</v>
      </c>
      <c r="E666" s="78" t="s">
        <v>3</v>
      </c>
    </row>
    <row r="667" spans="1:5">
      <c r="A667" s="78">
        <v>666</v>
      </c>
      <c r="B667" s="78" t="s">
        <v>473</v>
      </c>
      <c r="C667" s="75">
        <v>41209</v>
      </c>
      <c r="D667" s="77">
        <v>17418</v>
      </c>
      <c r="E667" s="78" t="s">
        <v>4</v>
      </c>
    </row>
    <row r="668" spans="1:5">
      <c r="A668" s="78">
        <v>667</v>
      </c>
      <c r="B668" s="78" t="s">
        <v>470</v>
      </c>
      <c r="C668" s="75">
        <v>41210</v>
      </c>
      <c r="D668" s="77">
        <v>8247</v>
      </c>
      <c r="E668" s="78" t="s">
        <v>5</v>
      </c>
    </row>
    <row r="669" spans="1:5">
      <c r="A669" s="78">
        <v>668</v>
      </c>
      <c r="B669" s="78" t="s">
        <v>471</v>
      </c>
      <c r="C669" s="75">
        <v>41211</v>
      </c>
      <c r="D669" s="77">
        <v>20918</v>
      </c>
      <c r="E669" s="78" t="s">
        <v>3</v>
      </c>
    </row>
    <row r="670" spans="1:5">
      <c r="A670" s="78">
        <v>669</v>
      </c>
      <c r="B670" s="78" t="s">
        <v>471</v>
      </c>
      <c r="C670" s="75">
        <v>41212</v>
      </c>
      <c r="D670" s="77">
        <v>2393</v>
      </c>
      <c r="E670" s="78" t="s">
        <v>5</v>
      </c>
    </row>
    <row r="671" spans="1:5">
      <c r="A671" s="78">
        <v>670</v>
      </c>
      <c r="B671" s="78" t="s">
        <v>472</v>
      </c>
      <c r="C671" s="75">
        <v>41213</v>
      </c>
      <c r="D671" s="77">
        <v>8568</v>
      </c>
      <c r="E671" s="78" t="s">
        <v>3</v>
      </c>
    </row>
    <row r="672" spans="1:5">
      <c r="A672" s="78">
        <v>671</v>
      </c>
      <c r="B672" s="78" t="s">
        <v>473</v>
      </c>
      <c r="C672" s="75">
        <v>41214</v>
      </c>
      <c r="D672" s="77">
        <v>851</v>
      </c>
      <c r="E672" s="78" t="s">
        <v>142</v>
      </c>
    </row>
    <row r="673" spans="1:5">
      <c r="A673" s="78">
        <v>672</v>
      </c>
      <c r="B673" s="78" t="s">
        <v>470</v>
      </c>
      <c r="C673" s="75">
        <v>41215</v>
      </c>
      <c r="D673" s="77">
        <v>43094</v>
      </c>
      <c r="E673" s="78" t="s">
        <v>143</v>
      </c>
    </row>
    <row r="674" spans="1:5">
      <c r="A674" s="78">
        <v>673</v>
      </c>
      <c r="B674" s="78" t="s">
        <v>473</v>
      </c>
      <c r="C674" s="75">
        <v>41216</v>
      </c>
      <c r="D674" s="77">
        <v>45324</v>
      </c>
      <c r="E674" s="78" t="s">
        <v>3</v>
      </c>
    </row>
    <row r="675" spans="1:5">
      <c r="A675" s="78">
        <v>674</v>
      </c>
      <c r="B675" s="78" t="s">
        <v>471</v>
      </c>
      <c r="C675" s="75">
        <v>41217</v>
      </c>
      <c r="D675" s="77">
        <v>26310</v>
      </c>
      <c r="E675" s="78" t="s">
        <v>143</v>
      </c>
    </row>
    <row r="676" spans="1:5">
      <c r="A676" s="78">
        <v>675</v>
      </c>
      <c r="B676" s="78" t="s">
        <v>472</v>
      </c>
      <c r="C676" s="75">
        <v>41218</v>
      </c>
      <c r="D676" s="77">
        <v>25886</v>
      </c>
      <c r="E676" s="78" t="s">
        <v>143</v>
      </c>
    </row>
    <row r="677" spans="1:5">
      <c r="A677" s="78">
        <v>676</v>
      </c>
      <c r="B677" s="78" t="s">
        <v>473</v>
      </c>
      <c r="C677" s="75">
        <v>41219</v>
      </c>
      <c r="D677" s="77">
        <v>48971</v>
      </c>
      <c r="E677" s="78" t="s">
        <v>4</v>
      </c>
    </row>
    <row r="678" spans="1:5">
      <c r="A678" s="78">
        <v>677</v>
      </c>
      <c r="B678" s="78" t="s">
        <v>473</v>
      </c>
      <c r="C678" s="75">
        <v>41220</v>
      </c>
      <c r="D678" s="77">
        <v>45529</v>
      </c>
      <c r="E678" s="78" t="s">
        <v>143</v>
      </c>
    </row>
    <row r="679" spans="1:5">
      <c r="A679" s="78">
        <v>678</v>
      </c>
      <c r="B679" s="78" t="s">
        <v>471</v>
      </c>
      <c r="C679" s="75">
        <v>41221</v>
      </c>
      <c r="D679" s="77">
        <v>12975</v>
      </c>
      <c r="E679" s="78" t="s">
        <v>5</v>
      </c>
    </row>
    <row r="680" spans="1:5">
      <c r="A680" s="78">
        <v>679</v>
      </c>
      <c r="B680" s="78" t="s">
        <v>472</v>
      </c>
      <c r="C680" s="75">
        <v>41222</v>
      </c>
      <c r="D680" s="77">
        <v>6772</v>
      </c>
      <c r="E680" s="78" t="s">
        <v>3</v>
      </c>
    </row>
    <row r="681" spans="1:5">
      <c r="A681" s="78">
        <v>680</v>
      </c>
      <c r="B681" s="78" t="s">
        <v>473</v>
      </c>
      <c r="C681" s="75">
        <v>41223</v>
      </c>
      <c r="D681" s="77">
        <v>30483</v>
      </c>
      <c r="E681" s="78" t="s">
        <v>142</v>
      </c>
    </row>
    <row r="682" spans="1:5">
      <c r="A682" s="78">
        <v>681</v>
      </c>
      <c r="B682" s="78" t="s">
        <v>472</v>
      </c>
      <c r="C682" s="75">
        <v>41224</v>
      </c>
      <c r="D682" s="77">
        <v>32136</v>
      </c>
      <c r="E682" s="78" t="s">
        <v>5</v>
      </c>
    </row>
    <row r="683" spans="1:5">
      <c r="A683" s="78">
        <v>682</v>
      </c>
      <c r="B683" s="78" t="s">
        <v>473</v>
      </c>
      <c r="C683" s="75">
        <v>41225</v>
      </c>
      <c r="D683" s="77">
        <v>34688</v>
      </c>
      <c r="E683" s="78" t="s">
        <v>3</v>
      </c>
    </row>
    <row r="684" spans="1:5">
      <c r="A684" s="78">
        <v>683</v>
      </c>
      <c r="B684" s="78" t="s">
        <v>473</v>
      </c>
      <c r="C684" s="75">
        <v>41226</v>
      </c>
      <c r="D684" s="77">
        <v>21172</v>
      </c>
      <c r="E684" s="78" t="s">
        <v>5</v>
      </c>
    </row>
    <row r="685" spans="1:5">
      <c r="A685" s="78">
        <v>684</v>
      </c>
      <c r="B685" s="78" t="s">
        <v>471</v>
      </c>
      <c r="C685" s="75">
        <v>41227</v>
      </c>
      <c r="D685" s="77">
        <v>6452</v>
      </c>
      <c r="E685" s="78" t="s">
        <v>142</v>
      </c>
    </row>
    <row r="686" spans="1:5">
      <c r="A686" s="78">
        <v>685</v>
      </c>
      <c r="B686" s="78" t="s">
        <v>470</v>
      </c>
      <c r="C686" s="75">
        <v>41228</v>
      </c>
      <c r="D686" s="77">
        <v>38119</v>
      </c>
      <c r="E686" s="78" t="s">
        <v>5</v>
      </c>
    </row>
    <row r="687" spans="1:5">
      <c r="A687" s="78">
        <v>686</v>
      </c>
      <c r="B687" s="78" t="s">
        <v>471</v>
      </c>
      <c r="C687" s="75">
        <v>41229</v>
      </c>
      <c r="D687" s="77">
        <v>42958</v>
      </c>
      <c r="E687" s="78" t="s">
        <v>3</v>
      </c>
    </row>
    <row r="688" spans="1:5">
      <c r="A688" s="78">
        <v>687</v>
      </c>
      <c r="B688" s="78" t="s">
        <v>471</v>
      </c>
      <c r="C688" s="75">
        <v>41230</v>
      </c>
      <c r="D688" s="77">
        <v>25769</v>
      </c>
      <c r="E688" s="78" t="s">
        <v>5</v>
      </c>
    </row>
    <row r="689" spans="1:5">
      <c r="A689" s="78">
        <v>688</v>
      </c>
      <c r="B689" s="78" t="s">
        <v>470</v>
      </c>
      <c r="C689" s="75">
        <v>41231</v>
      </c>
      <c r="D689" s="77">
        <v>21475</v>
      </c>
      <c r="E689" s="78" t="s">
        <v>143</v>
      </c>
    </row>
    <row r="690" spans="1:5">
      <c r="A690" s="78">
        <v>689</v>
      </c>
      <c r="B690" s="78" t="s">
        <v>470</v>
      </c>
      <c r="C690" s="75">
        <v>41232</v>
      </c>
      <c r="D690" s="77">
        <v>38184</v>
      </c>
      <c r="E690" s="78" t="s">
        <v>3</v>
      </c>
    </row>
    <row r="691" spans="1:5">
      <c r="A691" s="78">
        <v>690</v>
      </c>
      <c r="B691" s="78" t="s">
        <v>473</v>
      </c>
      <c r="C691" s="75">
        <v>41233</v>
      </c>
      <c r="D691" s="77">
        <v>18940</v>
      </c>
      <c r="E691" s="78" t="s">
        <v>4</v>
      </c>
    </row>
    <row r="692" spans="1:5">
      <c r="A692" s="78">
        <v>691</v>
      </c>
      <c r="B692" s="78" t="s">
        <v>470</v>
      </c>
      <c r="C692" s="75">
        <v>41234</v>
      </c>
      <c r="D692" s="77">
        <v>11764</v>
      </c>
      <c r="E692" s="78" t="s">
        <v>5</v>
      </c>
    </row>
    <row r="693" spans="1:5">
      <c r="A693" s="78">
        <v>692</v>
      </c>
      <c r="B693" s="78" t="s">
        <v>471</v>
      </c>
      <c r="C693" s="75">
        <v>41235</v>
      </c>
      <c r="D693" s="77">
        <v>40586</v>
      </c>
      <c r="E693" s="78" t="s">
        <v>3</v>
      </c>
    </row>
    <row r="694" spans="1:5">
      <c r="A694" s="78">
        <v>693</v>
      </c>
      <c r="B694" s="78" t="s">
        <v>472</v>
      </c>
      <c r="C694" s="75">
        <v>41236</v>
      </c>
      <c r="D694" s="77">
        <v>23873</v>
      </c>
      <c r="E694" s="78" t="s">
        <v>142</v>
      </c>
    </row>
    <row r="695" spans="1:5">
      <c r="A695" s="78">
        <v>694</v>
      </c>
      <c r="B695" s="78" t="s">
        <v>473</v>
      </c>
      <c r="C695" s="75">
        <v>41237</v>
      </c>
      <c r="D695" s="77">
        <v>34094</v>
      </c>
      <c r="E695" s="78" t="s">
        <v>143</v>
      </c>
    </row>
    <row r="696" spans="1:5">
      <c r="A696" s="78">
        <v>695</v>
      </c>
      <c r="B696" s="78" t="s">
        <v>470</v>
      </c>
      <c r="C696" s="75">
        <v>41238</v>
      </c>
      <c r="D696" s="77">
        <v>439</v>
      </c>
      <c r="E696" s="78" t="s">
        <v>4</v>
      </c>
    </row>
    <row r="697" spans="1:5">
      <c r="A697" s="78">
        <v>696</v>
      </c>
      <c r="B697" s="78" t="s">
        <v>471</v>
      </c>
      <c r="C697" s="75">
        <v>41239</v>
      </c>
      <c r="D697" s="77">
        <v>6032</v>
      </c>
      <c r="E697" s="78" t="s">
        <v>4</v>
      </c>
    </row>
    <row r="698" spans="1:5">
      <c r="A698" s="78">
        <v>697</v>
      </c>
      <c r="B698" s="78" t="s">
        <v>473</v>
      </c>
      <c r="C698" s="75">
        <v>41240</v>
      </c>
      <c r="D698" s="77">
        <v>11346</v>
      </c>
      <c r="E698" s="78" t="s">
        <v>143</v>
      </c>
    </row>
    <row r="699" spans="1:5">
      <c r="A699" s="78">
        <v>698</v>
      </c>
      <c r="B699" s="78" t="s">
        <v>470</v>
      </c>
      <c r="C699" s="75">
        <v>41241</v>
      </c>
      <c r="D699" s="77">
        <v>7654</v>
      </c>
      <c r="E699" s="78" t="s">
        <v>143</v>
      </c>
    </row>
    <row r="700" spans="1:5">
      <c r="A700" s="78">
        <v>699</v>
      </c>
      <c r="B700" s="78" t="s">
        <v>471</v>
      </c>
      <c r="C700" s="75">
        <v>41242</v>
      </c>
      <c r="D700" s="77">
        <v>21889</v>
      </c>
      <c r="E700" s="78" t="s">
        <v>3</v>
      </c>
    </row>
    <row r="701" spans="1:5">
      <c r="A701" s="78">
        <v>700</v>
      </c>
      <c r="B701" s="78" t="s">
        <v>472</v>
      </c>
      <c r="C701" s="75">
        <v>41243</v>
      </c>
      <c r="D701" s="77">
        <v>48199</v>
      </c>
      <c r="E701" s="78" t="s">
        <v>3</v>
      </c>
    </row>
    <row r="702" spans="1:5">
      <c r="A702" s="78">
        <v>701</v>
      </c>
      <c r="B702" s="78" t="s">
        <v>472</v>
      </c>
      <c r="C702" s="75">
        <v>41244</v>
      </c>
      <c r="D702" s="77">
        <v>4467</v>
      </c>
      <c r="E702" s="78" t="s">
        <v>142</v>
      </c>
    </row>
    <row r="703" spans="1:5">
      <c r="A703" s="78">
        <v>702</v>
      </c>
      <c r="B703" s="78" t="s">
        <v>473</v>
      </c>
      <c r="C703" s="75">
        <v>41245</v>
      </c>
      <c r="D703" s="77">
        <v>16725</v>
      </c>
      <c r="E703" s="78" t="s">
        <v>142</v>
      </c>
    </row>
    <row r="704" spans="1:5">
      <c r="A704" s="78">
        <v>703</v>
      </c>
      <c r="B704" s="78" t="s">
        <v>471</v>
      </c>
      <c r="C704" s="75">
        <v>41246</v>
      </c>
      <c r="D704" s="77">
        <v>1698</v>
      </c>
      <c r="E704" s="78" t="s">
        <v>143</v>
      </c>
    </row>
    <row r="705" spans="1:5">
      <c r="A705" s="78">
        <v>704</v>
      </c>
      <c r="B705" s="78" t="s">
        <v>472</v>
      </c>
      <c r="C705" s="75">
        <v>41247</v>
      </c>
      <c r="D705" s="77">
        <v>16770</v>
      </c>
      <c r="E705" s="78" t="s">
        <v>143</v>
      </c>
    </row>
    <row r="706" spans="1:5">
      <c r="A706" s="78">
        <v>705</v>
      </c>
      <c r="B706" s="78" t="s">
        <v>470</v>
      </c>
      <c r="C706" s="75">
        <v>41248</v>
      </c>
      <c r="D706" s="77">
        <v>14949</v>
      </c>
      <c r="E706" s="78" t="s">
        <v>143</v>
      </c>
    </row>
    <row r="707" spans="1:5">
      <c r="A707" s="78">
        <v>706</v>
      </c>
      <c r="B707" s="78" t="s">
        <v>471</v>
      </c>
      <c r="C707" s="75">
        <v>41249</v>
      </c>
      <c r="D707" s="77">
        <v>1932</v>
      </c>
      <c r="E707" s="78" t="s">
        <v>143</v>
      </c>
    </row>
    <row r="708" spans="1:5">
      <c r="A708" s="78">
        <v>707</v>
      </c>
      <c r="B708" s="78" t="s">
        <v>473</v>
      </c>
      <c r="C708" s="75">
        <v>41250</v>
      </c>
      <c r="D708" s="77">
        <v>39405</v>
      </c>
      <c r="E708" s="78" t="s">
        <v>142</v>
      </c>
    </row>
    <row r="709" spans="1:5">
      <c r="A709" s="78">
        <v>708</v>
      </c>
      <c r="B709" s="78" t="s">
        <v>470</v>
      </c>
      <c r="C709" s="75">
        <v>41251</v>
      </c>
      <c r="D709" s="77">
        <v>44629</v>
      </c>
      <c r="E709" s="78" t="s">
        <v>142</v>
      </c>
    </row>
    <row r="710" spans="1:5">
      <c r="A710" s="78">
        <v>709</v>
      </c>
      <c r="B710" s="78" t="s">
        <v>471</v>
      </c>
      <c r="C710" s="75">
        <v>41252</v>
      </c>
      <c r="D710" s="77">
        <v>14637</v>
      </c>
      <c r="E710" s="78" t="s">
        <v>5</v>
      </c>
    </row>
    <row r="711" spans="1:5">
      <c r="A711" s="78">
        <v>710</v>
      </c>
      <c r="B711" s="78" t="s">
        <v>472</v>
      </c>
      <c r="C711" s="75">
        <v>41253</v>
      </c>
      <c r="D711" s="77">
        <v>41018</v>
      </c>
      <c r="E711" s="78" t="s">
        <v>5</v>
      </c>
    </row>
    <row r="712" spans="1:5">
      <c r="A712" s="78">
        <v>711</v>
      </c>
      <c r="B712" s="78" t="s">
        <v>470</v>
      </c>
      <c r="C712" s="75">
        <v>41254</v>
      </c>
      <c r="D712" s="77">
        <v>24383</v>
      </c>
      <c r="E712" s="78" t="s">
        <v>142</v>
      </c>
    </row>
    <row r="713" spans="1:5">
      <c r="A713" s="78">
        <v>712</v>
      </c>
      <c r="B713" s="78" t="s">
        <v>471</v>
      </c>
      <c r="C713" s="75">
        <v>41255</v>
      </c>
      <c r="D713" s="77">
        <v>39661</v>
      </c>
      <c r="E713" s="78" t="s">
        <v>142</v>
      </c>
    </row>
    <row r="714" spans="1:5">
      <c r="A714" s="78">
        <v>713</v>
      </c>
      <c r="B714" s="78" t="s">
        <v>472</v>
      </c>
      <c r="C714" s="75">
        <v>41256</v>
      </c>
      <c r="D714" s="77">
        <v>6110</v>
      </c>
      <c r="E714" s="78" t="s">
        <v>3</v>
      </c>
    </row>
    <row r="715" spans="1:5">
      <c r="A715" s="78">
        <v>714</v>
      </c>
      <c r="B715" s="78" t="s">
        <v>473</v>
      </c>
      <c r="C715" s="75">
        <v>41257</v>
      </c>
      <c r="D715" s="77">
        <v>49903</v>
      </c>
      <c r="E715" s="78" t="s">
        <v>3</v>
      </c>
    </row>
    <row r="716" spans="1:5">
      <c r="A716" s="78">
        <v>715</v>
      </c>
      <c r="B716" s="78" t="s">
        <v>472</v>
      </c>
      <c r="C716" s="75">
        <v>41258</v>
      </c>
      <c r="D716" s="77">
        <v>29973</v>
      </c>
      <c r="E716" s="78" t="s">
        <v>5</v>
      </c>
    </row>
    <row r="717" spans="1:5">
      <c r="A717" s="78">
        <v>716</v>
      </c>
      <c r="B717" s="78" t="s">
        <v>473</v>
      </c>
      <c r="C717" s="75">
        <v>41259</v>
      </c>
      <c r="D717" s="77">
        <v>8356</v>
      </c>
      <c r="E717" s="78" t="s">
        <v>5</v>
      </c>
    </row>
    <row r="718" spans="1:5">
      <c r="A718" s="78">
        <v>717</v>
      </c>
      <c r="B718" s="78" t="s">
        <v>470</v>
      </c>
      <c r="C718" s="75">
        <v>41260</v>
      </c>
      <c r="D718" s="77">
        <v>16593</v>
      </c>
      <c r="E718" s="78" t="s">
        <v>4</v>
      </c>
    </row>
    <row r="719" spans="1:5">
      <c r="A719" s="78">
        <v>718</v>
      </c>
      <c r="B719" s="78" t="s">
        <v>471</v>
      </c>
      <c r="C719" s="75">
        <v>41261</v>
      </c>
      <c r="D719" s="77">
        <v>21224</v>
      </c>
      <c r="E719" s="78" t="s">
        <v>4</v>
      </c>
    </row>
    <row r="720" spans="1:5">
      <c r="A720" s="78">
        <v>719</v>
      </c>
      <c r="B720" s="78" t="s">
        <v>471</v>
      </c>
      <c r="C720" s="75">
        <v>41262</v>
      </c>
      <c r="D720" s="77">
        <v>40402</v>
      </c>
      <c r="E720" s="78" t="s">
        <v>3</v>
      </c>
    </row>
    <row r="721" spans="1:5">
      <c r="A721" s="78">
        <v>720</v>
      </c>
      <c r="B721" s="78" t="s">
        <v>472</v>
      </c>
      <c r="C721" s="75">
        <v>41263</v>
      </c>
      <c r="D721" s="77">
        <v>9266</v>
      </c>
      <c r="E721" s="78" t="s">
        <v>3</v>
      </c>
    </row>
    <row r="722" spans="1:5">
      <c r="A722" s="78">
        <v>721</v>
      </c>
      <c r="B722" s="78" t="s">
        <v>472</v>
      </c>
      <c r="C722" s="75">
        <v>41264</v>
      </c>
      <c r="D722" s="77">
        <v>4826</v>
      </c>
      <c r="E722" s="78" t="s">
        <v>143</v>
      </c>
    </row>
    <row r="723" spans="1:5">
      <c r="A723" s="78">
        <v>722</v>
      </c>
      <c r="B723" s="78" t="s">
        <v>473</v>
      </c>
      <c r="C723" s="75">
        <v>41265</v>
      </c>
      <c r="D723" s="77">
        <v>16331</v>
      </c>
      <c r="E723" s="78" t="s">
        <v>143</v>
      </c>
    </row>
    <row r="724" spans="1:5">
      <c r="A724" s="78">
        <v>723</v>
      </c>
      <c r="B724" s="78" t="s">
        <v>473</v>
      </c>
      <c r="C724" s="75">
        <v>41266</v>
      </c>
      <c r="D724" s="77">
        <v>11640</v>
      </c>
      <c r="E724" s="78" t="s">
        <v>4</v>
      </c>
    </row>
    <row r="725" spans="1:5">
      <c r="A725" s="78">
        <v>724</v>
      </c>
      <c r="B725" s="78" t="s">
        <v>470</v>
      </c>
      <c r="C725" s="75">
        <v>41267</v>
      </c>
      <c r="D725" s="77">
        <v>15913</v>
      </c>
      <c r="E725" s="78" t="s">
        <v>4</v>
      </c>
    </row>
    <row r="726" spans="1:5">
      <c r="A726" s="78">
        <v>725</v>
      </c>
      <c r="B726" s="78" t="s">
        <v>472</v>
      </c>
      <c r="C726" s="75">
        <v>41268</v>
      </c>
      <c r="D726" s="77">
        <v>26435</v>
      </c>
      <c r="E726" s="78" t="s">
        <v>142</v>
      </c>
    </row>
    <row r="727" spans="1:5">
      <c r="A727" s="78">
        <v>726</v>
      </c>
      <c r="B727" s="78" t="s">
        <v>473</v>
      </c>
      <c r="C727" s="75">
        <v>41269</v>
      </c>
      <c r="D727" s="77">
        <v>28540</v>
      </c>
      <c r="E727" s="78" t="s">
        <v>142</v>
      </c>
    </row>
    <row r="728" spans="1:5">
      <c r="A728" s="78">
        <v>727</v>
      </c>
      <c r="B728" s="78" t="s">
        <v>471</v>
      </c>
      <c r="C728" s="75">
        <v>41270</v>
      </c>
      <c r="D728" s="77">
        <v>39681</v>
      </c>
      <c r="E728" s="78" t="s">
        <v>143</v>
      </c>
    </row>
    <row r="729" spans="1:5">
      <c r="A729" s="78">
        <v>728</v>
      </c>
      <c r="B729" s="78" t="s">
        <v>472</v>
      </c>
      <c r="C729" s="75">
        <v>41271</v>
      </c>
      <c r="D729" s="77">
        <v>40126</v>
      </c>
      <c r="E729" s="78" t="s">
        <v>143</v>
      </c>
    </row>
    <row r="730" spans="1:5">
      <c r="A730" s="78">
        <v>729</v>
      </c>
      <c r="B730" s="78" t="s">
        <v>472</v>
      </c>
      <c r="C730" s="75">
        <v>41272</v>
      </c>
      <c r="D730" s="77">
        <v>10143</v>
      </c>
      <c r="E730" s="78" t="s">
        <v>4</v>
      </c>
    </row>
    <row r="731" spans="1:5">
      <c r="A731" s="78">
        <v>730</v>
      </c>
      <c r="B731" s="78" t="s">
        <v>473</v>
      </c>
      <c r="C731" s="75">
        <v>41273</v>
      </c>
      <c r="D731" s="77">
        <v>35011</v>
      </c>
      <c r="E731" s="78" t="s">
        <v>4</v>
      </c>
    </row>
    <row r="732" spans="1:5">
      <c r="A732" s="78">
        <v>731</v>
      </c>
      <c r="B732" s="78" t="s">
        <v>471</v>
      </c>
      <c r="C732" s="75">
        <v>41274</v>
      </c>
      <c r="D732" s="77">
        <v>49558</v>
      </c>
      <c r="E732" s="78" t="s">
        <v>142</v>
      </c>
    </row>
    <row r="733" spans="1:5">
      <c r="A733" s="78">
        <v>732</v>
      </c>
      <c r="B733" s="78" t="s">
        <v>472</v>
      </c>
      <c r="C733" s="75">
        <v>41275</v>
      </c>
      <c r="D733" s="77">
        <v>25072</v>
      </c>
      <c r="E733" s="78" t="s">
        <v>142</v>
      </c>
    </row>
    <row r="734" spans="1:5">
      <c r="A734" s="78">
        <v>733</v>
      </c>
      <c r="B734" s="78" t="s">
        <v>473</v>
      </c>
      <c r="C734" s="75">
        <v>41276</v>
      </c>
      <c r="D734" s="77">
        <v>21241</v>
      </c>
      <c r="E734" s="78" t="s">
        <v>3</v>
      </c>
    </row>
    <row r="735" spans="1:5">
      <c r="A735" s="78">
        <v>734</v>
      </c>
      <c r="B735" s="78" t="s">
        <v>470</v>
      </c>
      <c r="C735" s="75">
        <v>41277</v>
      </c>
      <c r="D735" s="77">
        <v>46622</v>
      </c>
      <c r="E735" s="78" t="s">
        <v>3</v>
      </c>
    </row>
    <row r="736" spans="1:5">
      <c r="A736" s="78">
        <v>735</v>
      </c>
      <c r="B736" s="78" t="s">
        <v>470</v>
      </c>
      <c r="C736" s="75">
        <v>41278</v>
      </c>
      <c r="D736" s="77">
        <v>18036</v>
      </c>
      <c r="E736" s="78" t="s">
        <v>143</v>
      </c>
    </row>
    <row r="737" spans="1:5">
      <c r="A737" s="78">
        <v>736</v>
      </c>
      <c r="B737" s="78" t="s">
        <v>471</v>
      </c>
      <c r="C737" s="75">
        <v>41279</v>
      </c>
      <c r="D737" s="77">
        <v>20794</v>
      </c>
      <c r="E737" s="78" t="s">
        <v>143</v>
      </c>
    </row>
    <row r="738" spans="1:5">
      <c r="A738" s="78">
        <v>737</v>
      </c>
      <c r="B738" s="78" t="s">
        <v>471</v>
      </c>
      <c r="C738" s="75">
        <v>41280</v>
      </c>
      <c r="D738" s="77">
        <v>26907</v>
      </c>
      <c r="E738" s="78" t="s">
        <v>4</v>
      </c>
    </row>
    <row r="739" spans="1:5">
      <c r="A739" s="78">
        <v>738</v>
      </c>
      <c r="B739" s="78" t="s">
        <v>472</v>
      </c>
      <c r="C739" s="75">
        <v>41281</v>
      </c>
      <c r="D739" s="77">
        <v>39504</v>
      </c>
      <c r="E739" s="78" t="s">
        <v>4</v>
      </c>
    </row>
    <row r="740" spans="1:5">
      <c r="A740" s="78">
        <v>739</v>
      </c>
      <c r="B740" s="78" t="s">
        <v>473</v>
      </c>
      <c r="C740" s="75">
        <v>41282</v>
      </c>
      <c r="D740" s="77">
        <v>3679</v>
      </c>
      <c r="E740" s="78" t="s">
        <v>142</v>
      </c>
    </row>
    <row r="741" spans="1:5">
      <c r="A741" s="78">
        <v>740</v>
      </c>
      <c r="B741" s="78" t="s">
        <v>470</v>
      </c>
      <c r="C741" s="75">
        <v>41283</v>
      </c>
      <c r="D741" s="77">
        <v>34353</v>
      </c>
      <c r="E741" s="78" t="s">
        <v>142</v>
      </c>
    </row>
    <row r="742" spans="1:5">
      <c r="A742" s="78">
        <v>741</v>
      </c>
      <c r="B742" s="78" t="s">
        <v>473</v>
      </c>
      <c r="C742" s="75">
        <v>41284</v>
      </c>
      <c r="D742" s="77">
        <v>30554</v>
      </c>
      <c r="E742" s="78" t="s">
        <v>143</v>
      </c>
    </row>
    <row r="743" spans="1:5">
      <c r="A743" s="78">
        <v>742</v>
      </c>
      <c r="B743" s="78" t="s">
        <v>470</v>
      </c>
      <c r="C743" s="75">
        <v>41285</v>
      </c>
      <c r="D743" s="77">
        <v>27562</v>
      </c>
      <c r="E743" s="78" t="s">
        <v>143</v>
      </c>
    </row>
    <row r="744" spans="1:5">
      <c r="A744" s="78">
        <v>743</v>
      </c>
      <c r="B744" s="78" t="s">
        <v>470</v>
      </c>
      <c r="C744" s="75">
        <v>41286</v>
      </c>
      <c r="D744" s="77">
        <v>42906</v>
      </c>
      <c r="E744" s="78" t="s">
        <v>4</v>
      </c>
    </row>
    <row r="745" spans="1:5">
      <c r="A745" s="78">
        <v>744</v>
      </c>
      <c r="B745" s="78" t="s">
        <v>471</v>
      </c>
      <c r="C745" s="75">
        <v>41287</v>
      </c>
      <c r="D745" s="77">
        <v>22026</v>
      </c>
      <c r="E745" s="78" t="s">
        <v>4</v>
      </c>
    </row>
    <row r="746" spans="1:5">
      <c r="A746" s="78">
        <v>745</v>
      </c>
      <c r="B746" s="78" t="s">
        <v>470</v>
      </c>
      <c r="C746" s="75">
        <v>41288</v>
      </c>
      <c r="D746" s="77">
        <v>20379</v>
      </c>
      <c r="E746" s="78" t="s">
        <v>3</v>
      </c>
    </row>
    <row r="747" spans="1:5">
      <c r="A747" s="78">
        <v>746</v>
      </c>
      <c r="B747" s="78" t="s">
        <v>471</v>
      </c>
      <c r="C747" s="75">
        <v>41289</v>
      </c>
      <c r="D747" s="77">
        <v>5614</v>
      </c>
      <c r="E747" s="78" t="s">
        <v>3</v>
      </c>
    </row>
    <row r="748" spans="1:5">
      <c r="A748" s="78">
        <v>747</v>
      </c>
      <c r="B748" s="78" t="s">
        <v>470</v>
      </c>
      <c r="C748" s="75">
        <v>41290</v>
      </c>
      <c r="D748" s="77">
        <v>1198</v>
      </c>
      <c r="E748" s="78" t="s">
        <v>142</v>
      </c>
    </row>
    <row r="749" spans="1:5">
      <c r="A749" s="78">
        <v>748</v>
      </c>
      <c r="B749" s="78" t="s">
        <v>471</v>
      </c>
      <c r="C749" s="75">
        <v>41291</v>
      </c>
      <c r="D749" s="77">
        <v>47037</v>
      </c>
      <c r="E749" s="78" t="s">
        <v>142</v>
      </c>
    </row>
    <row r="750" spans="1:5">
      <c r="A750" s="78">
        <v>749</v>
      </c>
      <c r="B750" s="78" t="s">
        <v>473</v>
      </c>
      <c r="C750" s="75">
        <v>41292</v>
      </c>
      <c r="D750" s="77">
        <v>23542</v>
      </c>
      <c r="E750" s="78" t="s">
        <v>5</v>
      </c>
    </row>
    <row r="751" spans="1:5">
      <c r="A751" s="78">
        <v>750</v>
      </c>
      <c r="B751" s="78" t="s">
        <v>470</v>
      </c>
      <c r="C751" s="75">
        <v>41293</v>
      </c>
      <c r="D751" s="77">
        <v>39830</v>
      </c>
      <c r="E751" s="78" t="s">
        <v>5</v>
      </c>
    </row>
    <row r="752" spans="1:5">
      <c r="A752" s="78">
        <v>751</v>
      </c>
      <c r="B752" s="78" t="s">
        <v>473</v>
      </c>
      <c r="C752" s="75">
        <v>41294</v>
      </c>
      <c r="D752" s="77">
        <v>49403</v>
      </c>
      <c r="E752" s="78" t="s">
        <v>3</v>
      </c>
    </row>
    <row r="753" spans="1:5">
      <c r="A753" s="78">
        <v>752</v>
      </c>
      <c r="B753" s="78" t="s">
        <v>470</v>
      </c>
      <c r="C753" s="75">
        <v>41295</v>
      </c>
      <c r="D753" s="77">
        <v>34297</v>
      </c>
      <c r="E753" s="78" t="s">
        <v>3</v>
      </c>
    </row>
    <row r="754" spans="1:5">
      <c r="A754" s="78">
        <v>753</v>
      </c>
      <c r="B754" s="78" t="s">
        <v>471</v>
      </c>
      <c r="C754" s="75">
        <v>41296</v>
      </c>
      <c r="D754" s="77">
        <v>16317</v>
      </c>
      <c r="E754" s="78" t="s">
        <v>142</v>
      </c>
    </row>
    <row r="755" spans="1:5">
      <c r="A755" s="78">
        <v>754</v>
      </c>
      <c r="B755" s="78" t="s">
        <v>472</v>
      </c>
      <c r="C755" s="75">
        <v>41297</v>
      </c>
      <c r="D755" s="77">
        <v>28979</v>
      </c>
      <c r="E755" s="78" t="s">
        <v>142</v>
      </c>
    </row>
    <row r="756" spans="1:5">
      <c r="A756" s="78">
        <v>755</v>
      </c>
      <c r="B756" s="78" t="s">
        <v>473</v>
      </c>
      <c r="C756" s="75">
        <v>41298</v>
      </c>
      <c r="D756" s="77">
        <v>6649</v>
      </c>
      <c r="E756" s="78" t="s">
        <v>142</v>
      </c>
    </row>
    <row r="757" spans="1:5">
      <c r="A757" s="78">
        <v>756</v>
      </c>
      <c r="B757" s="78" t="s">
        <v>470</v>
      </c>
      <c r="C757" s="75">
        <v>41299</v>
      </c>
      <c r="D757" s="77">
        <v>20426</v>
      </c>
      <c r="E757" s="78" t="s">
        <v>142</v>
      </c>
    </row>
    <row r="758" spans="1:5">
      <c r="A758" s="78">
        <v>757</v>
      </c>
      <c r="B758" s="78" t="s">
        <v>471</v>
      </c>
      <c r="C758" s="75">
        <v>41300</v>
      </c>
      <c r="D758" s="77">
        <v>342</v>
      </c>
      <c r="E758" s="78" t="s">
        <v>4</v>
      </c>
    </row>
    <row r="759" spans="1:5">
      <c r="A759" s="78">
        <v>758</v>
      </c>
      <c r="B759" s="78" t="s">
        <v>472</v>
      </c>
      <c r="C759" s="75">
        <v>41301</v>
      </c>
      <c r="D759" s="77">
        <v>7710</v>
      </c>
      <c r="E759" s="78" t="s">
        <v>4</v>
      </c>
    </row>
    <row r="760" spans="1:5">
      <c r="A760" s="78">
        <v>759</v>
      </c>
      <c r="B760" s="78" t="s">
        <v>470</v>
      </c>
      <c r="C760" s="75">
        <v>41302</v>
      </c>
      <c r="D760" s="77">
        <v>12774</v>
      </c>
      <c r="E760" s="78" t="s">
        <v>4</v>
      </c>
    </row>
    <row r="761" spans="1:5">
      <c r="A761" s="78">
        <v>760</v>
      </c>
      <c r="B761" s="78" t="s">
        <v>471</v>
      </c>
      <c r="C761" s="75">
        <v>41303</v>
      </c>
      <c r="D761" s="77">
        <v>30321</v>
      </c>
      <c r="E761" s="78" t="s">
        <v>4</v>
      </c>
    </row>
    <row r="762" spans="1:5">
      <c r="A762" s="78">
        <v>761</v>
      </c>
      <c r="B762" s="78" t="s">
        <v>471</v>
      </c>
      <c r="C762" s="75">
        <v>41304</v>
      </c>
      <c r="D762" s="77">
        <v>34307</v>
      </c>
      <c r="E762" s="78" t="s">
        <v>5</v>
      </c>
    </row>
    <row r="763" spans="1:5">
      <c r="A763" s="78">
        <v>762</v>
      </c>
      <c r="B763" s="78" t="s">
        <v>472</v>
      </c>
      <c r="C763" s="75">
        <v>41305</v>
      </c>
      <c r="D763" s="77">
        <v>33686</v>
      </c>
      <c r="E763" s="78" t="s">
        <v>5</v>
      </c>
    </row>
    <row r="764" spans="1:5">
      <c r="A764" s="78">
        <v>763</v>
      </c>
      <c r="B764" s="78" t="s">
        <v>471</v>
      </c>
      <c r="C764" s="75">
        <v>41306</v>
      </c>
      <c r="D764" s="77">
        <v>35195</v>
      </c>
      <c r="E764" s="78" t="s">
        <v>4</v>
      </c>
    </row>
    <row r="765" spans="1:5">
      <c r="A765" s="78">
        <v>764</v>
      </c>
      <c r="B765" s="78" t="s">
        <v>472</v>
      </c>
      <c r="C765" s="75">
        <v>41307</v>
      </c>
      <c r="D765" s="77">
        <v>44346</v>
      </c>
      <c r="E765" s="78" t="s">
        <v>4</v>
      </c>
    </row>
    <row r="766" spans="1:5">
      <c r="A766" s="78">
        <v>765</v>
      </c>
      <c r="B766" s="78" t="s">
        <v>473</v>
      </c>
      <c r="C766" s="75">
        <v>41308</v>
      </c>
      <c r="D766" s="77">
        <v>32932</v>
      </c>
      <c r="E766" s="78" t="s">
        <v>4</v>
      </c>
    </row>
    <row r="767" spans="1:5">
      <c r="A767" s="78">
        <v>766</v>
      </c>
      <c r="B767" s="78" t="s">
        <v>470</v>
      </c>
      <c r="C767" s="75">
        <v>41309</v>
      </c>
      <c r="D767" s="77">
        <v>42139</v>
      </c>
      <c r="E767" s="78" t="s">
        <v>4</v>
      </c>
    </row>
    <row r="768" spans="1:5">
      <c r="A768" s="78">
        <v>767</v>
      </c>
      <c r="B768" s="78" t="s">
        <v>471</v>
      </c>
      <c r="C768" s="75">
        <v>41310</v>
      </c>
      <c r="D768" s="77">
        <v>22666</v>
      </c>
      <c r="E768" s="78" t="s">
        <v>142</v>
      </c>
    </row>
    <row r="769" spans="1:5">
      <c r="A769" s="78">
        <v>768</v>
      </c>
      <c r="B769" s="78" t="s">
        <v>472</v>
      </c>
      <c r="C769" s="75">
        <v>41311</v>
      </c>
      <c r="D769" s="77">
        <v>10123</v>
      </c>
      <c r="E769" s="78" t="s">
        <v>142</v>
      </c>
    </row>
    <row r="770" spans="1:5">
      <c r="A770" s="78">
        <v>769</v>
      </c>
      <c r="B770" s="78" t="s">
        <v>472</v>
      </c>
      <c r="C770" s="75">
        <v>41312</v>
      </c>
      <c r="D770" s="77">
        <v>968</v>
      </c>
      <c r="E770" s="78" t="s">
        <v>143</v>
      </c>
    </row>
    <row r="771" spans="1:5">
      <c r="A771" s="78">
        <v>770</v>
      </c>
      <c r="B771" s="78" t="s">
        <v>473</v>
      </c>
      <c r="C771" s="75">
        <v>41313</v>
      </c>
      <c r="D771" s="77">
        <v>27901</v>
      </c>
      <c r="E771" s="78" t="s">
        <v>143</v>
      </c>
    </row>
    <row r="772" spans="1:5">
      <c r="A772" s="78">
        <v>771</v>
      </c>
      <c r="B772" s="78" t="s">
        <v>471</v>
      </c>
      <c r="C772" s="75">
        <v>41314</v>
      </c>
      <c r="D772" s="77">
        <v>45970</v>
      </c>
      <c r="E772" s="78" t="s">
        <v>143</v>
      </c>
    </row>
    <row r="773" spans="1:5">
      <c r="A773" s="78">
        <v>772</v>
      </c>
      <c r="B773" s="78" t="s">
        <v>472</v>
      </c>
      <c r="C773" s="75">
        <v>41315</v>
      </c>
      <c r="D773" s="77">
        <v>9141</v>
      </c>
      <c r="E773" s="78" t="s">
        <v>143</v>
      </c>
    </row>
    <row r="774" spans="1:5">
      <c r="A774" s="78">
        <v>773</v>
      </c>
      <c r="B774" s="78" t="s">
        <v>470</v>
      </c>
      <c r="C774" s="75">
        <v>41316</v>
      </c>
      <c r="D774" s="77">
        <v>41486</v>
      </c>
      <c r="E774" s="78" t="s">
        <v>142</v>
      </c>
    </row>
    <row r="775" spans="1:5">
      <c r="A775" s="78">
        <v>774</v>
      </c>
      <c r="B775" s="78" t="s">
        <v>471</v>
      </c>
      <c r="C775" s="75">
        <v>41317</v>
      </c>
      <c r="D775" s="77">
        <v>43082</v>
      </c>
      <c r="E775" s="78" t="s">
        <v>142</v>
      </c>
    </row>
    <row r="776" spans="1:5">
      <c r="A776" s="78">
        <v>775</v>
      </c>
      <c r="B776" s="78" t="s">
        <v>473</v>
      </c>
      <c r="C776" s="75">
        <v>41318</v>
      </c>
      <c r="D776" s="77">
        <v>36984</v>
      </c>
      <c r="E776" s="78" t="s">
        <v>3</v>
      </c>
    </row>
    <row r="777" spans="1:5">
      <c r="A777" s="78">
        <v>776</v>
      </c>
      <c r="B777" s="78" t="s">
        <v>470</v>
      </c>
      <c r="C777" s="75">
        <v>41319</v>
      </c>
      <c r="D777" s="77">
        <v>9887</v>
      </c>
      <c r="E777" s="78" t="s">
        <v>3</v>
      </c>
    </row>
    <row r="778" spans="1:5">
      <c r="A778" s="78">
        <v>777</v>
      </c>
      <c r="B778" s="78" t="s">
        <v>470</v>
      </c>
      <c r="C778" s="75">
        <v>41320</v>
      </c>
      <c r="D778" s="77">
        <v>42380</v>
      </c>
      <c r="E778" s="78" t="s">
        <v>143</v>
      </c>
    </row>
    <row r="779" spans="1:5">
      <c r="A779" s="78">
        <v>778</v>
      </c>
      <c r="B779" s="78" t="s">
        <v>471</v>
      </c>
      <c r="C779" s="75">
        <v>41321</v>
      </c>
      <c r="D779" s="77">
        <v>11369</v>
      </c>
      <c r="E779" s="78" t="s">
        <v>143</v>
      </c>
    </row>
    <row r="780" spans="1:5">
      <c r="A780" s="78">
        <v>779</v>
      </c>
      <c r="B780" s="78" t="s">
        <v>472</v>
      </c>
      <c r="C780" s="75">
        <v>41322</v>
      </c>
      <c r="D780" s="77">
        <v>19211</v>
      </c>
      <c r="E780" s="78" t="s">
        <v>5</v>
      </c>
    </row>
    <row r="781" spans="1:5">
      <c r="A781" s="78">
        <v>780</v>
      </c>
      <c r="B781" s="78" t="s">
        <v>473</v>
      </c>
      <c r="C781" s="75">
        <v>41323</v>
      </c>
      <c r="D781" s="77">
        <v>46357</v>
      </c>
      <c r="E781" s="78" t="s">
        <v>5</v>
      </c>
    </row>
    <row r="782" spans="1:5">
      <c r="A782" s="78">
        <v>781</v>
      </c>
      <c r="B782" s="78" t="s">
        <v>471</v>
      </c>
      <c r="C782" s="75">
        <v>41324</v>
      </c>
      <c r="D782" s="77">
        <v>27168</v>
      </c>
      <c r="E782" s="78" t="s">
        <v>4</v>
      </c>
    </row>
    <row r="783" spans="1:5">
      <c r="A783" s="78">
        <v>782</v>
      </c>
      <c r="B783" s="78" t="s">
        <v>472</v>
      </c>
      <c r="C783" s="75">
        <v>41325</v>
      </c>
      <c r="D783" s="77">
        <v>33406</v>
      </c>
      <c r="E783" s="78" t="s">
        <v>4</v>
      </c>
    </row>
    <row r="784" spans="1:5">
      <c r="A784" s="78">
        <v>783</v>
      </c>
      <c r="B784" s="78" t="s">
        <v>473</v>
      </c>
      <c r="C784" s="75">
        <v>41326</v>
      </c>
      <c r="D784" s="77">
        <v>43449</v>
      </c>
      <c r="E784" s="78" t="s">
        <v>142</v>
      </c>
    </row>
    <row r="785" spans="1:5">
      <c r="A785" s="78">
        <v>784</v>
      </c>
      <c r="B785" s="78" t="s">
        <v>470</v>
      </c>
      <c r="C785" s="75">
        <v>41327</v>
      </c>
      <c r="D785" s="77">
        <v>32496</v>
      </c>
      <c r="E785" s="78" t="s">
        <v>142</v>
      </c>
    </row>
    <row r="786" spans="1:5">
      <c r="A786" s="78">
        <v>785</v>
      </c>
      <c r="B786" s="78" t="s">
        <v>471</v>
      </c>
      <c r="C786" s="75">
        <v>41328</v>
      </c>
      <c r="D786" s="77">
        <v>6449</v>
      </c>
      <c r="E786" s="78" t="s">
        <v>5</v>
      </c>
    </row>
    <row r="787" spans="1:5">
      <c r="A787" s="78">
        <v>786</v>
      </c>
      <c r="B787" s="78" t="s">
        <v>472</v>
      </c>
      <c r="C787" s="75">
        <v>41329</v>
      </c>
      <c r="D787" s="77">
        <v>10015</v>
      </c>
      <c r="E787" s="78" t="s">
        <v>5</v>
      </c>
    </row>
    <row r="788" spans="1:5">
      <c r="A788" s="78">
        <v>787</v>
      </c>
      <c r="B788" s="78" t="s">
        <v>473</v>
      </c>
      <c r="C788" s="75">
        <v>41330</v>
      </c>
      <c r="D788" s="77">
        <v>5575</v>
      </c>
      <c r="E788" s="78" t="s">
        <v>143</v>
      </c>
    </row>
    <row r="789" spans="1:5">
      <c r="A789" s="78">
        <v>788</v>
      </c>
      <c r="B789" s="78" t="s">
        <v>470</v>
      </c>
      <c r="C789" s="75">
        <v>41331</v>
      </c>
      <c r="D789" s="77">
        <v>9999</v>
      </c>
      <c r="E789" s="78" t="s">
        <v>143</v>
      </c>
    </row>
    <row r="790" spans="1:5">
      <c r="A790" s="78">
        <v>789</v>
      </c>
      <c r="B790" s="78" t="s">
        <v>471</v>
      </c>
      <c r="C790" s="75">
        <v>41332</v>
      </c>
      <c r="D790" s="77">
        <v>16086</v>
      </c>
      <c r="E790" s="78" t="s">
        <v>3</v>
      </c>
    </row>
    <row r="791" spans="1:5">
      <c r="A791" s="78">
        <v>790</v>
      </c>
      <c r="B791" s="78" t="s">
        <v>472</v>
      </c>
      <c r="C791" s="75">
        <v>41333</v>
      </c>
      <c r="D791" s="77">
        <v>28717</v>
      </c>
      <c r="E791" s="78" t="s">
        <v>3</v>
      </c>
    </row>
    <row r="792" spans="1:5">
      <c r="A792" s="78">
        <v>791</v>
      </c>
      <c r="B792" s="78" t="s">
        <v>470</v>
      </c>
      <c r="C792" s="75">
        <v>41334</v>
      </c>
      <c r="D792" s="77">
        <v>10937</v>
      </c>
      <c r="E792" s="78" t="s">
        <v>5</v>
      </c>
    </row>
    <row r="793" spans="1:5">
      <c r="A793" s="78">
        <v>792</v>
      </c>
      <c r="B793" s="78" t="s">
        <v>471</v>
      </c>
      <c r="C793" s="75">
        <v>41335</v>
      </c>
      <c r="D793" s="77">
        <v>39384</v>
      </c>
      <c r="E793" s="78" t="s">
        <v>5</v>
      </c>
    </row>
    <row r="794" spans="1:5">
      <c r="A794" s="78">
        <v>793</v>
      </c>
      <c r="B794" s="78" t="s">
        <v>473</v>
      </c>
      <c r="C794" s="75">
        <v>41336</v>
      </c>
      <c r="D794" s="77">
        <v>42336</v>
      </c>
      <c r="E794" s="78" t="s">
        <v>4</v>
      </c>
    </row>
    <row r="795" spans="1:5">
      <c r="A795" s="78">
        <v>794</v>
      </c>
      <c r="B795" s="78" t="s">
        <v>470</v>
      </c>
      <c r="C795" s="75">
        <v>41337</v>
      </c>
      <c r="D795" s="77">
        <v>9265</v>
      </c>
      <c r="E795" s="78" t="s">
        <v>4</v>
      </c>
    </row>
    <row r="796" spans="1:5">
      <c r="A796" s="78">
        <v>795</v>
      </c>
      <c r="B796" s="78" t="s">
        <v>473</v>
      </c>
      <c r="C796" s="75">
        <v>41338</v>
      </c>
      <c r="D796" s="77">
        <v>16024</v>
      </c>
      <c r="E796" s="78" t="s">
        <v>4</v>
      </c>
    </row>
    <row r="797" spans="1:5">
      <c r="A797" s="78">
        <v>796</v>
      </c>
      <c r="B797" s="78" t="s">
        <v>470</v>
      </c>
      <c r="C797" s="75">
        <v>41339</v>
      </c>
      <c r="D797" s="77">
        <v>484</v>
      </c>
      <c r="E797" s="78" t="s">
        <v>4</v>
      </c>
    </row>
    <row r="798" spans="1:5">
      <c r="A798" s="78">
        <v>797</v>
      </c>
      <c r="B798" s="78" t="s">
        <v>473</v>
      </c>
      <c r="C798" s="75">
        <v>41340</v>
      </c>
      <c r="D798" s="77">
        <v>29620</v>
      </c>
      <c r="E798" s="78" t="s">
        <v>4</v>
      </c>
    </row>
    <row r="799" spans="1:5">
      <c r="A799" s="78">
        <v>798</v>
      </c>
      <c r="B799" s="78" t="s">
        <v>470</v>
      </c>
      <c r="C799" s="75">
        <v>41341</v>
      </c>
      <c r="D799" s="77">
        <v>8718</v>
      </c>
      <c r="E799" s="78" t="s">
        <v>4</v>
      </c>
    </row>
    <row r="800" spans="1:5">
      <c r="A800" s="78">
        <v>799</v>
      </c>
      <c r="B800" s="78" t="s">
        <v>472</v>
      </c>
      <c r="C800" s="75">
        <v>41342</v>
      </c>
      <c r="D800" s="77">
        <v>7040</v>
      </c>
      <c r="E800" s="78" t="s">
        <v>5</v>
      </c>
    </row>
    <row r="801" spans="1:5">
      <c r="A801" s="78">
        <v>800</v>
      </c>
      <c r="B801" s="78" t="s">
        <v>473</v>
      </c>
      <c r="C801" s="75">
        <v>41343</v>
      </c>
      <c r="D801" s="77">
        <v>29766</v>
      </c>
      <c r="E801" s="78" t="s">
        <v>5</v>
      </c>
    </row>
    <row r="802" spans="1:5">
      <c r="A802" s="78">
        <v>801</v>
      </c>
      <c r="B802" s="78" t="s">
        <v>470</v>
      </c>
      <c r="C802" s="75">
        <v>41344</v>
      </c>
      <c r="D802" s="77">
        <v>42765</v>
      </c>
      <c r="E802" s="78" t="s">
        <v>5</v>
      </c>
    </row>
    <row r="803" spans="1:5">
      <c r="A803" s="78">
        <v>802</v>
      </c>
      <c r="B803" s="78" t="s">
        <v>471</v>
      </c>
      <c r="C803" s="75">
        <v>41345</v>
      </c>
      <c r="D803" s="77">
        <v>5449</v>
      </c>
      <c r="E803" s="78" t="s">
        <v>5</v>
      </c>
    </row>
    <row r="804" spans="1:5">
      <c r="A804" s="78">
        <v>803</v>
      </c>
      <c r="B804" s="78" t="s">
        <v>472</v>
      </c>
      <c r="C804" s="75">
        <v>41346</v>
      </c>
      <c r="D804" s="77">
        <v>12967</v>
      </c>
      <c r="E804" s="78" t="s">
        <v>142</v>
      </c>
    </row>
    <row r="805" spans="1:5">
      <c r="A805" s="78">
        <v>804</v>
      </c>
      <c r="B805" s="78" t="s">
        <v>473</v>
      </c>
      <c r="C805" s="75">
        <v>41347</v>
      </c>
      <c r="D805" s="77">
        <v>30661</v>
      </c>
      <c r="E805" s="78" t="s">
        <v>143</v>
      </c>
    </row>
    <row r="806" spans="1:5">
      <c r="A806" s="78">
        <v>805</v>
      </c>
      <c r="B806" s="78" t="s">
        <v>473</v>
      </c>
      <c r="C806" s="75">
        <v>41348</v>
      </c>
      <c r="D806" s="77">
        <v>15355</v>
      </c>
      <c r="E806" s="78" t="s">
        <v>142</v>
      </c>
    </row>
    <row r="807" spans="1:5">
      <c r="A807" s="78">
        <v>806</v>
      </c>
      <c r="B807" s="78" t="s">
        <v>471</v>
      </c>
      <c r="C807" s="75">
        <v>41349</v>
      </c>
      <c r="D807" s="77">
        <v>42823</v>
      </c>
      <c r="E807" s="78" t="s">
        <v>4</v>
      </c>
    </row>
    <row r="808" spans="1:5">
      <c r="A808" s="78">
        <v>807</v>
      </c>
      <c r="B808" s="78" t="s">
        <v>473</v>
      </c>
      <c r="C808" s="75">
        <v>41350</v>
      </c>
      <c r="D808" s="77">
        <v>39712</v>
      </c>
      <c r="E808" s="78" t="s">
        <v>3</v>
      </c>
    </row>
    <row r="809" spans="1:5">
      <c r="A809" s="78">
        <v>808</v>
      </c>
      <c r="B809" s="78" t="s">
        <v>473</v>
      </c>
      <c r="C809" s="75">
        <v>41351</v>
      </c>
      <c r="D809" s="77">
        <v>46542</v>
      </c>
      <c r="E809" s="78" t="s">
        <v>4</v>
      </c>
    </row>
    <row r="810" spans="1:5">
      <c r="A810" s="78">
        <v>809</v>
      </c>
      <c r="B810" s="78" t="s">
        <v>470</v>
      </c>
      <c r="C810" s="75">
        <v>41352</v>
      </c>
      <c r="D810" s="77">
        <v>45426</v>
      </c>
      <c r="E810" s="78" t="s">
        <v>5</v>
      </c>
    </row>
    <row r="811" spans="1:5">
      <c r="A811" s="78">
        <v>810</v>
      </c>
      <c r="B811" s="78" t="s">
        <v>471</v>
      </c>
      <c r="C811" s="75">
        <v>41353</v>
      </c>
      <c r="D811" s="77">
        <v>32240</v>
      </c>
      <c r="E811" s="78" t="s">
        <v>3</v>
      </c>
    </row>
    <row r="812" spans="1:5">
      <c r="A812" s="78">
        <v>811</v>
      </c>
      <c r="B812" s="78" t="s">
        <v>471</v>
      </c>
      <c r="C812" s="75">
        <v>41354</v>
      </c>
      <c r="D812" s="77">
        <v>36966</v>
      </c>
      <c r="E812" s="78" t="s">
        <v>5</v>
      </c>
    </row>
    <row r="813" spans="1:5">
      <c r="A813" s="78">
        <v>812</v>
      </c>
      <c r="B813" s="78" t="s">
        <v>472</v>
      </c>
      <c r="C813" s="75">
        <v>41355</v>
      </c>
      <c r="D813" s="77">
        <v>6035</v>
      </c>
      <c r="E813" s="78" t="s">
        <v>3</v>
      </c>
    </row>
    <row r="814" spans="1:5">
      <c r="A814" s="78">
        <v>813</v>
      </c>
      <c r="B814" s="78" t="s">
        <v>473</v>
      </c>
      <c r="C814" s="75">
        <v>41356</v>
      </c>
      <c r="D814" s="77">
        <v>4233</v>
      </c>
      <c r="E814" s="78" t="s">
        <v>142</v>
      </c>
    </row>
    <row r="815" spans="1:5">
      <c r="A815" s="78">
        <v>814</v>
      </c>
      <c r="B815" s="78" t="s">
        <v>470</v>
      </c>
      <c r="C815" s="75">
        <v>41357</v>
      </c>
      <c r="D815" s="77">
        <v>35624</v>
      </c>
      <c r="E815" s="78" t="s">
        <v>143</v>
      </c>
    </row>
    <row r="816" spans="1:5">
      <c r="A816" s="78">
        <v>815</v>
      </c>
      <c r="B816" s="78" t="s">
        <v>473</v>
      </c>
      <c r="C816" s="75">
        <v>41358</v>
      </c>
      <c r="D816" s="77">
        <v>17369</v>
      </c>
      <c r="E816" s="78" t="s">
        <v>3</v>
      </c>
    </row>
    <row r="817" spans="1:5">
      <c r="A817" s="78">
        <v>816</v>
      </c>
      <c r="B817" s="78" t="s">
        <v>471</v>
      </c>
      <c r="C817" s="75">
        <v>41359</v>
      </c>
      <c r="D817" s="77">
        <v>35489</v>
      </c>
      <c r="E817" s="78" t="s">
        <v>4</v>
      </c>
    </row>
    <row r="818" spans="1:5">
      <c r="A818" s="78">
        <v>817</v>
      </c>
      <c r="B818" s="78" t="s">
        <v>472</v>
      </c>
      <c r="C818" s="75">
        <v>41360</v>
      </c>
      <c r="D818" s="77">
        <v>25391</v>
      </c>
      <c r="E818" s="78" t="s">
        <v>5</v>
      </c>
    </row>
    <row r="819" spans="1:5">
      <c r="A819" s="78">
        <v>818</v>
      </c>
      <c r="B819" s="78" t="s">
        <v>470</v>
      </c>
      <c r="C819" s="75">
        <v>41361</v>
      </c>
      <c r="D819" s="77">
        <v>32822</v>
      </c>
      <c r="E819" s="78" t="s">
        <v>4</v>
      </c>
    </row>
    <row r="820" spans="1:5">
      <c r="A820" s="78">
        <v>819</v>
      </c>
      <c r="B820" s="78" t="s">
        <v>472</v>
      </c>
      <c r="C820" s="75">
        <v>41362</v>
      </c>
      <c r="D820" s="77">
        <v>8898</v>
      </c>
      <c r="E820" s="78" t="s">
        <v>142</v>
      </c>
    </row>
    <row r="821" spans="1:5">
      <c r="A821" s="78">
        <v>820</v>
      </c>
      <c r="B821" s="78" t="s">
        <v>473</v>
      </c>
      <c r="C821" s="75">
        <v>41363</v>
      </c>
      <c r="D821" s="77">
        <v>12198</v>
      </c>
      <c r="E821" s="78" t="s">
        <v>143</v>
      </c>
    </row>
    <row r="822" spans="1:5">
      <c r="A822" s="78">
        <v>821</v>
      </c>
      <c r="B822" s="78" t="s">
        <v>472</v>
      </c>
      <c r="C822" s="75">
        <v>41364</v>
      </c>
      <c r="D822" s="77">
        <v>34454</v>
      </c>
      <c r="E822" s="78" t="s">
        <v>143</v>
      </c>
    </row>
    <row r="823" spans="1:5">
      <c r="A823" s="78">
        <v>822</v>
      </c>
      <c r="B823" s="78" t="s">
        <v>471</v>
      </c>
      <c r="C823" s="75">
        <v>41365</v>
      </c>
      <c r="D823" s="77">
        <v>13052</v>
      </c>
      <c r="E823" s="78" t="s">
        <v>142</v>
      </c>
    </row>
    <row r="824" spans="1:5">
      <c r="A824" s="78">
        <v>823</v>
      </c>
      <c r="B824" s="78" t="s">
        <v>470</v>
      </c>
      <c r="C824" s="75">
        <v>41366</v>
      </c>
      <c r="D824" s="77">
        <v>4328</v>
      </c>
      <c r="E824" s="78" t="s">
        <v>3</v>
      </c>
    </row>
    <row r="825" spans="1:5">
      <c r="A825" s="78">
        <v>824</v>
      </c>
      <c r="B825" s="78" t="s">
        <v>471</v>
      </c>
      <c r="C825" s="75">
        <v>41367</v>
      </c>
      <c r="D825" s="77">
        <v>43236</v>
      </c>
      <c r="E825" s="78" t="s">
        <v>143</v>
      </c>
    </row>
    <row r="826" spans="1:5">
      <c r="A826" s="78">
        <v>825</v>
      </c>
      <c r="B826" s="78" t="s">
        <v>473</v>
      </c>
      <c r="C826" s="75">
        <v>41368</v>
      </c>
      <c r="D826" s="77">
        <v>36122</v>
      </c>
      <c r="E826" s="78" t="s">
        <v>5</v>
      </c>
    </row>
    <row r="827" spans="1:5">
      <c r="A827" s="78">
        <v>826</v>
      </c>
      <c r="B827" s="78" t="s">
        <v>472</v>
      </c>
      <c r="C827" s="75">
        <v>41369</v>
      </c>
      <c r="D827" s="77">
        <v>36189</v>
      </c>
      <c r="E827" s="78" t="s">
        <v>4</v>
      </c>
    </row>
    <row r="828" spans="1:5">
      <c r="A828" s="78">
        <v>827</v>
      </c>
      <c r="B828" s="78" t="s">
        <v>470</v>
      </c>
      <c r="C828" s="75">
        <v>41370</v>
      </c>
      <c r="D828" s="77">
        <v>5068</v>
      </c>
      <c r="E828" s="78" t="s">
        <v>142</v>
      </c>
    </row>
    <row r="829" spans="1:5">
      <c r="A829" s="78">
        <v>828</v>
      </c>
      <c r="B829" s="78" t="s">
        <v>472</v>
      </c>
      <c r="C829" s="75">
        <v>41371</v>
      </c>
      <c r="D829" s="77">
        <v>9848</v>
      </c>
      <c r="E829" s="78" t="s">
        <v>5</v>
      </c>
    </row>
    <row r="830" spans="1:5">
      <c r="A830" s="78">
        <v>829</v>
      </c>
      <c r="B830" s="78" t="s">
        <v>470</v>
      </c>
      <c r="C830" s="75">
        <v>41372</v>
      </c>
      <c r="D830" s="77">
        <v>17308</v>
      </c>
      <c r="E830" s="78" t="s">
        <v>143</v>
      </c>
    </row>
    <row r="831" spans="1:5">
      <c r="A831" s="78">
        <v>830</v>
      </c>
      <c r="B831" s="78" t="s">
        <v>472</v>
      </c>
      <c r="C831" s="75">
        <v>41373</v>
      </c>
      <c r="D831" s="77">
        <v>29398</v>
      </c>
      <c r="E831" s="78" t="s">
        <v>3</v>
      </c>
    </row>
    <row r="832" spans="1:5">
      <c r="A832" s="78">
        <v>831</v>
      </c>
      <c r="B832" s="78" t="s">
        <v>471</v>
      </c>
      <c r="C832" s="75">
        <v>41374</v>
      </c>
      <c r="D832" s="77">
        <v>47592</v>
      </c>
      <c r="E832" s="78" t="s">
        <v>5</v>
      </c>
    </row>
    <row r="833" spans="1:5">
      <c r="A833" s="78">
        <v>832</v>
      </c>
      <c r="B833" s="78" t="s">
        <v>470</v>
      </c>
      <c r="C833" s="75">
        <v>41375</v>
      </c>
      <c r="D833" s="77">
        <v>47561</v>
      </c>
      <c r="E833" s="78" t="s">
        <v>4</v>
      </c>
    </row>
    <row r="834" spans="1:5">
      <c r="A834" s="78">
        <v>833</v>
      </c>
      <c r="B834" s="78" t="s">
        <v>470</v>
      </c>
      <c r="C834" s="75">
        <v>41376</v>
      </c>
      <c r="D834" s="77">
        <v>49624</v>
      </c>
      <c r="E834" s="78" t="s">
        <v>3</v>
      </c>
    </row>
    <row r="835" spans="1:5">
      <c r="A835" s="78">
        <v>834</v>
      </c>
      <c r="B835" s="78" t="s">
        <v>471</v>
      </c>
      <c r="C835" s="75">
        <v>41377</v>
      </c>
      <c r="D835" s="77">
        <v>4906</v>
      </c>
      <c r="E835" s="78" t="s">
        <v>142</v>
      </c>
    </row>
    <row r="836" spans="1:5">
      <c r="A836" s="78">
        <v>835</v>
      </c>
      <c r="B836" s="78" t="s">
        <v>472</v>
      </c>
      <c r="C836" s="75">
        <v>41378</v>
      </c>
      <c r="D836" s="77">
        <v>42085</v>
      </c>
      <c r="E836" s="78" t="s">
        <v>143</v>
      </c>
    </row>
    <row r="837" spans="1:5">
      <c r="A837" s="78">
        <v>836</v>
      </c>
      <c r="B837" s="78" t="s">
        <v>472</v>
      </c>
      <c r="C837" s="75">
        <v>41379</v>
      </c>
      <c r="D837" s="77">
        <v>19230</v>
      </c>
      <c r="E837" s="78" t="s">
        <v>142</v>
      </c>
    </row>
    <row r="838" spans="1:5">
      <c r="A838" s="78">
        <v>837</v>
      </c>
      <c r="B838" s="78" t="s">
        <v>470</v>
      </c>
      <c r="C838" s="75">
        <v>41380</v>
      </c>
      <c r="D838" s="77">
        <v>43548</v>
      </c>
      <c r="E838" s="78" t="s">
        <v>4</v>
      </c>
    </row>
    <row r="839" spans="1:5">
      <c r="A839" s="78">
        <v>838</v>
      </c>
      <c r="B839" s="78" t="s">
        <v>472</v>
      </c>
      <c r="C839" s="75">
        <v>41381</v>
      </c>
      <c r="D839" s="77">
        <v>12621</v>
      </c>
      <c r="E839" s="78" t="s">
        <v>3</v>
      </c>
    </row>
    <row r="840" spans="1:5">
      <c r="A840" s="78">
        <v>839</v>
      </c>
      <c r="B840" s="78" t="s">
        <v>472</v>
      </c>
      <c r="C840" s="75">
        <v>41382</v>
      </c>
      <c r="D840" s="77">
        <v>41321</v>
      </c>
      <c r="E840" s="78" t="s">
        <v>4</v>
      </c>
    </row>
    <row r="841" spans="1:5">
      <c r="A841" s="78">
        <v>840</v>
      </c>
      <c r="B841" s="78" t="s">
        <v>473</v>
      </c>
      <c r="C841" s="75">
        <v>41383</v>
      </c>
      <c r="D841" s="77">
        <v>47491</v>
      </c>
      <c r="E841" s="78" t="s">
        <v>5</v>
      </c>
    </row>
    <row r="842" spans="1:5">
      <c r="A842" s="78">
        <v>841</v>
      </c>
      <c r="B842" s="78" t="s">
        <v>470</v>
      </c>
      <c r="C842" s="75">
        <v>41384</v>
      </c>
      <c r="D842" s="77">
        <v>33928</v>
      </c>
      <c r="E842" s="78" t="s">
        <v>3</v>
      </c>
    </row>
    <row r="843" spans="1:5">
      <c r="A843" s="78">
        <v>842</v>
      </c>
      <c r="B843" s="78" t="s">
        <v>470</v>
      </c>
      <c r="C843" s="75">
        <v>41385</v>
      </c>
      <c r="D843" s="77">
        <v>9420</v>
      </c>
      <c r="E843" s="78" t="s">
        <v>5</v>
      </c>
    </row>
    <row r="844" spans="1:5">
      <c r="A844" s="78">
        <v>843</v>
      </c>
      <c r="B844" s="78" t="s">
        <v>471</v>
      </c>
      <c r="C844" s="75">
        <v>41386</v>
      </c>
      <c r="D844" s="77">
        <v>48212</v>
      </c>
      <c r="E844" s="78" t="s">
        <v>3</v>
      </c>
    </row>
    <row r="845" spans="1:5">
      <c r="A845" s="78">
        <v>844</v>
      </c>
      <c r="B845" s="78" t="s">
        <v>472</v>
      </c>
      <c r="C845" s="75">
        <v>41387</v>
      </c>
      <c r="D845" s="77">
        <v>23256</v>
      </c>
      <c r="E845" s="78" t="s">
        <v>142</v>
      </c>
    </row>
    <row r="846" spans="1:5">
      <c r="A846" s="78">
        <v>845</v>
      </c>
      <c r="B846" s="78" t="s">
        <v>473</v>
      </c>
      <c r="C846" s="75">
        <v>41388</v>
      </c>
      <c r="D846" s="77">
        <v>34724</v>
      </c>
      <c r="E846" s="78" t="s">
        <v>143</v>
      </c>
    </row>
    <row r="847" spans="1:5">
      <c r="A847" s="78">
        <v>846</v>
      </c>
      <c r="B847" s="78" t="s">
        <v>472</v>
      </c>
      <c r="C847" s="75">
        <v>41389</v>
      </c>
      <c r="D847" s="77">
        <v>47926</v>
      </c>
      <c r="E847" s="78" t="s">
        <v>3</v>
      </c>
    </row>
    <row r="848" spans="1:5">
      <c r="A848" s="78">
        <v>847</v>
      </c>
      <c r="B848" s="78" t="s">
        <v>470</v>
      </c>
      <c r="C848" s="75">
        <v>41390</v>
      </c>
      <c r="D848" s="77">
        <v>2942</v>
      </c>
      <c r="E848" s="78" t="s">
        <v>143</v>
      </c>
    </row>
    <row r="849" spans="1:5">
      <c r="A849" s="78">
        <v>848</v>
      </c>
      <c r="B849" s="78" t="s">
        <v>471</v>
      </c>
      <c r="C849" s="75">
        <v>41391</v>
      </c>
      <c r="D849" s="77">
        <v>24813</v>
      </c>
      <c r="E849" s="78" t="s">
        <v>143</v>
      </c>
    </row>
    <row r="850" spans="1:5">
      <c r="A850" s="78">
        <v>849</v>
      </c>
      <c r="B850" s="78" t="s">
        <v>472</v>
      </c>
      <c r="C850" s="75">
        <v>41392</v>
      </c>
      <c r="D850" s="77">
        <v>18684</v>
      </c>
      <c r="E850" s="78" t="s">
        <v>4</v>
      </c>
    </row>
    <row r="851" spans="1:5">
      <c r="A851" s="78">
        <v>850</v>
      </c>
      <c r="B851" s="78" t="s">
        <v>472</v>
      </c>
      <c r="C851" s="75">
        <v>41393</v>
      </c>
      <c r="D851" s="77">
        <v>39751</v>
      </c>
      <c r="E851" s="78" t="s">
        <v>143</v>
      </c>
    </row>
    <row r="852" spans="1:5">
      <c r="A852" s="78">
        <v>851</v>
      </c>
      <c r="B852" s="78" t="s">
        <v>470</v>
      </c>
      <c r="C852" s="75">
        <v>41394</v>
      </c>
      <c r="D852" s="77">
        <v>7018</v>
      </c>
      <c r="E852" s="78" t="s">
        <v>5</v>
      </c>
    </row>
    <row r="853" spans="1:5">
      <c r="A853" s="78">
        <v>852</v>
      </c>
      <c r="B853" s="78" t="s">
        <v>471</v>
      </c>
      <c r="C853" s="75">
        <v>41395</v>
      </c>
      <c r="D853" s="77">
        <v>41148</v>
      </c>
      <c r="E853" s="78" t="s">
        <v>3</v>
      </c>
    </row>
    <row r="854" spans="1:5">
      <c r="A854" s="78">
        <v>853</v>
      </c>
      <c r="B854" s="78" t="s">
        <v>472</v>
      </c>
      <c r="C854" s="75">
        <v>41396</v>
      </c>
      <c r="D854" s="77">
        <v>6930</v>
      </c>
      <c r="E854" s="78" t="s">
        <v>142</v>
      </c>
    </row>
    <row r="855" spans="1:5">
      <c r="A855" s="78">
        <v>854</v>
      </c>
      <c r="B855" s="78" t="s">
        <v>471</v>
      </c>
      <c r="C855" s="75">
        <v>41397</v>
      </c>
      <c r="D855" s="77">
        <v>24821</v>
      </c>
      <c r="E855" s="78" t="s">
        <v>5</v>
      </c>
    </row>
    <row r="856" spans="1:5">
      <c r="A856" s="78">
        <v>855</v>
      </c>
      <c r="B856" s="78" t="s">
        <v>472</v>
      </c>
      <c r="C856" s="75">
        <v>41398</v>
      </c>
      <c r="D856" s="77">
        <v>33413</v>
      </c>
      <c r="E856" s="78" t="s">
        <v>3</v>
      </c>
    </row>
    <row r="857" spans="1:5">
      <c r="A857" s="78">
        <v>856</v>
      </c>
      <c r="B857" s="78" t="s">
        <v>472</v>
      </c>
      <c r="C857" s="75">
        <v>41399</v>
      </c>
      <c r="D857" s="77">
        <v>19029</v>
      </c>
      <c r="E857" s="78" t="s">
        <v>5</v>
      </c>
    </row>
    <row r="858" spans="1:5">
      <c r="A858" s="78">
        <v>857</v>
      </c>
      <c r="B858" s="78" t="s">
        <v>470</v>
      </c>
      <c r="C858" s="75">
        <v>41400</v>
      </c>
      <c r="D858" s="77">
        <v>10625</v>
      </c>
      <c r="E858" s="78" t="s">
        <v>142</v>
      </c>
    </row>
    <row r="859" spans="1:5">
      <c r="A859" s="78">
        <v>858</v>
      </c>
      <c r="B859" s="78" t="s">
        <v>473</v>
      </c>
      <c r="C859" s="75">
        <v>41401</v>
      </c>
      <c r="D859" s="77">
        <v>33791</v>
      </c>
      <c r="E859" s="78" t="s">
        <v>5</v>
      </c>
    </row>
    <row r="860" spans="1:5">
      <c r="A860" s="78">
        <v>859</v>
      </c>
      <c r="B860" s="78" t="s">
        <v>470</v>
      </c>
      <c r="C860" s="75">
        <v>41402</v>
      </c>
      <c r="D860" s="77">
        <v>46238</v>
      </c>
      <c r="E860" s="78" t="s">
        <v>3</v>
      </c>
    </row>
    <row r="861" spans="1:5">
      <c r="A861" s="78">
        <v>860</v>
      </c>
      <c r="B861" s="78" t="s">
        <v>470</v>
      </c>
      <c r="C861" s="75">
        <v>41403</v>
      </c>
      <c r="D861" s="77">
        <v>11286</v>
      </c>
      <c r="E861" s="78" t="s">
        <v>5</v>
      </c>
    </row>
    <row r="862" spans="1:5">
      <c r="A862" s="78">
        <v>861</v>
      </c>
      <c r="B862" s="78" t="s">
        <v>473</v>
      </c>
      <c r="C862" s="75">
        <v>41404</v>
      </c>
      <c r="D862" s="77">
        <v>45233</v>
      </c>
      <c r="E862" s="78" t="s">
        <v>143</v>
      </c>
    </row>
    <row r="863" spans="1:5">
      <c r="A863" s="78">
        <v>862</v>
      </c>
      <c r="B863" s="78" t="s">
        <v>473</v>
      </c>
      <c r="C863" s="75">
        <v>41405</v>
      </c>
      <c r="D863" s="77">
        <v>7094</v>
      </c>
      <c r="E863" s="78" t="s">
        <v>3</v>
      </c>
    </row>
    <row r="864" spans="1:5">
      <c r="A864" s="78">
        <v>863</v>
      </c>
      <c r="B864" s="78" t="s">
        <v>472</v>
      </c>
      <c r="C864" s="75">
        <v>41406</v>
      </c>
      <c r="D864" s="77">
        <v>2133</v>
      </c>
      <c r="E864" s="78" t="s">
        <v>4</v>
      </c>
    </row>
    <row r="865" spans="1:5">
      <c r="A865" s="78">
        <v>864</v>
      </c>
      <c r="B865" s="78" t="s">
        <v>473</v>
      </c>
      <c r="C865" s="75">
        <v>41407</v>
      </c>
      <c r="D865" s="77">
        <v>42083</v>
      </c>
      <c r="E865" s="78" t="s">
        <v>5</v>
      </c>
    </row>
    <row r="866" spans="1:5">
      <c r="A866" s="78">
        <v>865</v>
      </c>
      <c r="B866" s="78" t="s">
        <v>470</v>
      </c>
      <c r="C866" s="75">
        <v>41408</v>
      </c>
      <c r="D866" s="77">
        <v>18901</v>
      </c>
      <c r="E866" s="78" t="s">
        <v>3</v>
      </c>
    </row>
    <row r="867" spans="1:5">
      <c r="A867" s="78">
        <v>866</v>
      </c>
      <c r="B867" s="78" t="s">
        <v>471</v>
      </c>
      <c r="C867" s="75">
        <v>41409</v>
      </c>
      <c r="D867" s="77">
        <v>38116</v>
      </c>
      <c r="E867" s="78" t="s">
        <v>142</v>
      </c>
    </row>
    <row r="868" spans="1:5">
      <c r="A868" s="78">
        <v>867</v>
      </c>
      <c r="B868" s="78" t="s">
        <v>472</v>
      </c>
      <c r="C868" s="75">
        <v>41410</v>
      </c>
      <c r="D868" s="77">
        <v>13372</v>
      </c>
      <c r="E868" s="78" t="s">
        <v>143</v>
      </c>
    </row>
    <row r="869" spans="1:5">
      <c r="A869" s="78">
        <v>868</v>
      </c>
      <c r="B869" s="78" t="s">
        <v>471</v>
      </c>
      <c r="C869" s="75">
        <v>41411</v>
      </c>
      <c r="D869" s="77">
        <v>46485</v>
      </c>
      <c r="E869" s="78" t="s">
        <v>3</v>
      </c>
    </row>
    <row r="870" spans="1:5">
      <c r="A870" s="78">
        <v>869</v>
      </c>
      <c r="B870" s="78" t="s">
        <v>472</v>
      </c>
      <c r="C870" s="75">
        <v>41412</v>
      </c>
      <c r="D870" s="77">
        <v>49999</v>
      </c>
      <c r="E870" s="78" t="s">
        <v>142</v>
      </c>
    </row>
    <row r="871" spans="1:5">
      <c r="A871" s="78">
        <v>870</v>
      </c>
      <c r="B871" s="78" t="s">
        <v>473</v>
      </c>
      <c r="C871" s="75">
        <v>41413</v>
      </c>
      <c r="D871" s="77">
        <v>30100</v>
      </c>
      <c r="E871" s="78" t="s">
        <v>143</v>
      </c>
    </row>
    <row r="872" spans="1:5">
      <c r="A872" s="78">
        <v>871</v>
      </c>
      <c r="B872" s="78" t="s">
        <v>473</v>
      </c>
      <c r="C872" s="75">
        <v>41414</v>
      </c>
      <c r="D872" s="77">
        <v>5072</v>
      </c>
      <c r="E872" s="78" t="s">
        <v>142</v>
      </c>
    </row>
    <row r="873" spans="1:5">
      <c r="A873" s="78">
        <v>872</v>
      </c>
      <c r="B873" s="78" t="s">
        <v>471</v>
      </c>
      <c r="C873" s="75">
        <v>41415</v>
      </c>
      <c r="D873" s="77">
        <v>30514</v>
      </c>
      <c r="E873" s="78" t="s">
        <v>4</v>
      </c>
    </row>
    <row r="874" spans="1:5">
      <c r="A874" s="78">
        <v>873</v>
      </c>
      <c r="B874" s="78" t="s">
        <v>473</v>
      </c>
      <c r="C874" s="75">
        <v>41416</v>
      </c>
      <c r="D874" s="77">
        <v>28643</v>
      </c>
      <c r="E874" s="78" t="s">
        <v>3</v>
      </c>
    </row>
    <row r="875" spans="1:5">
      <c r="A875" s="78">
        <v>874</v>
      </c>
      <c r="B875" s="78" t="s">
        <v>473</v>
      </c>
      <c r="C875" s="75">
        <v>41417</v>
      </c>
      <c r="D875" s="77">
        <v>11295</v>
      </c>
      <c r="E875" s="78" t="s">
        <v>4</v>
      </c>
    </row>
    <row r="876" spans="1:5">
      <c r="A876" s="78">
        <v>875</v>
      </c>
      <c r="B876" s="78" t="s">
        <v>470</v>
      </c>
      <c r="C876" s="75">
        <v>41418</v>
      </c>
      <c r="D876" s="77">
        <v>35861</v>
      </c>
      <c r="E876" s="78" t="s">
        <v>5</v>
      </c>
    </row>
    <row r="877" spans="1:5">
      <c r="A877" s="78">
        <v>876</v>
      </c>
      <c r="B877" s="78" t="s">
        <v>471</v>
      </c>
      <c r="C877" s="75">
        <v>41419</v>
      </c>
      <c r="D877" s="77">
        <v>11772</v>
      </c>
      <c r="E877" s="78" t="s">
        <v>3</v>
      </c>
    </row>
    <row r="878" spans="1:5">
      <c r="A878" s="78">
        <v>877</v>
      </c>
      <c r="B878" s="78" t="s">
        <v>471</v>
      </c>
      <c r="C878" s="75">
        <v>41420</v>
      </c>
      <c r="D878" s="77">
        <v>22706</v>
      </c>
      <c r="E878" s="78" t="s">
        <v>5</v>
      </c>
    </row>
    <row r="879" spans="1:5">
      <c r="A879" s="78">
        <v>878</v>
      </c>
      <c r="B879" s="78" t="s">
        <v>472</v>
      </c>
      <c r="C879" s="75">
        <v>41421</v>
      </c>
      <c r="D879" s="77">
        <v>13337</v>
      </c>
      <c r="E879" s="78" t="s">
        <v>3</v>
      </c>
    </row>
    <row r="880" spans="1:5">
      <c r="A880" s="78">
        <v>879</v>
      </c>
      <c r="B880" s="78" t="s">
        <v>473</v>
      </c>
      <c r="C880" s="75">
        <v>41422</v>
      </c>
      <c r="D880" s="77">
        <v>22982</v>
      </c>
      <c r="E880" s="78" t="s">
        <v>142</v>
      </c>
    </row>
    <row r="881" spans="1:5">
      <c r="A881" s="78">
        <v>880</v>
      </c>
      <c r="B881" s="78" t="s">
        <v>470</v>
      </c>
      <c r="C881" s="75">
        <v>41423</v>
      </c>
      <c r="D881" s="77">
        <v>1535</v>
      </c>
      <c r="E881" s="78" t="s">
        <v>143</v>
      </c>
    </row>
    <row r="882" spans="1:5">
      <c r="A882" s="78">
        <v>881</v>
      </c>
      <c r="B882" s="78" t="s">
        <v>473</v>
      </c>
      <c r="C882" s="75">
        <v>41424</v>
      </c>
      <c r="D882" s="77">
        <v>30596</v>
      </c>
      <c r="E882" s="78" t="s">
        <v>3</v>
      </c>
    </row>
    <row r="883" spans="1:5">
      <c r="A883" s="78">
        <v>882</v>
      </c>
      <c r="B883" s="78" t="s">
        <v>471</v>
      </c>
      <c r="C883" s="75">
        <v>41425</v>
      </c>
      <c r="D883" s="77">
        <v>19793</v>
      </c>
      <c r="E883" s="78" t="s">
        <v>143</v>
      </c>
    </row>
    <row r="884" spans="1:5">
      <c r="A884" s="78">
        <v>883</v>
      </c>
      <c r="B884" s="78" t="s">
        <v>472</v>
      </c>
      <c r="C884" s="75">
        <v>41426</v>
      </c>
      <c r="D884" s="77">
        <v>28910</v>
      </c>
      <c r="E884" s="78" t="s">
        <v>143</v>
      </c>
    </row>
    <row r="885" spans="1:5">
      <c r="A885" s="78">
        <v>884</v>
      </c>
      <c r="B885" s="78" t="s">
        <v>473</v>
      </c>
      <c r="C885" s="75">
        <v>41427</v>
      </c>
      <c r="D885" s="77">
        <v>9587</v>
      </c>
      <c r="E885" s="78" t="s">
        <v>4</v>
      </c>
    </row>
    <row r="886" spans="1:5">
      <c r="A886" s="78">
        <v>885</v>
      </c>
      <c r="B886" s="78" t="s">
        <v>473</v>
      </c>
      <c r="C886" s="75">
        <v>41428</v>
      </c>
      <c r="D886" s="77">
        <v>39421</v>
      </c>
      <c r="E886" s="78" t="s">
        <v>143</v>
      </c>
    </row>
    <row r="887" spans="1:5">
      <c r="A887" s="78">
        <v>886</v>
      </c>
      <c r="B887" s="78" t="s">
        <v>471</v>
      </c>
      <c r="C887" s="75">
        <v>41429</v>
      </c>
      <c r="D887" s="77">
        <v>39502</v>
      </c>
      <c r="E887" s="78" t="s">
        <v>5</v>
      </c>
    </row>
    <row r="888" spans="1:5">
      <c r="A888" s="78">
        <v>887</v>
      </c>
      <c r="B888" s="78" t="s">
        <v>472</v>
      </c>
      <c r="C888" s="75">
        <v>41430</v>
      </c>
      <c r="D888" s="77">
        <v>19412</v>
      </c>
      <c r="E888" s="78" t="s">
        <v>3</v>
      </c>
    </row>
    <row r="889" spans="1:5">
      <c r="A889" s="78">
        <v>888</v>
      </c>
      <c r="B889" s="78" t="s">
        <v>473</v>
      </c>
      <c r="C889" s="75">
        <v>41431</v>
      </c>
      <c r="D889" s="77">
        <v>41214</v>
      </c>
      <c r="E889" s="78" t="s">
        <v>142</v>
      </c>
    </row>
    <row r="890" spans="1:5">
      <c r="A890" s="78">
        <v>889</v>
      </c>
      <c r="B890" s="78" t="s">
        <v>472</v>
      </c>
      <c r="C890" s="75">
        <v>41432</v>
      </c>
      <c r="D890" s="77">
        <v>12755</v>
      </c>
      <c r="E890" s="78" t="s">
        <v>5</v>
      </c>
    </row>
    <row r="891" spans="1:5">
      <c r="A891" s="78">
        <v>890</v>
      </c>
      <c r="B891" s="78" t="s">
        <v>473</v>
      </c>
      <c r="C891" s="75">
        <v>41433</v>
      </c>
      <c r="D891" s="77">
        <v>8728</v>
      </c>
      <c r="E891" s="78" t="s">
        <v>3</v>
      </c>
    </row>
    <row r="892" spans="1:5">
      <c r="A892" s="78">
        <v>891</v>
      </c>
      <c r="B892" s="78" t="s">
        <v>473</v>
      </c>
      <c r="C892" s="75">
        <v>41434</v>
      </c>
      <c r="D892" s="77">
        <v>8720</v>
      </c>
      <c r="E892" s="78" t="s">
        <v>5</v>
      </c>
    </row>
    <row r="893" spans="1:5">
      <c r="A893" s="78">
        <v>892</v>
      </c>
      <c r="B893" s="78" t="s">
        <v>471</v>
      </c>
      <c r="C893" s="75">
        <v>41435</v>
      </c>
      <c r="D893" s="77">
        <v>8311</v>
      </c>
      <c r="E893" s="78" t="s">
        <v>142</v>
      </c>
    </row>
    <row r="894" spans="1:5">
      <c r="A894" s="78">
        <v>893</v>
      </c>
      <c r="B894" s="78" t="s">
        <v>470</v>
      </c>
      <c r="C894" s="75">
        <v>41436</v>
      </c>
      <c r="D894" s="77">
        <v>26638</v>
      </c>
      <c r="E894" s="78" t="s">
        <v>5</v>
      </c>
    </row>
    <row r="895" spans="1:5">
      <c r="A895" s="78">
        <v>894</v>
      </c>
      <c r="B895" s="78" t="s">
        <v>471</v>
      </c>
      <c r="C895" s="75">
        <v>41437</v>
      </c>
      <c r="D895" s="77">
        <v>42972</v>
      </c>
      <c r="E895" s="78" t="s">
        <v>3</v>
      </c>
    </row>
    <row r="896" spans="1:5">
      <c r="A896" s="78">
        <v>895</v>
      </c>
      <c r="B896" s="78" t="s">
        <v>471</v>
      </c>
      <c r="C896" s="75">
        <v>41438</v>
      </c>
      <c r="D896" s="77">
        <v>37147</v>
      </c>
      <c r="E896" s="78" t="s">
        <v>5</v>
      </c>
    </row>
    <row r="897" spans="1:5">
      <c r="A897" s="78">
        <v>896</v>
      </c>
      <c r="B897" s="78" t="s">
        <v>470</v>
      </c>
      <c r="C897" s="75">
        <v>41439</v>
      </c>
      <c r="D897" s="77">
        <v>7713</v>
      </c>
      <c r="E897" s="78" t="s">
        <v>143</v>
      </c>
    </row>
    <row r="898" spans="1:5">
      <c r="A898" s="78">
        <v>897</v>
      </c>
      <c r="B898" s="78" t="s">
        <v>470</v>
      </c>
      <c r="C898" s="75">
        <v>41440</v>
      </c>
      <c r="D898" s="77">
        <v>7219</v>
      </c>
      <c r="E898" s="78" t="s">
        <v>3</v>
      </c>
    </row>
    <row r="899" spans="1:5">
      <c r="A899" s="78">
        <v>898</v>
      </c>
      <c r="B899" s="78" t="s">
        <v>473</v>
      </c>
      <c r="C899" s="75">
        <v>41441</v>
      </c>
      <c r="D899" s="77">
        <v>32170</v>
      </c>
      <c r="E899" s="78" t="s">
        <v>4</v>
      </c>
    </row>
    <row r="900" spans="1:5">
      <c r="A900" s="78">
        <v>899</v>
      </c>
      <c r="B900" s="78" t="s">
        <v>470</v>
      </c>
      <c r="C900" s="75">
        <v>41442</v>
      </c>
      <c r="D900" s="77">
        <v>904</v>
      </c>
      <c r="E900" s="78" t="s">
        <v>5</v>
      </c>
    </row>
    <row r="901" spans="1:5">
      <c r="A901" s="78">
        <v>900</v>
      </c>
      <c r="B901" s="78" t="s">
        <v>471</v>
      </c>
      <c r="C901" s="75">
        <v>41443</v>
      </c>
      <c r="D901" s="77">
        <v>6442</v>
      </c>
      <c r="E901" s="78" t="s">
        <v>3</v>
      </c>
    </row>
    <row r="902" spans="1:5">
      <c r="A902" s="78">
        <v>901</v>
      </c>
      <c r="B902" s="78" t="s">
        <v>472</v>
      </c>
      <c r="C902" s="75">
        <v>41444</v>
      </c>
      <c r="D902" s="77">
        <v>33366</v>
      </c>
      <c r="E902" s="78" t="s">
        <v>142</v>
      </c>
    </row>
    <row r="903" spans="1:5">
      <c r="A903" s="78">
        <v>902</v>
      </c>
      <c r="B903" s="78" t="s">
        <v>473</v>
      </c>
      <c r="C903" s="75">
        <v>41445</v>
      </c>
      <c r="D903" s="77">
        <v>5886</v>
      </c>
      <c r="E903" s="78" t="s">
        <v>143</v>
      </c>
    </row>
    <row r="904" spans="1:5">
      <c r="A904" s="78">
        <v>903</v>
      </c>
      <c r="B904" s="78" t="s">
        <v>470</v>
      </c>
      <c r="C904" s="75">
        <v>41446</v>
      </c>
      <c r="D904" s="77">
        <v>20426</v>
      </c>
      <c r="E904" s="78" t="s">
        <v>4</v>
      </c>
    </row>
    <row r="905" spans="1:5">
      <c r="A905" s="78">
        <v>904</v>
      </c>
      <c r="B905" s="78" t="s">
        <v>471</v>
      </c>
      <c r="C905" s="75">
        <v>41447</v>
      </c>
      <c r="D905" s="77">
        <v>30878</v>
      </c>
      <c r="E905" s="78" t="s">
        <v>4</v>
      </c>
    </row>
    <row r="906" spans="1:5">
      <c r="A906" s="78">
        <v>905</v>
      </c>
      <c r="B906" s="78" t="s">
        <v>473</v>
      </c>
      <c r="C906" s="75">
        <v>41448</v>
      </c>
      <c r="D906" s="77">
        <v>11797</v>
      </c>
      <c r="E906" s="78" t="s">
        <v>143</v>
      </c>
    </row>
    <row r="907" spans="1:5">
      <c r="A907" s="78">
        <v>906</v>
      </c>
      <c r="B907" s="78" t="s">
        <v>470</v>
      </c>
      <c r="C907" s="75">
        <v>41449</v>
      </c>
      <c r="D907" s="77">
        <v>59</v>
      </c>
      <c r="E907" s="78" t="s">
        <v>143</v>
      </c>
    </row>
    <row r="908" spans="1:5">
      <c r="A908" s="78">
        <v>907</v>
      </c>
      <c r="B908" s="78" t="s">
        <v>471</v>
      </c>
      <c r="C908" s="75">
        <v>41450</v>
      </c>
      <c r="D908" s="77">
        <v>16761</v>
      </c>
      <c r="E908" s="78" t="s">
        <v>3</v>
      </c>
    </row>
    <row r="909" spans="1:5">
      <c r="A909" s="78">
        <v>908</v>
      </c>
      <c r="B909" s="78" t="s">
        <v>472</v>
      </c>
      <c r="C909" s="75">
        <v>41451</v>
      </c>
      <c r="D909" s="77">
        <v>40044</v>
      </c>
      <c r="E909" s="78" t="s">
        <v>3</v>
      </c>
    </row>
    <row r="910" spans="1:5">
      <c r="A910" s="78">
        <v>909</v>
      </c>
      <c r="B910" s="78" t="s">
        <v>472</v>
      </c>
      <c r="C910" s="75">
        <v>41452</v>
      </c>
      <c r="D910" s="77">
        <v>19797</v>
      </c>
      <c r="E910" s="78" t="s">
        <v>142</v>
      </c>
    </row>
    <row r="911" spans="1:5">
      <c r="A911" s="78">
        <v>910</v>
      </c>
      <c r="B911" s="78" t="s">
        <v>473</v>
      </c>
      <c r="C911" s="75">
        <v>41453</v>
      </c>
      <c r="D911" s="77">
        <v>4440</v>
      </c>
      <c r="E911" s="78" t="s">
        <v>142</v>
      </c>
    </row>
    <row r="912" spans="1:5">
      <c r="A912" s="78">
        <v>911</v>
      </c>
      <c r="B912" s="78" t="s">
        <v>471</v>
      </c>
      <c r="C912" s="75">
        <v>41454</v>
      </c>
      <c r="D912" s="77">
        <v>47484</v>
      </c>
      <c r="E912" s="78" t="s">
        <v>143</v>
      </c>
    </row>
    <row r="913" spans="1:5">
      <c r="A913" s="78">
        <v>912</v>
      </c>
      <c r="B913" s="78" t="s">
        <v>472</v>
      </c>
      <c r="C913" s="75">
        <v>41455</v>
      </c>
      <c r="D913" s="77">
        <v>40908</v>
      </c>
      <c r="E913" s="78" t="s">
        <v>143</v>
      </c>
    </row>
    <row r="914" spans="1:5">
      <c r="A914" s="78">
        <v>913</v>
      </c>
      <c r="B914" s="78" t="s">
        <v>470</v>
      </c>
      <c r="C914" s="75">
        <v>41456</v>
      </c>
      <c r="D914" s="77">
        <v>17128</v>
      </c>
      <c r="E914" s="78" t="s">
        <v>143</v>
      </c>
    </row>
    <row r="915" spans="1:5">
      <c r="A915" s="78">
        <v>914</v>
      </c>
      <c r="B915" s="78" t="s">
        <v>471</v>
      </c>
      <c r="C915" s="75">
        <v>41457</v>
      </c>
      <c r="D915" s="77">
        <v>42460</v>
      </c>
      <c r="E915" s="78" t="s">
        <v>143</v>
      </c>
    </row>
    <row r="916" spans="1:5">
      <c r="A916" s="78">
        <v>915</v>
      </c>
      <c r="B916" s="78" t="s">
        <v>473</v>
      </c>
      <c r="C916" s="75">
        <v>41458</v>
      </c>
      <c r="D916" s="77">
        <v>34167</v>
      </c>
      <c r="E916" s="78" t="s">
        <v>142</v>
      </c>
    </row>
    <row r="917" spans="1:5">
      <c r="A917" s="78">
        <v>916</v>
      </c>
      <c r="B917" s="78" t="s">
        <v>470</v>
      </c>
      <c r="C917" s="75">
        <v>41459</v>
      </c>
      <c r="D917" s="77">
        <v>34416</v>
      </c>
      <c r="E917" s="78" t="s">
        <v>142</v>
      </c>
    </row>
    <row r="918" spans="1:5">
      <c r="A918" s="78">
        <v>917</v>
      </c>
      <c r="B918" s="78" t="s">
        <v>471</v>
      </c>
      <c r="C918" s="75">
        <v>41460</v>
      </c>
      <c r="D918" s="77">
        <v>35382</v>
      </c>
      <c r="E918" s="78" t="s">
        <v>5</v>
      </c>
    </row>
    <row r="919" spans="1:5">
      <c r="A919" s="78">
        <v>918</v>
      </c>
      <c r="B919" s="78" t="s">
        <v>472</v>
      </c>
      <c r="C919" s="75">
        <v>41461</v>
      </c>
      <c r="D919" s="77">
        <v>14329</v>
      </c>
      <c r="E919" s="78" t="s">
        <v>5</v>
      </c>
    </row>
    <row r="920" spans="1:5">
      <c r="A920" s="78">
        <v>919</v>
      </c>
      <c r="B920" s="78" t="s">
        <v>470</v>
      </c>
      <c r="C920" s="75">
        <v>41462</v>
      </c>
      <c r="D920" s="77">
        <v>19128</v>
      </c>
      <c r="E920" s="78" t="s">
        <v>142</v>
      </c>
    </row>
    <row r="921" spans="1:5">
      <c r="A921" s="78">
        <v>920</v>
      </c>
      <c r="B921" s="78" t="s">
        <v>471</v>
      </c>
      <c r="C921" s="75">
        <v>41463</v>
      </c>
      <c r="D921" s="77">
        <v>14910</v>
      </c>
      <c r="E921" s="78" t="s">
        <v>142</v>
      </c>
    </row>
    <row r="922" spans="1:5">
      <c r="A922" s="78">
        <v>921</v>
      </c>
      <c r="B922" s="78" t="s">
        <v>472</v>
      </c>
      <c r="C922" s="75">
        <v>41464</v>
      </c>
      <c r="D922" s="77">
        <v>29902</v>
      </c>
      <c r="E922" s="78" t="s">
        <v>3</v>
      </c>
    </row>
    <row r="923" spans="1:5">
      <c r="A923" s="78">
        <v>922</v>
      </c>
      <c r="B923" s="78" t="s">
        <v>473</v>
      </c>
      <c r="C923" s="75">
        <v>41465</v>
      </c>
      <c r="D923" s="77">
        <v>25842</v>
      </c>
      <c r="E923" s="78" t="s">
        <v>3</v>
      </c>
    </row>
    <row r="924" spans="1:5">
      <c r="A924" s="78">
        <v>923</v>
      </c>
      <c r="B924" s="78" t="s">
        <v>472</v>
      </c>
      <c r="C924" s="75">
        <v>41466</v>
      </c>
      <c r="D924" s="77">
        <v>19977</v>
      </c>
      <c r="E924" s="78" t="s">
        <v>5</v>
      </c>
    </row>
    <row r="925" spans="1:5">
      <c r="A925" s="78">
        <v>924</v>
      </c>
      <c r="B925" s="78" t="s">
        <v>473</v>
      </c>
      <c r="C925" s="75">
        <v>41467</v>
      </c>
      <c r="D925" s="77">
        <v>1949</v>
      </c>
      <c r="E925" s="78" t="s">
        <v>5</v>
      </c>
    </row>
    <row r="926" spans="1:5">
      <c r="A926" s="78">
        <v>925</v>
      </c>
      <c r="B926" s="78" t="s">
        <v>470</v>
      </c>
      <c r="C926" s="75">
        <v>41468</v>
      </c>
      <c r="D926" s="77">
        <v>35761</v>
      </c>
      <c r="E926" s="78" t="s">
        <v>4</v>
      </c>
    </row>
    <row r="927" spans="1:5">
      <c r="A927" s="78">
        <v>926</v>
      </c>
      <c r="B927" s="78" t="s">
        <v>471</v>
      </c>
      <c r="C927" s="75">
        <v>41469</v>
      </c>
      <c r="D927" s="77">
        <v>12261</v>
      </c>
      <c r="E927" s="78" t="s">
        <v>4</v>
      </c>
    </row>
    <row r="928" spans="1:5">
      <c r="A928" s="78">
        <v>927</v>
      </c>
      <c r="B928" s="78" t="s">
        <v>471</v>
      </c>
      <c r="C928" s="75">
        <v>41470</v>
      </c>
      <c r="D928" s="77">
        <v>29576</v>
      </c>
      <c r="E928" s="78" t="s">
        <v>3</v>
      </c>
    </row>
    <row r="929" spans="1:5">
      <c r="A929" s="78">
        <v>928</v>
      </c>
      <c r="B929" s="78" t="s">
        <v>472</v>
      </c>
      <c r="C929" s="75">
        <v>41471</v>
      </c>
      <c r="D929" s="77">
        <v>6951</v>
      </c>
      <c r="E929" s="78" t="s">
        <v>3</v>
      </c>
    </row>
    <row r="930" spans="1:5">
      <c r="A930" s="78">
        <v>929</v>
      </c>
      <c r="B930" s="78" t="s">
        <v>472</v>
      </c>
      <c r="C930" s="75">
        <v>41472</v>
      </c>
      <c r="D930" s="77">
        <v>2736</v>
      </c>
      <c r="E930" s="78" t="s">
        <v>143</v>
      </c>
    </row>
    <row r="931" spans="1:5">
      <c r="A931" s="78">
        <v>930</v>
      </c>
      <c r="B931" s="78" t="s">
        <v>473</v>
      </c>
      <c r="C931" s="75">
        <v>41473</v>
      </c>
      <c r="D931" s="77">
        <v>32303</v>
      </c>
      <c r="E931" s="78" t="s">
        <v>143</v>
      </c>
    </row>
    <row r="932" spans="1:5">
      <c r="A932" s="78">
        <v>931</v>
      </c>
      <c r="B932" s="78" t="s">
        <v>473</v>
      </c>
      <c r="C932" s="75">
        <v>41474</v>
      </c>
      <c r="D932" s="77">
        <v>20615</v>
      </c>
      <c r="E932" s="78" t="s">
        <v>4</v>
      </c>
    </row>
    <row r="933" spans="1:5">
      <c r="A933" s="78">
        <v>932</v>
      </c>
      <c r="B933" s="78" t="s">
        <v>470</v>
      </c>
      <c r="C933" s="75">
        <v>41475</v>
      </c>
      <c r="D933" s="77">
        <v>7912</v>
      </c>
      <c r="E933" s="78" t="s">
        <v>4</v>
      </c>
    </row>
    <row r="934" spans="1:5">
      <c r="A934" s="78">
        <v>933</v>
      </c>
      <c r="B934" s="78" t="s">
        <v>472</v>
      </c>
      <c r="C934" s="75">
        <v>41476</v>
      </c>
      <c r="D934" s="77">
        <v>42167</v>
      </c>
      <c r="E934" s="78" t="s">
        <v>142</v>
      </c>
    </row>
    <row r="935" spans="1:5">
      <c r="A935" s="78">
        <v>934</v>
      </c>
      <c r="B935" s="78" t="s">
        <v>473</v>
      </c>
      <c r="C935" s="75">
        <v>41477</v>
      </c>
      <c r="D935" s="77">
        <v>6586</v>
      </c>
      <c r="E935" s="78" t="s">
        <v>142</v>
      </c>
    </row>
    <row r="936" spans="1:5">
      <c r="A936" s="78">
        <v>935</v>
      </c>
      <c r="B936" s="78" t="s">
        <v>471</v>
      </c>
      <c r="C936" s="75">
        <v>41478</v>
      </c>
      <c r="D936" s="77">
        <v>41284</v>
      </c>
      <c r="E936" s="78" t="s">
        <v>143</v>
      </c>
    </row>
    <row r="937" spans="1:5">
      <c r="A937" s="78">
        <v>936</v>
      </c>
      <c r="B937" s="78" t="s">
        <v>472</v>
      </c>
      <c r="C937" s="75">
        <v>41479</v>
      </c>
      <c r="D937" s="77">
        <v>10950</v>
      </c>
      <c r="E937" s="78" t="s">
        <v>143</v>
      </c>
    </row>
    <row r="938" spans="1:5">
      <c r="A938" s="78">
        <v>937</v>
      </c>
      <c r="B938" s="78" t="s">
        <v>472</v>
      </c>
      <c r="C938" s="75">
        <v>41480</v>
      </c>
      <c r="D938" s="77">
        <v>5344</v>
      </c>
      <c r="E938" s="78" t="s">
        <v>4</v>
      </c>
    </row>
    <row r="939" spans="1:5">
      <c r="A939" s="78">
        <v>938</v>
      </c>
      <c r="B939" s="78" t="s">
        <v>473</v>
      </c>
      <c r="C939" s="75">
        <v>41481</v>
      </c>
      <c r="D939" s="77">
        <v>16748</v>
      </c>
      <c r="E939" s="78" t="s">
        <v>4</v>
      </c>
    </row>
    <row r="940" spans="1:5">
      <c r="A940" s="78">
        <v>939</v>
      </c>
      <c r="B940" s="78" t="s">
        <v>471</v>
      </c>
      <c r="C940" s="75">
        <v>41482</v>
      </c>
      <c r="D940" s="77">
        <v>17247</v>
      </c>
      <c r="E940" s="78" t="s">
        <v>142</v>
      </c>
    </row>
    <row r="941" spans="1:5">
      <c r="A941" s="78">
        <v>940</v>
      </c>
      <c r="B941" s="78" t="s">
        <v>472</v>
      </c>
      <c r="C941" s="75">
        <v>41483</v>
      </c>
      <c r="D941" s="77">
        <v>5188</v>
      </c>
      <c r="E941" s="78" t="s">
        <v>142</v>
      </c>
    </row>
    <row r="942" spans="1:5">
      <c r="A942" s="78">
        <v>941</v>
      </c>
      <c r="B942" s="78" t="s">
        <v>473</v>
      </c>
      <c r="C942" s="75">
        <v>41484</v>
      </c>
      <c r="D942" s="77">
        <v>70</v>
      </c>
      <c r="E942" s="78" t="s">
        <v>3</v>
      </c>
    </row>
    <row r="943" spans="1:5">
      <c r="A943" s="78">
        <v>942</v>
      </c>
      <c r="B943" s="78" t="s">
        <v>470</v>
      </c>
      <c r="C943" s="75">
        <v>41485</v>
      </c>
      <c r="D943" s="77">
        <v>1564</v>
      </c>
      <c r="E943" s="78" t="s">
        <v>3</v>
      </c>
    </row>
    <row r="944" spans="1:5">
      <c r="A944" s="78">
        <v>943</v>
      </c>
      <c r="B944" s="78" t="s">
        <v>470</v>
      </c>
      <c r="C944" s="75">
        <v>41486</v>
      </c>
      <c r="D944" s="77">
        <v>40655</v>
      </c>
      <c r="E944" s="78" t="s">
        <v>143</v>
      </c>
    </row>
    <row r="945" spans="1:5">
      <c r="A945" s="78">
        <v>944</v>
      </c>
      <c r="B945" s="78" t="s">
        <v>471</v>
      </c>
      <c r="C945" s="75">
        <v>41487</v>
      </c>
      <c r="D945" s="77">
        <v>35150</v>
      </c>
      <c r="E945" s="78" t="s">
        <v>143</v>
      </c>
    </row>
    <row r="946" spans="1:5">
      <c r="A946" s="78">
        <v>945</v>
      </c>
      <c r="B946" s="78" t="s">
        <v>471</v>
      </c>
      <c r="C946" s="75">
        <v>41488</v>
      </c>
      <c r="D946" s="77">
        <v>43048</v>
      </c>
      <c r="E946" s="78" t="s">
        <v>4</v>
      </c>
    </row>
    <row r="947" spans="1:5">
      <c r="A947" s="78">
        <v>946</v>
      </c>
      <c r="B947" s="78" t="s">
        <v>472</v>
      </c>
      <c r="C947" s="75">
        <v>41489</v>
      </c>
      <c r="D947" s="77">
        <v>45466</v>
      </c>
      <c r="E947" s="78" t="s">
        <v>4</v>
      </c>
    </row>
    <row r="948" spans="1:5">
      <c r="A948" s="78">
        <v>947</v>
      </c>
      <c r="B948" s="78" t="s">
        <v>473</v>
      </c>
      <c r="C948" s="75">
        <v>41490</v>
      </c>
      <c r="D948" s="77">
        <v>48947</v>
      </c>
      <c r="E948" s="78" t="s">
        <v>142</v>
      </c>
    </row>
    <row r="949" spans="1:5">
      <c r="A949" s="78">
        <v>948</v>
      </c>
      <c r="B949" s="78" t="s">
        <v>470</v>
      </c>
      <c r="C949" s="75">
        <v>41491</v>
      </c>
      <c r="D949" s="77">
        <v>39223</v>
      </c>
      <c r="E949" s="78" t="s">
        <v>142</v>
      </c>
    </row>
    <row r="950" spans="1:5">
      <c r="A950" s="78">
        <v>949</v>
      </c>
      <c r="B950" s="78" t="s">
        <v>473</v>
      </c>
      <c r="C950" s="75">
        <v>41492</v>
      </c>
      <c r="D950" s="77">
        <v>6108</v>
      </c>
      <c r="E950" s="78" t="s">
        <v>143</v>
      </c>
    </row>
    <row r="951" spans="1:5">
      <c r="A951" s="78">
        <v>950</v>
      </c>
      <c r="B951" s="78" t="s">
        <v>470</v>
      </c>
      <c r="C951" s="75">
        <v>41493</v>
      </c>
      <c r="D951" s="77">
        <v>45586</v>
      </c>
      <c r="E951" s="78" t="s">
        <v>143</v>
      </c>
    </row>
    <row r="952" spans="1:5">
      <c r="A952" s="78">
        <v>951</v>
      </c>
      <c r="B952" s="78" t="s">
        <v>470</v>
      </c>
      <c r="C952" s="75">
        <v>41494</v>
      </c>
      <c r="D952" s="77">
        <v>9616</v>
      </c>
      <c r="E952" s="78" t="s">
        <v>4</v>
      </c>
    </row>
    <row r="953" spans="1:5">
      <c r="A953" s="78">
        <v>952</v>
      </c>
      <c r="B953" s="78" t="s">
        <v>471</v>
      </c>
      <c r="C953" s="75">
        <v>41495</v>
      </c>
      <c r="D953" s="77">
        <v>1057</v>
      </c>
      <c r="E953" s="78" t="s">
        <v>4</v>
      </c>
    </row>
    <row r="954" spans="1:5">
      <c r="A954" s="78">
        <v>953</v>
      </c>
      <c r="B954" s="78" t="s">
        <v>470</v>
      </c>
      <c r="C954" s="75">
        <v>41496</v>
      </c>
      <c r="D954" s="77">
        <v>1339</v>
      </c>
      <c r="E954" s="78" t="s">
        <v>3</v>
      </c>
    </row>
    <row r="955" spans="1:5">
      <c r="A955" s="78">
        <v>954</v>
      </c>
      <c r="B955" s="78" t="s">
        <v>471</v>
      </c>
      <c r="C955" s="75">
        <v>41497</v>
      </c>
      <c r="D955" s="77">
        <v>771</v>
      </c>
      <c r="E955" s="78" t="s">
        <v>3</v>
      </c>
    </row>
    <row r="956" spans="1:5">
      <c r="A956" s="78">
        <v>955</v>
      </c>
      <c r="B956" s="78" t="s">
        <v>470</v>
      </c>
      <c r="C956" s="75">
        <v>41498</v>
      </c>
      <c r="D956" s="77">
        <v>16514</v>
      </c>
      <c r="E956" s="78" t="s">
        <v>142</v>
      </c>
    </row>
    <row r="957" spans="1:5">
      <c r="A957" s="78">
        <v>956</v>
      </c>
      <c r="B957" s="78" t="s">
        <v>471</v>
      </c>
      <c r="C957" s="75">
        <v>41499</v>
      </c>
      <c r="D957" s="77">
        <v>13511</v>
      </c>
      <c r="E957" s="78" t="s">
        <v>142</v>
      </c>
    </row>
    <row r="958" spans="1:5">
      <c r="A958" s="78">
        <v>957</v>
      </c>
      <c r="B958" s="78" t="s">
        <v>473</v>
      </c>
      <c r="C958" s="75">
        <v>41500</v>
      </c>
      <c r="D958" s="77">
        <v>26042</v>
      </c>
      <c r="E958" s="78" t="s">
        <v>5</v>
      </c>
    </row>
    <row r="959" spans="1:5">
      <c r="A959" s="78">
        <v>958</v>
      </c>
      <c r="B959" s="78" t="s">
        <v>470</v>
      </c>
      <c r="C959" s="75">
        <v>41501</v>
      </c>
      <c r="D959" s="77">
        <v>23992</v>
      </c>
      <c r="E959" s="78" t="s">
        <v>5</v>
      </c>
    </row>
    <row r="960" spans="1:5">
      <c r="A960" s="78">
        <v>959</v>
      </c>
      <c r="B960" s="78" t="s">
        <v>473</v>
      </c>
      <c r="C960" s="75">
        <v>41502</v>
      </c>
      <c r="D960" s="77">
        <v>38384</v>
      </c>
      <c r="E960" s="78" t="s">
        <v>3</v>
      </c>
    </row>
    <row r="961" spans="1:5">
      <c r="A961" s="78">
        <v>960</v>
      </c>
      <c r="B961" s="78" t="s">
        <v>470</v>
      </c>
      <c r="C961" s="75">
        <v>41503</v>
      </c>
      <c r="D961" s="77">
        <v>22613</v>
      </c>
      <c r="E961" s="78" t="s">
        <v>3</v>
      </c>
    </row>
    <row r="962" spans="1:5">
      <c r="A962" s="78">
        <v>961</v>
      </c>
      <c r="B962" s="78" t="s">
        <v>471</v>
      </c>
      <c r="C962" s="75">
        <v>41504</v>
      </c>
      <c r="D962" s="77">
        <v>8960</v>
      </c>
      <c r="E962" s="78" t="s">
        <v>142</v>
      </c>
    </row>
    <row r="963" spans="1:5">
      <c r="A963" s="78">
        <v>962</v>
      </c>
      <c r="B963" s="78" t="s">
        <v>472</v>
      </c>
      <c r="C963" s="75">
        <v>41505</v>
      </c>
      <c r="D963" s="77">
        <v>30476</v>
      </c>
      <c r="E963" s="78" t="s">
        <v>142</v>
      </c>
    </row>
    <row r="964" spans="1:5">
      <c r="A964" s="78">
        <v>963</v>
      </c>
      <c r="B964" s="78" t="s">
        <v>473</v>
      </c>
      <c r="C964" s="75">
        <v>41506</v>
      </c>
      <c r="D964" s="77">
        <v>44095</v>
      </c>
      <c r="E964" s="78" t="s">
        <v>142</v>
      </c>
    </row>
    <row r="965" spans="1:5">
      <c r="A965" s="78">
        <v>964</v>
      </c>
      <c r="B965" s="78" t="s">
        <v>470</v>
      </c>
      <c r="C965" s="75">
        <v>41507</v>
      </c>
      <c r="D965" s="77">
        <v>38860</v>
      </c>
      <c r="E965" s="78" t="s">
        <v>142</v>
      </c>
    </row>
    <row r="966" spans="1:5">
      <c r="A966" s="78">
        <v>965</v>
      </c>
      <c r="B966" s="78" t="s">
        <v>471</v>
      </c>
      <c r="C966" s="75">
        <v>41508</v>
      </c>
      <c r="D966" s="77">
        <v>8590</v>
      </c>
      <c r="E966" s="78" t="s">
        <v>4</v>
      </c>
    </row>
    <row r="967" spans="1:5">
      <c r="A967" s="78">
        <v>966</v>
      </c>
      <c r="B967" s="78" t="s">
        <v>472</v>
      </c>
      <c r="C967" s="75">
        <v>41509</v>
      </c>
      <c r="D967" s="77">
        <v>36027</v>
      </c>
      <c r="E967" s="78" t="s">
        <v>4</v>
      </c>
    </row>
    <row r="968" spans="1:5">
      <c r="A968" s="78">
        <v>967</v>
      </c>
      <c r="B968" s="78" t="s">
        <v>470</v>
      </c>
      <c r="C968" s="75">
        <v>41510</v>
      </c>
      <c r="D968" s="77">
        <v>24995</v>
      </c>
      <c r="E968" s="78" t="s">
        <v>4</v>
      </c>
    </row>
    <row r="969" spans="1:5">
      <c r="A969" s="78">
        <v>968</v>
      </c>
      <c r="B969" s="78" t="s">
        <v>471</v>
      </c>
      <c r="C969" s="75">
        <v>41511</v>
      </c>
      <c r="D969" s="77">
        <v>46384</v>
      </c>
      <c r="E969" s="78" t="s">
        <v>4</v>
      </c>
    </row>
    <row r="970" spans="1:5">
      <c r="A970" s="78">
        <v>969</v>
      </c>
      <c r="B970" s="78" t="s">
        <v>471</v>
      </c>
      <c r="C970" s="75">
        <v>41512</v>
      </c>
      <c r="D970" s="77">
        <v>44647</v>
      </c>
      <c r="E970" s="78" t="s">
        <v>5</v>
      </c>
    </row>
    <row r="971" spans="1:5">
      <c r="A971" s="78">
        <v>970</v>
      </c>
      <c r="B971" s="78" t="s">
        <v>472</v>
      </c>
      <c r="C971" s="75">
        <v>41513</v>
      </c>
      <c r="D971" s="77">
        <v>47815</v>
      </c>
      <c r="E971" s="78" t="s">
        <v>5</v>
      </c>
    </row>
    <row r="972" spans="1:5">
      <c r="A972" s="78">
        <v>971</v>
      </c>
      <c r="B972" s="78" t="s">
        <v>471</v>
      </c>
      <c r="C972" s="75">
        <v>41514</v>
      </c>
      <c r="D972" s="77">
        <v>36533</v>
      </c>
      <c r="E972" s="78" t="s">
        <v>4</v>
      </c>
    </row>
    <row r="973" spans="1:5">
      <c r="A973" s="78">
        <v>972</v>
      </c>
      <c r="B973" s="78" t="s">
        <v>472</v>
      </c>
      <c r="C973" s="75">
        <v>41515</v>
      </c>
      <c r="D973" s="77">
        <v>47950</v>
      </c>
      <c r="E973" s="78" t="s">
        <v>4</v>
      </c>
    </row>
    <row r="974" spans="1:5">
      <c r="A974" s="78">
        <v>973</v>
      </c>
      <c r="B974" s="78" t="s">
        <v>473</v>
      </c>
      <c r="C974" s="75">
        <v>41516</v>
      </c>
      <c r="D974" s="77">
        <v>48071</v>
      </c>
      <c r="E974" s="78" t="s">
        <v>4</v>
      </c>
    </row>
    <row r="975" spans="1:5">
      <c r="A975" s="78">
        <v>974</v>
      </c>
      <c r="B975" s="78" t="s">
        <v>470</v>
      </c>
      <c r="C975" s="75">
        <v>41517</v>
      </c>
      <c r="D975" s="77">
        <v>39980</v>
      </c>
      <c r="E975" s="78" t="s">
        <v>4</v>
      </c>
    </row>
    <row r="976" spans="1:5">
      <c r="A976" s="78">
        <v>975</v>
      </c>
      <c r="B976" s="78" t="s">
        <v>471</v>
      </c>
      <c r="C976" s="75">
        <v>41518</v>
      </c>
      <c r="D976" s="77">
        <v>20268</v>
      </c>
      <c r="E976" s="78" t="s">
        <v>142</v>
      </c>
    </row>
    <row r="977" spans="1:5">
      <c r="A977" s="78">
        <v>976</v>
      </c>
      <c r="B977" s="78" t="s">
        <v>472</v>
      </c>
      <c r="C977" s="75">
        <v>41519</v>
      </c>
      <c r="D977" s="77">
        <v>22982</v>
      </c>
      <c r="E977" s="78" t="s">
        <v>142</v>
      </c>
    </row>
    <row r="978" spans="1:5">
      <c r="A978" s="78">
        <v>977</v>
      </c>
      <c r="B978" s="78" t="s">
        <v>472</v>
      </c>
      <c r="C978" s="75">
        <v>41520</v>
      </c>
      <c r="D978" s="77">
        <v>5773</v>
      </c>
      <c r="E978" s="78" t="s">
        <v>143</v>
      </c>
    </row>
    <row r="979" spans="1:5">
      <c r="A979" s="78">
        <v>978</v>
      </c>
      <c r="B979" s="78" t="s">
        <v>473</v>
      </c>
      <c r="C979" s="75">
        <v>41521</v>
      </c>
      <c r="D979" s="77">
        <v>24309</v>
      </c>
      <c r="E979" s="78" t="s">
        <v>143</v>
      </c>
    </row>
    <row r="980" spans="1:5">
      <c r="A980" s="78">
        <v>979</v>
      </c>
      <c r="B980" s="78" t="s">
        <v>471</v>
      </c>
      <c r="C980" s="75">
        <v>41522</v>
      </c>
      <c r="D980" s="77">
        <v>41899</v>
      </c>
      <c r="E980" s="78" t="s">
        <v>143</v>
      </c>
    </row>
    <row r="981" spans="1:5">
      <c r="A981" s="78">
        <v>980</v>
      </c>
      <c r="B981" s="78" t="s">
        <v>472</v>
      </c>
      <c r="C981" s="75">
        <v>41523</v>
      </c>
      <c r="D981" s="77">
        <v>48302</v>
      </c>
      <c r="E981" s="78" t="s">
        <v>143</v>
      </c>
    </row>
    <row r="982" spans="1:5">
      <c r="A982" s="78">
        <v>981</v>
      </c>
      <c r="B982" s="78" t="s">
        <v>470</v>
      </c>
      <c r="C982" s="75">
        <v>41524</v>
      </c>
      <c r="D982" s="77">
        <v>16209</v>
      </c>
      <c r="E982" s="78" t="s">
        <v>142</v>
      </c>
    </row>
    <row r="983" spans="1:5">
      <c r="A983" s="78">
        <v>982</v>
      </c>
      <c r="B983" s="78" t="s">
        <v>471</v>
      </c>
      <c r="C983" s="75">
        <v>41525</v>
      </c>
      <c r="D983" s="77">
        <v>30687</v>
      </c>
      <c r="E983" s="78" t="s">
        <v>142</v>
      </c>
    </row>
    <row r="984" spans="1:5">
      <c r="A984" s="78">
        <v>983</v>
      </c>
      <c r="B984" s="78" t="s">
        <v>473</v>
      </c>
      <c r="C984" s="75">
        <v>41526</v>
      </c>
      <c r="D984" s="77">
        <v>12141</v>
      </c>
      <c r="E984" s="78" t="s">
        <v>3</v>
      </c>
    </row>
    <row r="985" spans="1:5">
      <c r="A985" s="78">
        <v>984</v>
      </c>
      <c r="B985" s="78" t="s">
        <v>470</v>
      </c>
      <c r="C985" s="75">
        <v>41527</v>
      </c>
      <c r="D985" s="77">
        <v>23861</v>
      </c>
      <c r="E985" s="78" t="s">
        <v>3</v>
      </c>
    </row>
    <row r="986" spans="1:5">
      <c r="A986" s="78">
        <v>985</v>
      </c>
      <c r="B986" s="78" t="s">
        <v>470</v>
      </c>
      <c r="C986" s="75">
        <v>41528</v>
      </c>
      <c r="D986" s="77">
        <v>49913</v>
      </c>
      <c r="E986" s="78" t="s">
        <v>143</v>
      </c>
    </row>
    <row r="987" spans="1:5">
      <c r="A987" s="78">
        <v>986</v>
      </c>
      <c r="B987" s="78" t="s">
        <v>471</v>
      </c>
      <c r="C987" s="75">
        <v>41529</v>
      </c>
      <c r="D987" s="77">
        <v>22077</v>
      </c>
      <c r="E987" s="78" t="s">
        <v>143</v>
      </c>
    </row>
    <row r="988" spans="1:5">
      <c r="A988" s="78">
        <v>987</v>
      </c>
      <c r="B988" s="78" t="s">
        <v>472</v>
      </c>
      <c r="C988" s="75">
        <v>41530</v>
      </c>
      <c r="D988" s="77">
        <v>44724</v>
      </c>
      <c r="E988" s="78" t="s">
        <v>5</v>
      </c>
    </row>
    <row r="989" spans="1:5">
      <c r="A989" s="78">
        <v>988</v>
      </c>
      <c r="B989" s="78" t="s">
        <v>473</v>
      </c>
      <c r="C989" s="75">
        <v>41531</v>
      </c>
      <c r="D989" s="77">
        <v>16269</v>
      </c>
      <c r="E989" s="78" t="s">
        <v>5</v>
      </c>
    </row>
    <row r="990" spans="1:5">
      <c r="A990" s="78">
        <v>989</v>
      </c>
      <c r="B990" s="78" t="s">
        <v>471</v>
      </c>
      <c r="C990" s="75">
        <v>41532</v>
      </c>
      <c r="D990" s="77">
        <v>5692</v>
      </c>
      <c r="E990" s="78" t="s">
        <v>4</v>
      </c>
    </row>
    <row r="991" spans="1:5">
      <c r="A991" s="78">
        <v>990</v>
      </c>
      <c r="B991" s="78" t="s">
        <v>472</v>
      </c>
      <c r="C991" s="75">
        <v>41533</v>
      </c>
      <c r="D991" s="77">
        <v>329</v>
      </c>
      <c r="E991" s="78" t="s">
        <v>4</v>
      </c>
    </row>
    <row r="992" spans="1:5">
      <c r="A992" s="78">
        <v>991</v>
      </c>
      <c r="B992" s="78" t="s">
        <v>473</v>
      </c>
      <c r="C992" s="75">
        <v>41534</v>
      </c>
      <c r="D992" s="77">
        <v>49375</v>
      </c>
      <c r="E992" s="78" t="s">
        <v>142</v>
      </c>
    </row>
    <row r="993" spans="1:5">
      <c r="A993" s="78">
        <v>992</v>
      </c>
      <c r="B993" s="78" t="s">
        <v>470</v>
      </c>
      <c r="C993" s="75">
        <v>41535</v>
      </c>
      <c r="D993" s="77">
        <v>8454</v>
      </c>
      <c r="E993" s="78" t="s">
        <v>142</v>
      </c>
    </row>
    <row r="994" spans="1:5">
      <c r="A994" s="78">
        <v>993</v>
      </c>
      <c r="B994" s="78" t="s">
        <v>471</v>
      </c>
      <c r="C994" s="75">
        <v>41536</v>
      </c>
      <c r="D994" s="77">
        <v>23867</v>
      </c>
      <c r="E994" s="78" t="s">
        <v>5</v>
      </c>
    </row>
    <row r="995" spans="1:5">
      <c r="A995" s="78">
        <v>994</v>
      </c>
      <c r="B995" s="78" t="s">
        <v>472</v>
      </c>
      <c r="C995" s="75">
        <v>41537</v>
      </c>
      <c r="D995" s="77">
        <v>34580</v>
      </c>
      <c r="E995" s="78" t="s">
        <v>5</v>
      </c>
    </row>
    <row r="996" spans="1:5">
      <c r="A996" s="78">
        <v>995</v>
      </c>
      <c r="B996" s="78" t="s">
        <v>473</v>
      </c>
      <c r="C996" s="75">
        <v>41538</v>
      </c>
      <c r="D996" s="77">
        <v>31658</v>
      </c>
      <c r="E996" s="78" t="s">
        <v>143</v>
      </c>
    </row>
    <row r="997" spans="1:5">
      <c r="A997" s="78">
        <v>996</v>
      </c>
      <c r="B997" s="78" t="s">
        <v>470</v>
      </c>
      <c r="C997" s="75">
        <v>41539</v>
      </c>
      <c r="D997" s="77">
        <v>12766</v>
      </c>
      <c r="E997" s="78" t="s">
        <v>143</v>
      </c>
    </row>
    <row r="998" spans="1:5">
      <c r="A998" s="78">
        <v>997</v>
      </c>
      <c r="B998" s="78" t="s">
        <v>471</v>
      </c>
      <c r="C998" s="75">
        <v>41540</v>
      </c>
      <c r="D998" s="77">
        <v>48556</v>
      </c>
      <c r="E998" s="78" t="s">
        <v>3</v>
      </c>
    </row>
    <row r="999" spans="1:5">
      <c r="A999" s="78">
        <v>998</v>
      </c>
      <c r="B999" s="78" t="s">
        <v>472</v>
      </c>
      <c r="C999" s="75">
        <v>41541</v>
      </c>
      <c r="D999" s="77">
        <v>34483</v>
      </c>
      <c r="E999" s="78" t="s">
        <v>3</v>
      </c>
    </row>
    <row r="1000" spans="1:5">
      <c r="A1000" s="78">
        <v>999</v>
      </c>
      <c r="B1000" s="78" t="s">
        <v>470</v>
      </c>
      <c r="C1000" s="75">
        <v>41542</v>
      </c>
      <c r="D1000" s="77">
        <v>35451</v>
      </c>
      <c r="E1000" s="78" t="s">
        <v>5</v>
      </c>
    </row>
    <row r="1001" spans="1:5">
      <c r="A1001" s="78">
        <v>1000</v>
      </c>
      <c r="B1001" s="78" t="s">
        <v>471</v>
      </c>
      <c r="C1001" s="75">
        <v>41543</v>
      </c>
      <c r="D1001" s="77">
        <v>25898</v>
      </c>
      <c r="E1001" s="78" t="s">
        <v>5</v>
      </c>
    </row>
    <row r="1002" spans="1:5">
      <c r="A1002" s="78">
        <v>1001</v>
      </c>
      <c r="B1002" s="78" t="s">
        <v>473</v>
      </c>
      <c r="C1002" s="75">
        <v>41544</v>
      </c>
      <c r="D1002" s="77">
        <v>32942</v>
      </c>
      <c r="E1002" s="78" t="s">
        <v>4</v>
      </c>
    </row>
    <row r="1003" spans="1:5">
      <c r="A1003" s="78">
        <v>1002</v>
      </c>
      <c r="B1003" s="78" t="s">
        <v>470</v>
      </c>
      <c r="C1003" s="75">
        <v>41545</v>
      </c>
      <c r="D1003" s="77">
        <v>4142</v>
      </c>
      <c r="E1003" s="78" t="s">
        <v>4</v>
      </c>
    </row>
    <row r="1004" spans="1:5">
      <c r="A1004" s="78">
        <v>1003</v>
      </c>
      <c r="B1004" s="78" t="s">
        <v>473</v>
      </c>
      <c r="C1004" s="75">
        <v>41546</v>
      </c>
      <c r="D1004" s="77">
        <v>11686</v>
      </c>
      <c r="E1004" s="78" t="s">
        <v>4</v>
      </c>
    </row>
    <row r="1005" spans="1:5">
      <c r="A1005" s="78">
        <v>1004</v>
      </c>
      <c r="B1005" s="78" t="s">
        <v>470</v>
      </c>
      <c r="C1005" s="75">
        <v>41547</v>
      </c>
      <c r="D1005" s="77">
        <v>46935</v>
      </c>
      <c r="E1005" s="78" t="s">
        <v>4</v>
      </c>
    </row>
    <row r="1006" spans="1:5">
      <c r="A1006" s="78">
        <v>1005</v>
      </c>
      <c r="B1006" s="78" t="s">
        <v>473</v>
      </c>
      <c r="C1006" s="75">
        <v>41548</v>
      </c>
      <c r="D1006" s="77">
        <v>42035</v>
      </c>
      <c r="E1006" s="78" t="s">
        <v>4</v>
      </c>
    </row>
    <row r="1007" spans="1:5">
      <c r="A1007" s="78">
        <v>1006</v>
      </c>
      <c r="B1007" s="78" t="s">
        <v>470</v>
      </c>
      <c r="C1007" s="75">
        <v>41549</v>
      </c>
      <c r="D1007" s="77">
        <v>28545</v>
      </c>
      <c r="E1007" s="78" t="s">
        <v>4</v>
      </c>
    </row>
    <row r="1008" spans="1:5">
      <c r="A1008" s="78">
        <v>1007</v>
      </c>
      <c r="B1008" s="78" t="s">
        <v>472</v>
      </c>
      <c r="C1008" s="75">
        <v>41550</v>
      </c>
      <c r="D1008" s="77">
        <v>22396</v>
      </c>
      <c r="E1008" s="78" t="s">
        <v>5</v>
      </c>
    </row>
    <row r="1009" spans="1:5">
      <c r="A1009" s="78">
        <v>1008</v>
      </c>
      <c r="B1009" s="78" t="s">
        <v>473</v>
      </c>
      <c r="C1009" s="75">
        <v>41551</v>
      </c>
      <c r="D1009" s="77">
        <v>31947</v>
      </c>
      <c r="E1009" s="78" t="s">
        <v>5</v>
      </c>
    </row>
    <row r="1010" spans="1:5">
      <c r="A1010" s="78">
        <v>1009</v>
      </c>
      <c r="B1010" s="78" t="s">
        <v>470</v>
      </c>
      <c r="C1010" s="75">
        <v>41552</v>
      </c>
      <c r="D1010" s="77">
        <v>37335</v>
      </c>
      <c r="E1010" s="78" t="s">
        <v>5</v>
      </c>
    </row>
    <row r="1011" spans="1:5">
      <c r="A1011" s="78">
        <v>1010</v>
      </c>
      <c r="B1011" s="78" t="s">
        <v>471</v>
      </c>
      <c r="C1011" s="75">
        <v>41553</v>
      </c>
      <c r="D1011" s="77">
        <v>47761</v>
      </c>
      <c r="E1011" s="78" t="s">
        <v>5</v>
      </c>
    </row>
    <row r="1012" spans="1:5">
      <c r="A1012" s="78">
        <v>1011</v>
      </c>
      <c r="B1012" s="78" t="s">
        <v>472</v>
      </c>
      <c r="C1012" s="75">
        <v>41554</v>
      </c>
      <c r="D1012" s="77">
        <v>34135</v>
      </c>
      <c r="E1012" s="78" t="s">
        <v>142</v>
      </c>
    </row>
    <row r="1013" spans="1:5">
      <c r="A1013" s="78">
        <v>1012</v>
      </c>
      <c r="B1013" s="78" t="s">
        <v>473</v>
      </c>
      <c r="C1013" s="75">
        <v>41555</v>
      </c>
      <c r="D1013" s="77">
        <v>48066</v>
      </c>
      <c r="E1013" s="78" t="s">
        <v>143</v>
      </c>
    </row>
    <row r="1014" spans="1:5">
      <c r="A1014" s="78">
        <v>1013</v>
      </c>
      <c r="B1014" s="78" t="s">
        <v>473</v>
      </c>
      <c r="C1014" s="75">
        <v>41556</v>
      </c>
      <c r="D1014" s="77">
        <v>21637</v>
      </c>
      <c r="E1014" s="78" t="s">
        <v>142</v>
      </c>
    </row>
    <row r="1015" spans="1:5">
      <c r="A1015" s="78">
        <v>1014</v>
      </c>
      <c r="B1015" s="78" t="s">
        <v>471</v>
      </c>
      <c r="C1015" s="75">
        <v>41557</v>
      </c>
      <c r="D1015" s="77">
        <v>37436</v>
      </c>
      <c r="E1015" s="78" t="s">
        <v>4</v>
      </c>
    </row>
    <row r="1016" spans="1:5">
      <c r="A1016" s="78">
        <v>1015</v>
      </c>
      <c r="B1016" s="78" t="s">
        <v>473</v>
      </c>
      <c r="C1016" s="75">
        <v>41558</v>
      </c>
      <c r="D1016" s="77">
        <v>543</v>
      </c>
      <c r="E1016" s="78" t="s">
        <v>3</v>
      </c>
    </row>
    <row r="1017" spans="1:5">
      <c r="A1017" s="78">
        <v>1016</v>
      </c>
      <c r="B1017" s="78" t="s">
        <v>473</v>
      </c>
      <c r="C1017" s="75">
        <v>41559</v>
      </c>
      <c r="D1017" s="77">
        <v>33375</v>
      </c>
      <c r="E1017" s="78" t="s">
        <v>4</v>
      </c>
    </row>
    <row r="1018" spans="1:5">
      <c r="A1018" s="78">
        <v>1017</v>
      </c>
      <c r="B1018" s="78" t="s">
        <v>470</v>
      </c>
      <c r="C1018" s="75">
        <v>41560</v>
      </c>
      <c r="D1018" s="77">
        <v>41985</v>
      </c>
      <c r="E1018" s="78" t="s">
        <v>5</v>
      </c>
    </row>
    <row r="1019" spans="1:5">
      <c r="A1019" s="78">
        <v>1018</v>
      </c>
      <c r="B1019" s="78" t="s">
        <v>471</v>
      </c>
      <c r="C1019" s="75">
        <v>41561</v>
      </c>
      <c r="D1019" s="77">
        <v>45402</v>
      </c>
      <c r="E1019" s="78" t="s">
        <v>3</v>
      </c>
    </row>
    <row r="1020" spans="1:5">
      <c r="A1020" s="78">
        <v>1019</v>
      </c>
      <c r="B1020" s="78" t="s">
        <v>471</v>
      </c>
      <c r="C1020" s="75">
        <v>41562</v>
      </c>
      <c r="D1020" s="77">
        <v>28440</v>
      </c>
      <c r="E1020" s="78" t="s">
        <v>5</v>
      </c>
    </row>
    <row r="1021" spans="1:5">
      <c r="A1021" s="78">
        <v>1020</v>
      </c>
      <c r="B1021" s="78" t="s">
        <v>472</v>
      </c>
      <c r="C1021" s="75">
        <v>41563</v>
      </c>
      <c r="D1021" s="77">
        <v>10214</v>
      </c>
      <c r="E1021" s="78" t="s">
        <v>3</v>
      </c>
    </row>
    <row r="1022" spans="1:5">
      <c r="A1022" s="78">
        <v>1021</v>
      </c>
      <c r="B1022" s="78" t="s">
        <v>473</v>
      </c>
      <c r="C1022" s="75">
        <v>41564</v>
      </c>
      <c r="D1022" s="77">
        <v>2643</v>
      </c>
      <c r="E1022" s="78" t="s">
        <v>142</v>
      </c>
    </row>
    <row r="1023" spans="1:5">
      <c r="A1023" s="78">
        <v>1022</v>
      </c>
      <c r="B1023" s="78" t="s">
        <v>470</v>
      </c>
      <c r="C1023" s="75">
        <v>41565</v>
      </c>
      <c r="D1023" s="77">
        <v>3042</v>
      </c>
      <c r="E1023" s="78" t="s">
        <v>143</v>
      </c>
    </row>
    <row r="1024" spans="1:5">
      <c r="A1024" s="78">
        <v>1023</v>
      </c>
      <c r="B1024" s="78" t="s">
        <v>473</v>
      </c>
      <c r="C1024" s="75">
        <v>41566</v>
      </c>
      <c r="D1024" s="77">
        <v>30419</v>
      </c>
      <c r="E1024" s="78" t="s">
        <v>3</v>
      </c>
    </row>
    <row r="1025" spans="1:5">
      <c r="A1025" s="78">
        <v>1024</v>
      </c>
      <c r="B1025" s="78" t="s">
        <v>471</v>
      </c>
      <c r="C1025" s="75">
        <v>41567</v>
      </c>
      <c r="D1025" s="77">
        <v>11413</v>
      </c>
      <c r="E1025" s="78" t="s">
        <v>4</v>
      </c>
    </row>
    <row r="1026" spans="1:5">
      <c r="A1026" s="78">
        <v>1025</v>
      </c>
      <c r="B1026" s="78" t="s">
        <v>472</v>
      </c>
      <c r="C1026" s="75">
        <v>41568</v>
      </c>
      <c r="D1026" s="77">
        <v>12303</v>
      </c>
      <c r="E1026" s="78" t="s">
        <v>5</v>
      </c>
    </row>
    <row r="1027" spans="1:5">
      <c r="A1027" s="78">
        <v>1026</v>
      </c>
      <c r="B1027" s="78" t="s">
        <v>470</v>
      </c>
      <c r="C1027" s="75">
        <v>41569</v>
      </c>
      <c r="D1027" s="77">
        <v>36146</v>
      </c>
      <c r="E1027" s="78" t="s">
        <v>4</v>
      </c>
    </row>
    <row r="1028" spans="1:5">
      <c r="A1028" s="78">
        <v>1027</v>
      </c>
      <c r="B1028" s="78" t="s">
        <v>472</v>
      </c>
      <c r="C1028" s="75">
        <v>41570</v>
      </c>
      <c r="D1028" s="77">
        <v>11232</v>
      </c>
      <c r="E1028" s="78" t="s">
        <v>142</v>
      </c>
    </row>
    <row r="1029" spans="1:5">
      <c r="A1029" s="78">
        <v>1028</v>
      </c>
      <c r="B1029" s="78" t="s">
        <v>473</v>
      </c>
      <c r="C1029" s="75">
        <v>41571</v>
      </c>
      <c r="D1029" s="77">
        <v>42596</v>
      </c>
      <c r="E1029" s="78" t="s">
        <v>143</v>
      </c>
    </row>
    <row r="1030" spans="1:5">
      <c r="A1030" s="78">
        <v>1029</v>
      </c>
      <c r="B1030" s="78" t="s">
        <v>472</v>
      </c>
      <c r="C1030" s="75">
        <v>41572</v>
      </c>
      <c r="D1030" s="77">
        <v>3039</v>
      </c>
      <c r="E1030" s="78" t="s">
        <v>143</v>
      </c>
    </row>
    <row r="1031" spans="1:5">
      <c r="A1031" s="78">
        <v>1030</v>
      </c>
      <c r="B1031" s="78" t="s">
        <v>471</v>
      </c>
      <c r="C1031" s="75">
        <v>41573</v>
      </c>
      <c r="D1031" s="77">
        <v>25108</v>
      </c>
      <c r="E1031" s="78" t="s">
        <v>142</v>
      </c>
    </row>
    <row r="1032" spans="1:5">
      <c r="A1032" s="78">
        <v>1031</v>
      </c>
      <c r="B1032" s="78" t="s">
        <v>470</v>
      </c>
      <c r="C1032" s="75">
        <v>41574</v>
      </c>
      <c r="D1032" s="77">
        <v>14540</v>
      </c>
      <c r="E1032" s="78" t="s">
        <v>3</v>
      </c>
    </row>
    <row r="1033" spans="1:5">
      <c r="A1033" s="78">
        <v>1032</v>
      </c>
      <c r="B1033" s="78" t="s">
        <v>471</v>
      </c>
      <c r="C1033" s="75">
        <v>41575</v>
      </c>
      <c r="D1033" s="77">
        <v>24181</v>
      </c>
      <c r="E1033" s="78" t="s">
        <v>143</v>
      </c>
    </row>
    <row r="1034" spans="1:5">
      <c r="A1034" s="78">
        <v>1033</v>
      </c>
      <c r="B1034" s="78" t="s">
        <v>473</v>
      </c>
      <c r="C1034" s="75">
        <v>41576</v>
      </c>
      <c r="D1034" s="77">
        <v>44453</v>
      </c>
      <c r="E1034" s="78" t="s">
        <v>5</v>
      </c>
    </row>
    <row r="1035" spans="1:5">
      <c r="A1035" s="78">
        <v>1034</v>
      </c>
      <c r="B1035" s="78" t="s">
        <v>472</v>
      </c>
      <c r="C1035" s="75">
        <v>41577</v>
      </c>
      <c r="D1035" s="77">
        <v>14136</v>
      </c>
      <c r="E1035" s="78" t="s">
        <v>4</v>
      </c>
    </row>
    <row r="1036" spans="1:5">
      <c r="A1036" s="78">
        <v>1035</v>
      </c>
      <c r="B1036" s="78" t="s">
        <v>470</v>
      </c>
      <c r="C1036" s="75">
        <v>41578</v>
      </c>
      <c r="D1036" s="77">
        <v>3967</v>
      </c>
      <c r="E1036" s="78" t="s">
        <v>142</v>
      </c>
    </row>
    <row r="1037" spans="1:5">
      <c r="A1037" s="78">
        <v>1036</v>
      </c>
      <c r="B1037" s="78" t="s">
        <v>472</v>
      </c>
      <c r="C1037" s="75">
        <v>41579</v>
      </c>
      <c r="D1037" s="77">
        <v>10233</v>
      </c>
      <c r="E1037" s="78" t="s">
        <v>5</v>
      </c>
    </row>
    <row r="1038" spans="1:5">
      <c r="A1038" s="78">
        <v>1037</v>
      </c>
      <c r="B1038" s="78" t="s">
        <v>470</v>
      </c>
      <c r="C1038" s="75">
        <v>41580</v>
      </c>
      <c r="D1038" s="77">
        <v>46772</v>
      </c>
      <c r="E1038" s="78" t="s">
        <v>143</v>
      </c>
    </row>
    <row r="1039" spans="1:5">
      <c r="A1039" s="78">
        <v>1038</v>
      </c>
      <c r="B1039" s="78" t="s">
        <v>472</v>
      </c>
      <c r="C1039" s="75">
        <v>41581</v>
      </c>
      <c r="D1039" s="77">
        <v>43368</v>
      </c>
      <c r="E1039" s="78" t="s">
        <v>3</v>
      </c>
    </row>
    <row r="1040" spans="1:5">
      <c r="A1040" s="78">
        <v>1039</v>
      </c>
      <c r="B1040" s="78" t="s">
        <v>471</v>
      </c>
      <c r="C1040" s="75">
        <v>41582</v>
      </c>
      <c r="D1040" s="77">
        <v>2511</v>
      </c>
      <c r="E1040" s="78" t="s">
        <v>5</v>
      </c>
    </row>
    <row r="1041" spans="1:5">
      <c r="A1041" s="78">
        <v>1040</v>
      </c>
      <c r="B1041" s="78" t="s">
        <v>470</v>
      </c>
      <c r="C1041" s="75">
        <v>41583</v>
      </c>
      <c r="D1041" s="77">
        <v>37452</v>
      </c>
      <c r="E1041" s="78" t="s">
        <v>4</v>
      </c>
    </row>
    <row r="1042" spans="1:5">
      <c r="A1042" s="78">
        <v>1041</v>
      </c>
      <c r="B1042" s="78" t="s">
        <v>470</v>
      </c>
      <c r="C1042" s="75">
        <v>41584</v>
      </c>
      <c r="D1042" s="77">
        <v>5341</v>
      </c>
      <c r="E1042" s="78" t="s">
        <v>3</v>
      </c>
    </row>
    <row r="1043" spans="1:5">
      <c r="A1043" s="78">
        <v>1042</v>
      </c>
      <c r="B1043" s="78" t="s">
        <v>471</v>
      </c>
      <c r="C1043" s="75">
        <v>41585</v>
      </c>
      <c r="D1043" s="77">
        <v>33705</v>
      </c>
      <c r="E1043" s="78" t="s">
        <v>142</v>
      </c>
    </row>
    <row r="1044" spans="1:5">
      <c r="A1044" s="78">
        <v>1043</v>
      </c>
      <c r="B1044" s="78" t="s">
        <v>472</v>
      </c>
      <c r="C1044" s="75">
        <v>41586</v>
      </c>
      <c r="D1044" s="77">
        <v>6183</v>
      </c>
      <c r="E1044" s="78" t="s">
        <v>143</v>
      </c>
    </row>
    <row r="1045" spans="1:5">
      <c r="A1045" s="78">
        <v>1044</v>
      </c>
      <c r="B1045" s="78" t="s">
        <v>472</v>
      </c>
      <c r="C1045" s="75">
        <v>41587</v>
      </c>
      <c r="D1045" s="77">
        <v>474</v>
      </c>
      <c r="E1045" s="78" t="s">
        <v>142</v>
      </c>
    </row>
    <row r="1046" spans="1:5">
      <c r="A1046" s="78">
        <v>1045</v>
      </c>
      <c r="B1046" s="78" t="s">
        <v>470</v>
      </c>
      <c r="C1046" s="75">
        <v>41588</v>
      </c>
      <c r="D1046" s="77">
        <v>34233</v>
      </c>
      <c r="E1046" s="78" t="s">
        <v>4</v>
      </c>
    </row>
    <row r="1047" spans="1:5">
      <c r="A1047" s="78">
        <v>1046</v>
      </c>
      <c r="B1047" s="78" t="s">
        <v>472</v>
      </c>
      <c r="C1047" s="75">
        <v>41589</v>
      </c>
      <c r="D1047" s="77">
        <v>44344</v>
      </c>
      <c r="E1047" s="78" t="s">
        <v>3</v>
      </c>
    </row>
    <row r="1048" spans="1:5">
      <c r="A1048" s="78">
        <v>1047</v>
      </c>
      <c r="B1048" s="78" t="s">
        <v>472</v>
      </c>
      <c r="C1048" s="75">
        <v>41590</v>
      </c>
      <c r="D1048" s="77">
        <v>47080</v>
      </c>
      <c r="E1048" s="78" t="s">
        <v>4</v>
      </c>
    </row>
    <row r="1049" spans="1:5">
      <c r="A1049" s="78">
        <v>1048</v>
      </c>
      <c r="B1049" s="78" t="s">
        <v>473</v>
      </c>
      <c r="C1049" s="75">
        <v>41591</v>
      </c>
      <c r="D1049" s="77">
        <v>35090</v>
      </c>
      <c r="E1049" s="78" t="s">
        <v>5</v>
      </c>
    </row>
    <row r="1050" spans="1:5">
      <c r="A1050" s="78">
        <v>1049</v>
      </c>
      <c r="B1050" s="78" t="s">
        <v>470</v>
      </c>
      <c r="C1050" s="75">
        <v>41592</v>
      </c>
      <c r="D1050" s="77">
        <v>19214</v>
      </c>
      <c r="E1050" s="78" t="s">
        <v>3</v>
      </c>
    </row>
    <row r="1051" spans="1:5">
      <c r="A1051" s="78">
        <v>1050</v>
      </c>
      <c r="B1051" s="78" t="s">
        <v>470</v>
      </c>
      <c r="C1051" s="75">
        <v>41593</v>
      </c>
      <c r="D1051" s="77">
        <v>8654</v>
      </c>
      <c r="E1051" s="78" t="s">
        <v>5</v>
      </c>
    </row>
    <row r="1052" spans="1:5">
      <c r="A1052" s="78">
        <v>1051</v>
      </c>
      <c r="B1052" s="78" t="s">
        <v>471</v>
      </c>
      <c r="C1052" s="75">
        <v>41594</v>
      </c>
      <c r="D1052" s="77">
        <v>11858</v>
      </c>
      <c r="E1052" s="78" t="s">
        <v>3</v>
      </c>
    </row>
    <row r="1053" spans="1:5">
      <c r="A1053" s="78">
        <v>1052</v>
      </c>
      <c r="B1053" s="78" t="s">
        <v>472</v>
      </c>
      <c r="C1053" s="75">
        <v>41595</v>
      </c>
      <c r="D1053" s="77">
        <v>16205</v>
      </c>
      <c r="E1053" s="78" t="s">
        <v>142</v>
      </c>
    </row>
    <row r="1054" spans="1:5">
      <c r="A1054" s="78">
        <v>1053</v>
      </c>
      <c r="B1054" s="78" t="s">
        <v>473</v>
      </c>
      <c r="C1054" s="75">
        <v>41596</v>
      </c>
      <c r="D1054" s="77">
        <v>26626</v>
      </c>
      <c r="E1054" s="78" t="s">
        <v>143</v>
      </c>
    </row>
    <row r="1055" spans="1:5">
      <c r="A1055" s="78">
        <v>1054</v>
      </c>
      <c r="B1055" s="78" t="s">
        <v>472</v>
      </c>
      <c r="C1055" s="75">
        <v>41597</v>
      </c>
      <c r="D1055" s="77">
        <v>28086</v>
      </c>
      <c r="E1055" s="78" t="s">
        <v>3</v>
      </c>
    </row>
    <row r="1056" spans="1:5">
      <c r="A1056" s="78">
        <v>1055</v>
      </c>
      <c r="B1056" s="78" t="s">
        <v>470</v>
      </c>
      <c r="C1056" s="75">
        <v>41598</v>
      </c>
      <c r="D1056" s="77">
        <v>2106</v>
      </c>
      <c r="E1056" s="78" t="s">
        <v>143</v>
      </c>
    </row>
    <row r="1057" spans="1:5">
      <c r="A1057" s="78">
        <v>1056</v>
      </c>
      <c r="B1057" s="78" t="s">
        <v>471</v>
      </c>
      <c r="C1057" s="75">
        <v>41599</v>
      </c>
      <c r="D1057" s="77">
        <v>35671</v>
      </c>
      <c r="E1057" s="78" t="s">
        <v>143</v>
      </c>
    </row>
    <row r="1058" spans="1:5">
      <c r="A1058" s="78">
        <v>1057</v>
      </c>
      <c r="B1058" s="78" t="s">
        <v>472</v>
      </c>
      <c r="C1058" s="75">
        <v>41600</v>
      </c>
      <c r="D1058" s="77">
        <v>39273</v>
      </c>
      <c r="E1058" s="78" t="s">
        <v>4</v>
      </c>
    </row>
    <row r="1059" spans="1:5">
      <c r="A1059" s="78">
        <v>1058</v>
      </c>
      <c r="B1059" s="78" t="s">
        <v>472</v>
      </c>
      <c r="C1059" s="75">
        <v>41601</v>
      </c>
      <c r="D1059" s="77">
        <v>37674</v>
      </c>
      <c r="E1059" s="78" t="s">
        <v>143</v>
      </c>
    </row>
    <row r="1060" spans="1:5">
      <c r="A1060" s="78">
        <v>1059</v>
      </c>
      <c r="B1060" s="78" t="s">
        <v>470</v>
      </c>
      <c r="C1060" s="75">
        <v>41602</v>
      </c>
      <c r="D1060" s="77">
        <v>21964</v>
      </c>
      <c r="E1060" s="78" t="s">
        <v>5</v>
      </c>
    </row>
    <row r="1061" spans="1:5">
      <c r="A1061" s="78">
        <v>1060</v>
      </c>
      <c r="B1061" s="78" t="s">
        <v>471</v>
      </c>
      <c r="C1061" s="75">
        <v>41603</v>
      </c>
      <c r="D1061" s="77">
        <v>2666</v>
      </c>
      <c r="E1061" s="78" t="s">
        <v>3</v>
      </c>
    </row>
    <row r="1062" spans="1:5">
      <c r="A1062" s="78">
        <v>1061</v>
      </c>
      <c r="B1062" s="78" t="s">
        <v>472</v>
      </c>
      <c r="C1062" s="75">
        <v>41604</v>
      </c>
      <c r="D1062" s="77">
        <v>46013</v>
      </c>
      <c r="E1062" s="78" t="s">
        <v>142</v>
      </c>
    </row>
    <row r="1063" spans="1:5">
      <c r="A1063" s="78">
        <v>1062</v>
      </c>
      <c r="B1063" s="78" t="s">
        <v>471</v>
      </c>
      <c r="C1063" s="75">
        <v>41605</v>
      </c>
      <c r="D1063" s="77">
        <v>24866</v>
      </c>
      <c r="E1063" s="78" t="s">
        <v>5</v>
      </c>
    </row>
    <row r="1064" spans="1:5">
      <c r="A1064" s="78">
        <v>1063</v>
      </c>
      <c r="B1064" s="78" t="s">
        <v>472</v>
      </c>
      <c r="C1064" s="75">
        <v>41606</v>
      </c>
      <c r="D1064" s="77">
        <v>42505</v>
      </c>
      <c r="E1064" s="78" t="s">
        <v>3</v>
      </c>
    </row>
    <row r="1065" spans="1:5">
      <c r="A1065" s="78">
        <v>1064</v>
      </c>
      <c r="B1065" s="78" t="s">
        <v>472</v>
      </c>
      <c r="C1065" s="75">
        <v>41607</v>
      </c>
      <c r="D1065" s="77">
        <v>7133</v>
      </c>
      <c r="E1065" s="78" t="s">
        <v>5</v>
      </c>
    </row>
    <row r="1066" spans="1:5">
      <c r="A1066" s="78">
        <v>1065</v>
      </c>
      <c r="B1066" s="78" t="s">
        <v>470</v>
      </c>
      <c r="C1066" s="75">
        <v>41608</v>
      </c>
      <c r="D1066" s="77">
        <v>20525</v>
      </c>
      <c r="E1066" s="78" t="s">
        <v>142</v>
      </c>
    </row>
    <row r="1067" spans="1:5">
      <c r="A1067" s="78">
        <v>1066</v>
      </c>
      <c r="B1067" s="78" t="s">
        <v>473</v>
      </c>
      <c r="C1067" s="75">
        <v>41609</v>
      </c>
      <c r="D1067" s="77">
        <v>12845</v>
      </c>
      <c r="E1067" s="78" t="s">
        <v>5</v>
      </c>
    </row>
    <row r="1068" spans="1:5">
      <c r="A1068" s="78">
        <v>1067</v>
      </c>
      <c r="B1068" s="78" t="s">
        <v>470</v>
      </c>
      <c r="C1068" s="75">
        <v>41610</v>
      </c>
      <c r="D1068" s="77">
        <v>40978</v>
      </c>
      <c r="E1068" s="78" t="s">
        <v>3</v>
      </c>
    </row>
    <row r="1069" spans="1:5">
      <c r="A1069" s="78">
        <v>1068</v>
      </c>
      <c r="B1069" s="78" t="s">
        <v>470</v>
      </c>
      <c r="C1069" s="75">
        <v>41611</v>
      </c>
      <c r="D1069" s="77">
        <v>18002</v>
      </c>
      <c r="E1069" s="78" t="s">
        <v>5</v>
      </c>
    </row>
    <row r="1070" spans="1:5">
      <c r="A1070" s="78">
        <v>1069</v>
      </c>
      <c r="B1070" s="78" t="s">
        <v>473</v>
      </c>
      <c r="C1070" s="75">
        <v>41612</v>
      </c>
      <c r="D1070" s="77">
        <v>45513</v>
      </c>
      <c r="E1070" s="78" t="s">
        <v>143</v>
      </c>
    </row>
    <row r="1071" spans="1:5">
      <c r="A1071" s="78">
        <v>1070</v>
      </c>
      <c r="B1071" s="78" t="s">
        <v>473</v>
      </c>
      <c r="C1071" s="75">
        <v>41613</v>
      </c>
      <c r="D1071" s="77">
        <v>42286</v>
      </c>
      <c r="E1071" s="78" t="s">
        <v>3</v>
      </c>
    </row>
    <row r="1072" spans="1:5">
      <c r="A1072" s="78">
        <v>1071</v>
      </c>
      <c r="B1072" s="78" t="s">
        <v>472</v>
      </c>
      <c r="C1072" s="75">
        <v>41614</v>
      </c>
      <c r="D1072" s="77">
        <v>8251</v>
      </c>
      <c r="E1072" s="78" t="s">
        <v>4</v>
      </c>
    </row>
    <row r="1073" spans="1:5">
      <c r="A1073" s="78">
        <v>1072</v>
      </c>
      <c r="B1073" s="78" t="s">
        <v>473</v>
      </c>
      <c r="C1073" s="75">
        <v>41615</v>
      </c>
      <c r="D1073" s="77">
        <v>8681</v>
      </c>
      <c r="E1073" s="78" t="s">
        <v>5</v>
      </c>
    </row>
    <row r="1074" spans="1:5">
      <c r="A1074" s="78">
        <v>1073</v>
      </c>
      <c r="B1074" s="78" t="s">
        <v>470</v>
      </c>
      <c r="C1074" s="75">
        <v>41616</v>
      </c>
      <c r="D1074" s="77">
        <v>13195</v>
      </c>
      <c r="E1074" s="78" t="s">
        <v>3</v>
      </c>
    </row>
    <row r="1075" spans="1:5">
      <c r="A1075" s="78">
        <v>1074</v>
      </c>
      <c r="B1075" s="78" t="s">
        <v>471</v>
      </c>
      <c r="C1075" s="75">
        <v>41617</v>
      </c>
      <c r="D1075" s="77">
        <v>28495</v>
      </c>
      <c r="E1075" s="78" t="s">
        <v>142</v>
      </c>
    </row>
    <row r="1076" spans="1:5">
      <c r="A1076" s="78">
        <v>1075</v>
      </c>
      <c r="B1076" s="78" t="s">
        <v>472</v>
      </c>
      <c r="C1076" s="75">
        <v>41618</v>
      </c>
      <c r="D1076" s="77">
        <v>4765</v>
      </c>
      <c r="E1076" s="78" t="s">
        <v>143</v>
      </c>
    </row>
    <row r="1077" spans="1:5">
      <c r="A1077" s="78">
        <v>1076</v>
      </c>
      <c r="B1077" s="78" t="s">
        <v>471</v>
      </c>
      <c r="C1077" s="75">
        <v>41619</v>
      </c>
      <c r="D1077" s="77">
        <v>6240</v>
      </c>
      <c r="E1077" s="78" t="s">
        <v>3</v>
      </c>
    </row>
    <row r="1078" spans="1:5">
      <c r="A1078" s="78">
        <v>1077</v>
      </c>
      <c r="B1078" s="78" t="s">
        <v>472</v>
      </c>
      <c r="C1078" s="75">
        <v>41620</v>
      </c>
      <c r="D1078" s="77">
        <v>10842</v>
      </c>
      <c r="E1078" s="78" t="s">
        <v>142</v>
      </c>
    </row>
    <row r="1079" spans="1:5">
      <c r="A1079" s="78">
        <v>1078</v>
      </c>
      <c r="B1079" s="78" t="s">
        <v>473</v>
      </c>
      <c r="C1079" s="75">
        <v>41621</v>
      </c>
      <c r="D1079" s="77">
        <v>24806</v>
      </c>
      <c r="E1079" s="78" t="s">
        <v>143</v>
      </c>
    </row>
    <row r="1080" spans="1:5">
      <c r="A1080" s="78">
        <v>1079</v>
      </c>
      <c r="B1080" s="78" t="s">
        <v>473</v>
      </c>
      <c r="C1080" s="75">
        <v>41622</v>
      </c>
      <c r="D1080" s="77">
        <v>13712</v>
      </c>
      <c r="E1080" s="78" t="s">
        <v>142</v>
      </c>
    </row>
    <row r="1081" spans="1:5">
      <c r="A1081" s="78">
        <v>1080</v>
      </c>
      <c r="B1081" s="78" t="s">
        <v>471</v>
      </c>
      <c r="C1081" s="75">
        <v>41623</v>
      </c>
      <c r="D1081" s="77">
        <v>27716</v>
      </c>
      <c r="E1081" s="78" t="s">
        <v>4</v>
      </c>
    </row>
    <row r="1082" spans="1:5">
      <c r="A1082" s="78">
        <v>1081</v>
      </c>
      <c r="B1082" s="78" t="s">
        <v>473</v>
      </c>
      <c r="C1082" s="75">
        <v>41624</v>
      </c>
      <c r="D1082" s="77">
        <v>35482</v>
      </c>
      <c r="E1082" s="78" t="s">
        <v>3</v>
      </c>
    </row>
    <row r="1083" spans="1:5">
      <c r="A1083" s="78">
        <v>1082</v>
      </c>
      <c r="B1083" s="78" t="s">
        <v>473</v>
      </c>
      <c r="C1083" s="75">
        <v>41625</v>
      </c>
      <c r="D1083" s="77">
        <v>8983</v>
      </c>
      <c r="E1083" s="78" t="s">
        <v>4</v>
      </c>
    </row>
    <row r="1084" spans="1:5">
      <c r="A1084" s="78">
        <v>1083</v>
      </c>
      <c r="B1084" s="78" t="s">
        <v>470</v>
      </c>
      <c r="C1084" s="75">
        <v>41626</v>
      </c>
      <c r="D1084" s="77">
        <v>28648</v>
      </c>
      <c r="E1084" s="78" t="s">
        <v>5</v>
      </c>
    </row>
    <row r="1085" spans="1:5">
      <c r="A1085" s="78">
        <v>1084</v>
      </c>
      <c r="B1085" s="78" t="s">
        <v>471</v>
      </c>
      <c r="C1085" s="75">
        <v>41627</v>
      </c>
      <c r="D1085" s="77">
        <v>45326</v>
      </c>
      <c r="E1085" s="78" t="s">
        <v>3</v>
      </c>
    </row>
    <row r="1086" spans="1:5">
      <c r="A1086" s="78">
        <v>1085</v>
      </c>
      <c r="B1086" s="78" t="s">
        <v>471</v>
      </c>
      <c r="C1086" s="75">
        <v>41628</v>
      </c>
      <c r="D1086" s="77">
        <v>18568</v>
      </c>
      <c r="E1086" s="78" t="s">
        <v>5</v>
      </c>
    </row>
    <row r="1087" spans="1:5">
      <c r="A1087" s="78">
        <v>1086</v>
      </c>
      <c r="B1087" s="78" t="s">
        <v>472</v>
      </c>
      <c r="C1087" s="75">
        <v>41629</v>
      </c>
      <c r="D1087" s="77">
        <v>15106</v>
      </c>
      <c r="E1087" s="78" t="s">
        <v>3</v>
      </c>
    </row>
    <row r="1088" spans="1:5">
      <c r="A1088" s="78">
        <v>1087</v>
      </c>
      <c r="B1088" s="78" t="s">
        <v>473</v>
      </c>
      <c r="C1088" s="75">
        <v>41630</v>
      </c>
      <c r="D1088" s="77">
        <v>9696</v>
      </c>
      <c r="E1088" s="78" t="s">
        <v>142</v>
      </c>
    </row>
    <row r="1089" spans="1:5">
      <c r="A1089" s="78">
        <v>1088</v>
      </c>
      <c r="B1089" s="78" t="s">
        <v>470</v>
      </c>
      <c r="C1089" s="75">
        <v>41631</v>
      </c>
      <c r="D1089" s="77">
        <v>24624</v>
      </c>
      <c r="E1089" s="78" t="s">
        <v>143</v>
      </c>
    </row>
    <row r="1090" spans="1:5">
      <c r="A1090" s="78">
        <v>1089</v>
      </c>
      <c r="B1090" s="78" t="s">
        <v>473</v>
      </c>
      <c r="C1090" s="75">
        <v>41632</v>
      </c>
      <c r="D1090" s="77">
        <v>21589</v>
      </c>
      <c r="E1090" s="78" t="s">
        <v>3</v>
      </c>
    </row>
    <row r="1091" spans="1:5">
      <c r="A1091" s="78">
        <v>1090</v>
      </c>
      <c r="B1091" s="78" t="s">
        <v>471</v>
      </c>
      <c r="C1091" s="75">
        <v>41633</v>
      </c>
      <c r="D1091" s="77">
        <v>5928</v>
      </c>
      <c r="E1091" s="78" t="s">
        <v>143</v>
      </c>
    </row>
    <row r="1092" spans="1:5">
      <c r="A1092" s="78">
        <v>1091</v>
      </c>
      <c r="B1092" s="78" t="s">
        <v>472</v>
      </c>
      <c r="C1092" s="75">
        <v>41634</v>
      </c>
      <c r="D1092" s="77">
        <v>18551</v>
      </c>
      <c r="E1092" s="78" t="s">
        <v>143</v>
      </c>
    </row>
    <row r="1093" spans="1:5">
      <c r="A1093" s="78">
        <v>1092</v>
      </c>
      <c r="B1093" s="78" t="s">
        <v>473</v>
      </c>
      <c r="C1093" s="75">
        <v>41635</v>
      </c>
      <c r="D1093" s="77">
        <v>14579</v>
      </c>
      <c r="E1093" s="78" t="s">
        <v>4</v>
      </c>
    </row>
    <row r="1094" spans="1:5">
      <c r="A1094" s="78">
        <v>1093</v>
      </c>
      <c r="B1094" s="78" t="s">
        <v>473</v>
      </c>
      <c r="C1094" s="75">
        <v>41636</v>
      </c>
      <c r="D1094" s="77">
        <v>15730</v>
      </c>
      <c r="E1094" s="78" t="s">
        <v>143</v>
      </c>
    </row>
    <row r="1095" spans="1:5">
      <c r="A1095" s="78">
        <v>1094</v>
      </c>
      <c r="B1095" s="78" t="s">
        <v>471</v>
      </c>
      <c r="C1095" s="75">
        <v>41637</v>
      </c>
      <c r="D1095" s="77">
        <v>15284</v>
      </c>
      <c r="E1095" s="78" t="s">
        <v>5</v>
      </c>
    </row>
    <row r="1096" spans="1:5">
      <c r="A1096" s="78">
        <v>1095</v>
      </c>
      <c r="B1096" s="78" t="s">
        <v>472</v>
      </c>
      <c r="C1096" s="75">
        <v>41638</v>
      </c>
      <c r="D1096" s="77">
        <v>33500</v>
      </c>
      <c r="E1096" s="78" t="s">
        <v>3</v>
      </c>
    </row>
    <row r="1097" spans="1:5">
      <c r="A1097" s="78">
        <v>1096</v>
      </c>
      <c r="B1097" s="78" t="s">
        <v>473</v>
      </c>
      <c r="C1097" s="75">
        <v>41639</v>
      </c>
      <c r="D1097" s="77">
        <v>27949</v>
      </c>
      <c r="E1097" s="78" t="s">
        <v>142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417"/>
  <sheetViews>
    <sheetView showGridLines="0" workbookViewId="0">
      <selection activeCell="D1" sqref="D1"/>
    </sheetView>
  </sheetViews>
  <sheetFormatPr defaultColWidth="9.21875" defaultRowHeight="14.4"/>
  <cols>
    <col min="1" max="2" width="14.77734375" style="94" customWidth="1"/>
    <col min="3" max="3" width="19.77734375" style="94" bestFit="1" customWidth="1"/>
    <col min="4" max="4" width="18.21875" style="94" customWidth="1"/>
    <col min="5" max="5" width="9.77734375" style="94" customWidth="1"/>
    <col min="6" max="16384" width="9.21875" style="94"/>
  </cols>
  <sheetData>
    <row r="1" spans="1:7">
      <c r="A1" s="95" t="s">
        <v>676</v>
      </c>
      <c r="B1" s="95" t="s">
        <v>1448</v>
      </c>
      <c r="C1" s="95" t="s">
        <v>1449</v>
      </c>
      <c r="D1" s="95" t="s">
        <v>97</v>
      </c>
      <c r="E1" s="95" t="s">
        <v>663</v>
      </c>
      <c r="F1" s="95" t="s">
        <v>664</v>
      </c>
      <c r="G1" s="95" t="s">
        <v>665</v>
      </c>
    </row>
    <row r="2" spans="1:7">
      <c r="A2" s="75">
        <v>38371</v>
      </c>
      <c r="B2" s="78" t="s">
        <v>734</v>
      </c>
      <c r="C2" s="78" t="s">
        <v>735</v>
      </c>
      <c r="D2" s="78">
        <v>82135</v>
      </c>
      <c r="E2" s="78" t="s">
        <v>668</v>
      </c>
      <c r="F2" s="78">
        <v>4</v>
      </c>
      <c r="G2" s="78">
        <v>55</v>
      </c>
    </row>
    <row r="3" spans="1:7">
      <c r="A3" s="75">
        <v>38384</v>
      </c>
      <c r="B3" s="78" t="s">
        <v>736</v>
      </c>
      <c r="C3" s="78" t="s">
        <v>737</v>
      </c>
      <c r="D3" s="78">
        <v>24566</v>
      </c>
      <c r="E3" s="78" t="s">
        <v>666</v>
      </c>
      <c r="F3" s="78">
        <v>1</v>
      </c>
      <c r="G3" s="78">
        <v>30</v>
      </c>
    </row>
    <row r="4" spans="1:7">
      <c r="A4" s="75">
        <v>38401</v>
      </c>
      <c r="B4" s="78" t="s">
        <v>736</v>
      </c>
      <c r="C4" s="78" t="s">
        <v>738</v>
      </c>
      <c r="D4" s="78">
        <v>15097</v>
      </c>
      <c r="E4" s="78" t="s">
        <v>670</v>
      </c>
      <c r="F4" s="78">
        <v>5</v>
      </c>
      <c r="G4" s="78">
        <v>42</v>
      </c>
    </row>
    <row r="5" spans="1:7">
      <c r="A5" s="75">
        <v>38402</v>
      </c>
      <c r="B5" s="78" t="s">
        <v>736</v>
      </c>
      <c r="C5" s="78" t="s">
        <v>739</v>
      </c>
      <c r="D5" s="78">
        <v>38038</v>
      </c>
      <c r="E5" s="78" t="s">
        <v>666</v>
      </c>
      <c r="F5" s="78">
        <v>1</v>
      </c>
      <c r="G5" s="78">
        <v>32</v>
      </c>
    </row>
    <row r="6" spans="1:7">
      <c r="A6" s="75">
        <v>38427</v>
      </c>
      <c r="B6" s="78" t="s">
        <v>740</v>
      </c>
      <c r="C6" s="78" t="s">
        <v>741</v>
      </c>
      <c r="D6" s="78">
        <v>72682</v>
      </c>
      <c r="E6" s="78" t="s">
        <v>668</v>
      </c>
      <c r="F6" s="78">
        <v>3</v>
      </c>
      <c r="G6" s="78">
        <v>57</v>
      </c>
    </row>
    <row r="7" spans="1:7">
      <c r="A7" s="75">
        <v>38436</v>
      </c>
      <c r="B7" s="78" t="s">
        <v>742</v>
      </c>
      <c r="C7" s="78" t="s">
        <v>743</v>
      </c>
      <c r="D7" s="78">
        <v>353556</v>
      </c>
      <c r="E7" s="78" t="s">
        <v>671</v>
      </c>
      <c r="F7" s="78">
        <v>5</v>
      </c>
      <c r="G7" s="78">
        <v>38</v>
      </c>
    </row>
    <row r="8" spans="1:7">
      <c r="A8" s="75">
        <v>38441</v>
      </c>
      <c r="B8" s="78" t="s">
        <v>742</v>
      </c>
      <c r="C8" s="78" t="s">
        <v>744</v>
      </c>
      <c r="D8" s="78">
        <v>55089</v>
      </c>
      <c r="E8" s="78" t="s">
        <v>668</v>
      </c>
      <c r="F8" s="78">
        <v>2</v>
      </c>
      <c r="G8" s="78">
        <v>49</v>
      </c>
    </row>
    <row r="9" spans="1:7">
      <c r="A9" s="75">
        <v>38441</v>
      </c>
      <c r="B9" s="78" t="s">
        <v>742</v>
      </c>
      <c r="C9" s="78" t="s">
        <v>745</v>
      </c>
      <c r="D9" s="78">
        <v>265746</v>
      </c>
      <c r="E9" s="78" t="s">
        <v>670</v>
      </c>
      <c r="F9" s="78">
        <v>1</v>
      </c>
      <c r="G9" s="78">
        <v>56</v>
      </c>
    </row>
    <row r="10" spans="1:7">
      <c r="A10" s="75">
        <v>38442</v>
      </c>
      <c r="B10" s="78" t="s">
        <v>746</v>
      </c>
      <c r="C10" s="78" t="s">
        <v>747</v>
      </c>
      <c r="D10" s="78">
        <v>98527</v>
      </c>
      <c r="E10" s="78" t="s">
        <v>672</v>
      </c>
      <c r="F10" s="78">
        <v>4</v>
      </c>
      <c r="G10" s="78">
        <v>52</v>
      </c>
    </row>
    <row r="11" spans="1:7">
      <c r="A11" s="75">
        <v>38442</v>
      </c>
      <c r="B11" s="78" t="s">
        <v>748</v>
      </c>
      <c r="C11" s="78" t="s">
        <v>749</v>
      </c>
      <c r="D11" s="78">
        <v>20337</v>
      </c>
      <c r="E11" s="78" t="s">
        <v>670</v>
      </c>
      <c r="F11" s="78">
        <v>1</v>
      </c>
      <c r="G11" s="78">
        <v>25</v>
      </c>
    </row>
    <row r="12" spans="1:7">
      <c r="A12" s="75">
        <v>38453</v>
      </c>
      <c r="B12" s="78" t="s">
        <v>750</v>
      </c>
      <c r="C12" s="78" t="s">
        <v>751</v>
      </c>
      <c r="D12" s="78">
        <v>18158</v>
      </c>
      <c r="E12" s="78" t="s">
        <v>670</v>
      </c>
      <c r="F12" s="78">
        <v>3</v>
      </c>
      <c r="G12" s="78">
        <v>51</v>
      </c>
    </row>
    <row r="13" spans="1:7">
      <c r="A13" s="75">
        <v>38468</v>
      </c>
      <c r="B13" s="78" t="s">
        <v>752</v>
      </c>
      <c r="C13" s="78" t="s">
        <v>753</v>
      </c>
      <c r="D13" s="78">
        <v>67602</v>
      </c>
      <c r="E13" s="78" t="s">
        <v>672</v>
      </c>
      <c r="F13" s="78">
        <v>3</v>
      </c>
      <c r="G13" s="78">
        <v>33</v>
      </c>
    </row>
    <row r="14" spans="1:7">
      <c r="A14" s="75">
        <v>38478</v>
      </c>
      <c r="B14" s="78" t="s">
        <v>754</v>
      </c>
      <c r="C14" s="78" t="s">
        <v>755</v>
      </c>
      <c r="D14" s="78">
        <v>161229</v>
      </c>
      <c r="E14" s="78" t="s">
        <v>670</v>
      </c>
      <c r="F14" s="78">
        <v>3</v>
      </c>
      <c r="G14" s="78">
        <v>44</v>
      </c>
    </row>
    <row r="15" spans="1:7">
      <c r="A15" s="75">
        <v>38478</v>
      </c>
      <c r="B15" s="78" t="s">
        <v>756</v>
      </c>
      <c r="C15" s="78" t="s">
        <v>757</v>
      </c>
      <c r="D15" s="78">
        <v>58614</v>
      </c>
      <c r="E15" s="78" t="s">
        <v>666</v>
      </c>
      <c r="F15" s="78">
        <v>3</v>
      </c>
      <c r="G15" s="78">
        <v>45</v>
      </c>
    </row>
    <row r="16" spans="1:7">
      <c r="A16" s="75">
        <v>38489</v>
      </c>
      <c r="B16" s="78" t="s">
        <v>758</v>
      </c>
      <c r="C16" s="78" t="s">
        <v>759</v>
      </c>
      <c r="D16" s="78">
        <v>50056</v>
      </c>
      <c r="E16" s="78" t="s">
        <v>666</v>
      </c>
      <c r="F16" s="78">
        <v>1</v>
      </c>
      <c r="G16" s="78">
        <v>45</v>
      </c>
    </row>
    <row r="17" spans="1:7">
      <c r="A17" s="75">
        <v>38506</v>
      </c>
      <c r="B17" s="78" t="s">
        <v>760</v>
      </c>
      <c r="C17" s="78" t="s">
        <v>761</v>
      </c>
      <c r="D17" s="78">
        <v>121317</v>
      </c>
      <c r="E17" s="78" t="s">
        <v>668</v>
      </c>
      <c r="F17" s="78">
        <v>3</v>
      </c>
      <c r="G17" s="78">
        <v>53</v>
      </c>
    </row>
    <row r="18" spans="1:7">
      <c r="A18" s="75">
        <v>38517</v>
      </c>
      <c r="B18" s="78" t="s">
        <v>762</v>
      </c>
      <c r="C18" s="78" t="s">
        <v>763</v>
      </c>
      <c r="D18" s="78">
        <v>932149</v>
      </c>
      <c r="E18" s="78" t="s">
        <v>668</v>
      </c>
      <c r="F18" s="78">
        <v>2</v>
      </c>
      <c r="G18" s="78">
        <v>49</v>
      </c>
    </row>
    <row r="19" spans="1:7">
      <c r="A19" s="75">
        <v>38529</v>
      </c>
      <c r="B19" s="78" t="s">
        <v>764</v>
      </c>
      <c r="C19" s="78" t="s">
        <v>765</v>
      </c>
      <c r="D19" s="78">
        <v>28455</v>
      </c>
      <c r="E19" s="78" t="s">
        <v>666</v>
      </c>
      <c r="F19" s="78">
        <v>2</v>
      </c>
      <c r="G19" s="78">
        <v>46</v>
      </c>
    </row>
    <row r="20" spans="1:7">
      <c r="A20" s="75">
        <v>38539</v>
      </c>
      <c r="B20" s="78" t="s">
        <v>766</v>
      </c>
      <c r="C20" s="78" t="s">
        <v>767</v>
      </c>
      <c r="D20" s="78">
        <v>32449</v>
      </c>
      <c r="E20" s="78" t="s">
        <v>666</v>
      </c>
      <c r="F20" s="78">
        <v>5</v>
      </c>
      <c r="G20" s="78">
        <v>44</v>
      </c>
    </row>
    <row r="21" spans="1:7">
      <c r="A21" s="75">
        <v>38548</v>
      </c>
      <c r="B21" s="78" t="s">
        <v>768</v>
      </c>
      <c r="C21" s="78" t="s">
        <v>769</v>
      </c>
      <c r="D21" s="78">
        <v>24087</v>
      </c>
      <c r="E21" s="78" t="s">
        <v>666</v>
      </c>
      <c r="F21" s="78">
        <v>2</v>
      </c>
      <c r="G21" s="78">
        <v>29</v>
      </c>
    </row>
    <row r="22" spans="1:7">
      <c r="A22" s="75">
        <v>38554</v>
      </c>
      <c r="B22" s="78" t="s">
        <v>770</v>
      </c>
      <c r="C22" s="78" t="s">
        <v>771</v>
      </c>
      <c r="D22" s="78">
        <v>277469</v>
      </c>
      <c r="E22" s="78" t="s">
        <v>666</v>
      </c>
      <c r="F22" s="78">
        <v>5</v>
      </c>
      <c r="G22" s="78">
        <v>33</v>
      </c>
    </row>
    <row r="23" spans="1:7">
      <c r="A23" s="75">
        <v>38558</v>
      </c>
      <c r="B23" s="78" t="s">
        <v>772</v>
      </c>
      <c r="C23" s="78" t="s">
        <v>773</v>
      </c>
      <c r="D23" s="78">
        <v>195441</v>
      </c>
      <c r="E23" s="78" t="s">
        <v>666</v>
      </c>
      <c r="F23" s="78">
        <v>4</v>
      </c>
      <c r="G23" s="78">
        <v>41</v>
      </c>
    </row>
    <row r="24" spans="1:7">
      <c r="A24" s="75">
        <v>38586</v>
      </c>
      <c r="B24" s="78" t="s">
        <v>774</v>
      </c>
      <c r="C24" s="78" t="s">
        <v>775</v>
      </c>
      <c r="D24" s="78">
        <v>37350</v>
      </c>
      <c r="E24" s="78" t="s">
        <v>673</v>
      </c>
      <c r="F24" s="78">
        <v>3</v>
      </c>
      <c r="G24" s="78">
        <v>30</v>
      </c>
    </row>
    <row r="25" spans="1:7">
      <c r="A25" s="75">
        <v>38587</v>
      </c>
      <c r="B25" s="78" t="s">
        <v>776</v>
      </c>
      <c r="C25" s="78" t="s">
        <v>777</v>
      </c>
      <c r="D25" s="78">
        <v>61076</v>
      </c>
      <c r="E25" s="78" t="s">
        <v>666</v>
      </c>
      <c r="F25" s="78">
        <v>3</v>
      </c>
      <c r="G25" s="78">
        <v>54</v>
      </c>
    </row>
    <row r="26" spans="1:7">
      <c r="A26" s="75">
        <v>38588</v>
      </c>
      <c r="B26" s="78" t="s">
        <v>778</v>
      </c>
      <c r="C26" s="78" t="s">
        <v>779</v>
      </c>
      <c r="D26" s="78">
        <v>74359</v>
      </c>
      <c r="E26" s="78" t="s">
        <v>666</v>
      </c>
      <c r="F26" s="78">
        <v>3</v>
      </c>
      <c r="G26" s="78">
        <v>57</v>
      </c>
    </row>
    <row r="27" spans="1:7">
      <c r="A27" s="75">
        <v>38593</v>
      </c>
      <c r="B27" s="78" t="s">
        <v>778</v>
      </c>
      <c r="C27" s="78" t="s">
        <v>780</v>
      </c>
      <c r="D27" s="78">
        <v>672316</v>
      </c>
      <c r="E27" s="78" t="s">
        <v>668</v>
      </c>
      <c r="F27" s="78">
        <v>2</v>
      </c>
      <c r="G27" s="78">
        <v>48</v>
      </c>
    </row>
    <row r="28" spans="1:7">
      <c r="A28" s="75">
        <v>38596</v>
      </c>
      <c r="B28" s="78" t="s">
        <v>781</v>
      </c>
      <c r="C28" s="78" t="s">
        <v>782</v>
      </c>
      <c r="D28" s="78">
        <v>20870</v>
      </c>
      <c r="E28" s="78" t="s">
        <v>671</v>
      </c>
      <c r="F28" s="78">
        <v>2</v>
      </c>
      <c r="G28" s="78">
        <v>36</v>
      </c>
    </row>
    <row r="29" spans="1:7">
      <c r="A29" s="75">
        <v>38604</v>
      </c>
      <c r="B29" s="78" t="s">
        <v>783</v>
      </c>
      <c r="C29" s="78" t="s">
        <v>784</v>
      </c>
      <c r="D29" s="78">
        <v>66242</v>
      </c>
      <c r="E29" s="78" t="s">
        <v>674</v>
      </c>
      <c r="F29" s="78">
        <v>4</v>
      </c>
      <c r="G29" s="78">
        <v>41</v>
      </c>
    </row>
    <row r="30" spans="1:7">
      <c r="A30" s="75">
        <v>38605</v>
      </c>
      <c r="B30" s="78" t="s">
        <v>785</v>
      </c>
      <c r="C30" s="78" t="s">
        <v>786</v>
      </c>
      <c r="D30" s="78">
        <v>154420</v>
      </c>
      <c r="E30" s="78" t="s">
        <v>671</v>
      </c>
      <c r="F30" s="78">
        <v>1</v>
      </c>
      <c r="G30" s="78">
        <v>25</v>
      </c>
    </row>
    <row r="31" spans="1:7">
      <c r="A31" s="75">
        <v>38614</v>
      </c>
      <c r="B31" s="78" t="s">
        <v>787</v>
      </c>
      <c r="C31" s="78" t="s">
        <v>788</v>
      </c>
      <c r="D31" s="78">
        <v>369803</v>
      </c>
      <c r="E31" s="78" t="s">
        <v>670</v>
      </c>
      <c r="F31" s="78">
        <v>2</v>
      </c>
      <c r="G31" s="78">
        <v>56</v>
      </c>
    </row>
    <row r="32" spans="1:7">
      <c r="A32" s="75">
        <v>38640</v>
      </c>
      <c r="B32" s="78" t="s">
        <v>789</v>
      </c>
      <c r="C32" s="78" t="s">
        <v>790</v>
      </c>
      <c r="D32" s="78">
        <v>325268</v>
      </c>
      <c r="E32" s="78" t="s">
        <v>668</v>
      </c>
      <c r="F32" s="78">
        <v>3</v>
      </c>
      <c r="G32" s="78">
        <v>32</v>
      </c>
    </row>
    <row r="33" spans="1:7">
      <c r="A33" s="75">
        <v>38646</v>
      </c>
      <c r="B33" s="78" t="s">
        <v>791</v>
      </c>
      <c r="C33" s="78" t="s">
        <v>743</v>
      </c>
      <c r="D33" s="78">
        <v>525365</v>
      </c>
      <c r="E33" s="78" t="s">
        <v>674</v>
      </c>
      <c r="F33" s="78">
        <v>4</v>
      </c>
      <c r="G33" s="78">
        <v>31</v>
      </c>
    </row>
    <row r="34" spans="1:7">
      <c r="A34" s="75">
        <v>38657</v>
      </c>
      <c r="B34" s="78" t="s">
        <v>792</v>
      </c>
      <c r="C34" s="78" t="s">
        <v>793</v>
      </c>
      <c r="D34" s="78">
        <v>145239</v>
      </c>
      <c r="E34" s="78" t="s">
        <v>668</v>
      </c>
      <c r="F34" s="78">
        <v>5</v>
      </c>
      <c r="G34" s="78">
        <v>48</v>
      </c>
    </row>
    <row r="35" spans="1:7">
      <c r="A35" s="75">
        <v>38668</v>
      </c>
      <c r="B35" s="78" t="s">
        <v>794</v>
      </c>
      <c r="C35" s="78" t="s">
        <v>795</v>
      </c>
      <c r="D35" s="78">
        <v>25529</v>
      </c>
      <c r="E35" s="78" t="s">
        <v>666</v>
      </c>
      <c r="F35" s="78">
        <v>3</v>
      </c>
      <c r="G35" s="78">
        <v>30</v>
      </c>
    </row>
    <row r="36" spans="1:7">
      <c r="A36" s="75">
        <v>38674</v>
      </c>
      <c r="B36" s="78" t="s">
        <v>796</v>
      </c>
      <c r="C36" s="78" t="s">
        <v>797</v>
      </c>
      <c r="D36" s="78">
        <v>12365</v>
      </c>
      <c r="E36" s="78" t="s">
        <v>673</v>
      </c>
      <c r="F36" s="78">
        <v>5</v>
      </c>
      <c r="G36" s="78">
        <v>54</v>
      </c>
    </row>
    <row r="37" spans="1:7">
      <c r="A37" s="75">
        <v>38756</v>
      </c>
      <c r="B37" s="78" t="s">
        <v>798</v>
      </c>
      <c r="C37" s="78" t="s">
        <v>799</v>
      </c>
      <c r="D37" s="78">
        <v>433236</v>
      </c>
      <c r="E37" s="78" t="s">
        <v>668</v>
      </c>
      <c r="F37" s="78">
        <v>5</v>
      </c>
      <c r="G37" s="78">
        <v>37</v>
      </c>
    </row>
    <row r="38" spans="1:7">
      <c r="A38" s="75">
        <v>38757</v>
      </c>
      <c r="B38" s="78" t="s">
        <v>800</v>
      </c>
      <c r="C38" s="78" t="s">
        <v>801</v>
      </c>
      <c r="D38" s="78">
        <v>424721</v>
      </c>
      <c r="E38" s="78" t="s">
        <v>672</v>
      </c>
      <c r="F38" s="78">
        <v>2</v>
      </c>
      <c r="G38" s="78">
        <v>52</v>
      </c>
    </row>
    <row r="39" spans="1:7">
      <c r="A39" s="75">
        <v>38761</v>
      </c>
      <c r="B39" s="78" t="s">
        <v>802</v>
      </c>
      <c r="C39" s="78" t="s">
        <v>803</v>
      </c>
      <c r="D39" s="78">
        <v>193589</v>
      </c>
      <c r="E39" s="78" t="s">
        <v>666</v>
      </c>
      <c r="F39" s="78">
        <v>5</v>
      </c>
      <c r="G39" s="78">
        <v>37</v>
      </c>
    </row>
    <row r="40" spans="1:7">
      <c r="A40" s="75">
        <v>38781</v>
      </c>
      <c r="B40" s="78" t="s">
        <v>802</v>
      </c>
      <c r="C40" s="78" t="s">
        <v>804</v>
      </c>
      <c r="D40" s="78">
        <v>161988</v>
      </c>
      <c r="E40" s="78" t="s">
        <v>670</v>
      </c>
      <c r="F40" s="78">
        <v>3</v>
      </c>
      <c r="G40" s="78">
        <v>49</v>
      </c>
    </row>
    <row r="41" spans="1:7">
      <c r="A41" s="75">
        <v>38786</v>
      </c>
      <c r="B41" s="78" t="s">
        <v>805</v>
      </c>
      <c r="C41" s="78" t="s">
        <v>806</v>
      </c>
      <c r="D41" s="78">
        <v>422529</v>
      </c>
      <c r="E41" s="78" t="s">
        <v>668</v>
      </c>
      <c r="F41" s="78">
        <v>2</v>
      </c>
      <c r="G41" s="78">
        <v>52</v>
      </c>
    </row>
    <row r="42" spans="1:7">
      <c r="A42" s="75">
        <v>38789</v>
      </c>
      <c r="B42" s="78" t="s">
        <v>807</v>
      </c>
      <c r="C42" s="78" t="s">
        <v>808</v>
      </c>
      <c r="D42" s="78">
        <v>19749</v>
      </c>
      <c r="E42" s="78" t="s">
        <v>666</v>
      </c>
      <c r="F42" s="78">
        <v>2</v>
      </c>
      <c r="G42" s="78">
        <v>39</v>
      </c>
    </row>
    <row r="43" spans="1:7">
      <c r="A43" s="75">
        <v>38825</v>
      </c>
      <c r="B43" s="78" t="s">
        <v>809</v>
      </c>
      <c r="C43" s="78" t="s">
        <v>810</v>
      </c>
      <c r="D43" s="78">
        <v>56692</v>
      </c>
      <c r="E43" s="78" t="s">
        <v>666</v>
      </c>
      <c r="F43" s="78">
        <v>3</v>
      </c>
      <c r="G43" s="78">
        <v>45</v>
      </c>
    </row>
    <row r="44" spans="1:7">
      <c r="A44" s="75">
        <v>38832</v>
      </c>
      <c r="B44" s="78" t="s">
        <v>811</v>
      </c>
      <c r="C44" s="78" t="s">
        <v>812</v>
      </c>
      <c r="D44" s="78">
        <v>36512</v>
      </c>
      <c r="E44" s="78" t="s">
        <v>666</v>
      </c>
      <c r="F44" s="78">
        <v>2</v>
      </c>
      <c r="G44" s="78">
        <v>45</v>
      </c>
    </row>
    <row r="45" spans="1:7">
      <c r="A45" s="75">
        <v>38835</v>
      </c>
      <c r="B45" s="78" t="s">
        <v>813</v>
      </c>
      <c r="C45" s="78" t="s">
        <v>814</v>
      </c>
      <c r="D45" s="78">
        <v>69948</v>
      </c>
      <c r="E45" s="78" t="s">
        <v>666</v>
      </c>
      <c r="F45" s="78">
        <v>4</v>
      </c>
      <c r="G45" s="78">
        <v>37</v>
      </c>
    </row>
    <row r="46" spans="1:7">
      <c r="A46" s="75">
        <v>38836</v>
      </c>
      <c r="B46" s="78" t="s">
        <v>815</v>
      </c>
      <c r="C46" s="78" t="s">
        <v>816</v>
      </c>
      <c r="D46" s="78">
        <v>745538</v>
      </c>
      <c r="E46" s="78" t="s">
        <v>671</v>
      </c>
      <c r="F46" s="78">
        <v>1</v>
      </c>
      <c r="G46" s="78">
        <v>46</v>
      </c>
    </row>
    <row r="47" spans="1:7">
      <c r="A47" s="75">
        <v>38837</v>
      </c>
      <c r="B47" s="78" t="s">
        <v>817</v>
      </c>
      <c r="C47" s="78" t="s">
        <v>818</v>
      </c>
      <c r="D47" s="78">
        <v>45425</v>
      </c>
      <c r="E47" s="78" t="s">
        <v>673</v>
      </c>
      <c r="F47" s="78">
        <v>2</v>
      </c>
      <c r="G47" s="78">
        <v>45</v>
      </c>
    </row>
    <row r="48" spans="1:7">
      <c r="A48" s="75">
        <v>38838</v>
      </c>
      <c r="B48" s="78" t="s">
        <v>819</v>
      </c>
      <c r="C48" s="78" t="s">
        <v>820</v>
      </c>
      <c r="D48" s="78">
        <v>607107</v>
      </c>
      <c r="E48" s="78" t="s">
        <v>668</v>
      </c>
      <c r="F48" s="78">
        <v>2</v>
      </c>
      <c r="G48" s="78">
        <v>36</v>
      </c>
    </row>
    <row r="49" spans="1:7">
      <c r="A49" s="75">
        <v>38841</v>
      </c>
      <c r="B49" s="78" t="s">
        <v>821</v>
      </c>
      <c r="C49" s="78" t="s">
        <v>822</v>
      </c>
      <c r="D49" s="78">
        <v>350788</v>
      </c>
      <c r="E49" s="78" t="s">
        <v>675</v>
      </c>
      <c r="F49" s="78">
        <v>4</v>
      </c>
      <c r="G49" s="78">
        <v>57</v>
      </c>
    </row>
    <row r="50" spans="1:7">
      <c r="A50" s="75">
        <v>38849</v>
      </c>
      <c r="B50" s="78" t="s">
        <v>823</v>
      </c>
      <c r="C50" s="78" t="s">
        <v>824</v>
      </c>
      <c r="D50" s="78">
        <v>142870</v>
      </c>
      <c r="E50" s="78" t="s">
        <v>673</v>
      </c>
      <c r="F50" s="78">
        <v>3</v>
      </c>
      <c r="G50" s="78">
        <v>36</v>
      </c>
    </row>
    <row r="51" spans="1:7">
      <c r="A51" s="75">
        <v>38854</v>
      </c>
      <c r="B51" s="78" t="s">
        <v>825</v>
      </c>
      <c r="C51" s="78" t="s">
        <v>826</v>
      </c>
      <c r="D51" s="78">
        <v>349082</v>
      </c>
      <c r="E51" s="78" t="s">
        <v>668</v>
      </c>
      <c r="F51" s="78">
        <v>3</v>
      </c>
      <c r="G51" s="78">
        <v>44</v>
      </c>
    </row>
    <row r="52" spans="1:7">
      <c r="A52" s="75">
        <v>38862</v>
      </c>
      <c r="B52" s="78" t="s">
        <v>827</v>
      </c>
      <c r="C52" s="78" t="s">
        <v>828</v>
      </c>
      <c r="D52" s="78">
        <v>56057</v>
      </c>
      <c r="E52" s="78" t="s">
        <v>666</v>
      </c>
      <c r="F52" s="78">
        <v>2</v>
      </c>
      <c r="G52" s="78">
        <v>28</v>
      </c>
    </row>
    <row r="53" spans="1:7">
      <c r="A53" s="75">
        <v>38868</v>
      </c>
      <c r="B53" s="78" t="s">
        <v>829</v>
      </c>
      <c r="C53" s="78" t="s">
        <v>830</v>
      </c>
      <c r="D53" s="78">
        <v>358631</v>
      </c>
      <c r="E53" s="78" t="s">
        <v>668</v>
      </c>
      <c r="F53" s="78">
        <v>5</v>
      </c>
      <c r="G53" s="78">
        <v>25</v>
      </c>
    </row>
    <row r="54" spans="1:7">
      <c r="A54" s="75">
        <v>38878</v>
      </c>
      <c r="B54" s="78" t="s">
        <v>831</v>
      </c>
      <c r="C54" s="78" t="s">
        <v>832</v>
      </c>
      <c r="D54" s="78">
        <v>99031</v>
      </c>
      <c r="E54" s="78" t="s">
        <v>668</v>
      </c>
      <c r="F54" s="78">
        <v>2</v>
      </c>
      <c r="G54" s="78">
        <v>49</v>
      </c>
    </row>
    <row r="55" spans="1:7">
      <c r="A55" s="75">
        <v>38944</v>
      </c>
      <c r="B55" s="78" t="s">
        <v>833</v>
      </c>
      <c r="C55" s="78" t="s">
        <v>834</v>
      </c>
      <c r="D55" s="78">
        <v>157496</v>
      </c>
      <c r="E55" s="78" t="s">
        <v>668</v>
      </c>
      <c r="F55" s="78">
        <v>4</v>
      </c>
      <c r="G55" s="78">
        <v>37</v>
      </c>
    </row>
    <row r="56" spans="1:7">
      <c r="A56" s="75">
        <v>38946</v>
      </c>
      <c r="B56" s="78" t="s">
        <v>835</v>
      </c>
      <c r="C56" s="78" t="s">
        <v>836</v>
      </c>
      <c r="D56" s="78">
        <v>17224</v>
      </c>
      <c r="E56" s="78" t="s">
        <v>666</v>
      </c>
      <c r="F56" s="78">
        <v>2</v>
      </c>
      <c r="G56" s="78">
        <v>49</v>
      </c>
    </row>
    <row r="57" spans="1:7">
      <c r="A57" s="75">
        <v>38946</v>
      </c>
      <c r="B57" s="78" t="s">
        <v>837</v>
      </c>
      <c r="C57" s="78" t="s">
        <v>790</v>
      </c>
      <c r="D57" s="78">
        <v>27737</v>
      </c>
      <c r="E57" s="78" t="s">
        <v>670</v>
      </c>
      <c r="F57" s="78">
        <v>3</v>
      </c>
      <c r="G57" s="78">
        <v>37</v>
      </c>
    </row>
    <row r="58" spans="1:7">
      <c r="A58" s="75">
        <v>38956</v>
      </c>
      <c r="B58" s="78" t="s">
        <v>837</v>
      </c>
      <c r="C58" s="78" t="s">
        <v>838</v>
      </c>
      <c r="D58" s="78">
        <v>77595</v>
      </c>
      <c r="E58" s="78" t="s">
        <v>668</v>
      </c>
      <c r="F58" s="78">
        <v>3</v>
      </c>
      <c r="G58" s="78">
        <v>53</v>
      </c>
    </row>
    <row r="59" spans="1:7">
      <c r="A59" s="75">
        <v>38987</v>
      </c>
      <c r="B59" s="78" t="s">
        <v>839</v>
      </c>
      <c r="C59" s="78" t="s">
        <v>840</v>
      </c>
      <c r="D59" s="78">
        <v>21090</v>
      </c>
      <c r="E59" s="78" t="s">
        <v>670</v>
      </c>
      <c r="F59" s="78">
        <v>2</v>
      </c>
      <c r="G59" s="78">
        <v>32</v>
      </c>
    </row>
    <row r="60" spans="1:7">
      <c r="A60" s="75">
        <v>38989</v>
      </c>
      <c r="B60" s="78" t="s">
        <v>841</v>
      </c>
      <c r="C60" s="78" t="s">
        <v>842</v>
      </c>
      <c r="D60" s="78">
        <v>69305</v>
      </c>
      <c r="E60" s="78" t="s">
        <v>668</v>
      </c>
      <c r="F60" s="78">
        <v>4</v>
      </c>
      <c r="G60" s="78">
        <v>25</v>
      </c>
    </row>
    <row r="61" spans="1:7">
      <c r="A61" s="75">
        <v>39005</v>
      </c>
      <c r="B61" s="78" t="s">
        <v>843</v>
      </c>
      <c r="C61" s="78" t="s">
        <v>844</v>
      </c>
      <c r="D61" s="78">
        <v>114072</v>
      </c>
      <c r="E61" s="78" t="s">
        <v>666</v>
      </c>
      <c r="F61" s="78">
        <v>5</v>
      </c>
      <c r="G61" s="78">
        <v>41</v>
      </c>
    </row>
    <row r="62" spans="1:7">
      <c r="A62" s="75">
        <v>39049</v>
      </c>
      <c r="B62" s="78" t="s">
        <v>845</v>
      </c>
      <c r="C62" s="78" t="s">
        <v>846</v>
      </c>
      <c r="D62" s="78">
        <v>13486</v>
      </c>
      <c r="E62" s="78" t="s">
        <v>670</v>
      </c>
      <c r="F62" s="78">
        <v>2</v>
      </c>
      <c r="G62" s="78">
        <v>39</v>
      </c>
    </row>
    <row r="63" spans="1:7">
      <c r="A63" s="75">
        <v>39049</v>
      </c>
      <c r="B63" s="78" t="s">
        <v>847</v>
      </c>
      <c r="C63" s="78" t="s">
        <v>848</v>
      </c>
      <c r="D63" s="78">
        <v>65608</v>
      </c>
      <c r="E63" s="78" t="s">
        <v>666</v>
      </c>
      <c r="F63" s="78">
        <v>2</v>
      </c>
      <c r="G63" s="78">
        <v>52</v>
      </c>
    </row>
    <row r="64" spans="1:7">
      <c r="A64" s="75">
        <v>39059</v>
      </c>
      <c r="B64" s="78" t="s">
        <v>849</v>
      </c>
      <c r="C64" s="78" t="s">
        <v>850</v>
      </c>
      <c r="D64" s="78">
        <v>30763</v>
      </c>
      <c r="E64" s="78" t="s">
        <v>674</v>
      </c>
      <c r="F64" s="78">
        <v>3</v>
      </c>
      <c r="G64" s="78">
        <v>33</v>
      </c>
    </row>
    <row r="65" spans="1:7">
      <c r="A65" s="75">
        <v>39061</v>
      </c>
      <c r="B65" s="78" t="s">
        <v>851</v>
      </c>
      <c r="C65" s="78" t="s">
        <v>852</v>
      </c>
      <c r="D65" s="78">
        <v>400305</v>
      </c>
      <c r="E65" s="78" t="s">
        <v>666</v>
      </c>
      <c r="F65" s="78">
        <v>4</v>
      </c>
      <c r="G65" s="78">
        <v>38</v>
      </c>
    </row>
    <row r="66" spans="1:7">
      <c r="A66" s="75">
        <v>39063</v>
      </c>
      <c r="B66" s="78" t="s">
        <v>853</v>
      </c>
      <c r="C66" s="78" t="s">
        <v>854</v>
      </c>
      <c r="D66" s="78">
        <v>161552</v>
      </c>
      <c r="E66" s="78" t="s">
        <v>668</v>
      </c>
      <c r="F66" s="78">
        <v>4</v>
      </c>
      <c r="G66" s="78">
        <v>46</v>
      </c>
    </row>
    <row r="67" spans="1:7">
      <c r="A67" s="75">
        <v>39068</v>
      </c>
      <c r="B67" s="78" t="s">
        <v>855</v>
      </c>
      <c r="C67" s="78" t="s">
        <v>856</v>
      </c>
      <c r="D67" s="78">
        <v>66901</v>
      </c>
      <c r="E67" s="78" t="s">
        <v>674</v>
      </c>
      <c r="F67" s="78">
        <v>4</v>
      </c>
      <c r="G67" s="78">
        <v>25</v>
      </c>
    </row>
    <row r="68" spans="1:7">
      <c r="A68" s="75">
        <v>39078</v>
      </c>
      <c r="B68" s="78" t="s">
        <v>855</v>
      </c>
      <c r="C68" s="78" t="s">
        <v>857</v>
      </c>
      <c r="D68" s="78">
        <v>518678</v>
      </c>
      <c r="E68" s="78" t="s">
        <v>672</v>
      </c>
      <c r="F68" s="78">
        <v>2</v>
      </c>
      <c r="G68" s="78">
        <v>40</v>
      </c>
    </row>
    <row r="69" spans="1:7">
      <c r="A69" s="75">
        <v>39083</v>
      </c>
      <c r="B69" s="78" t="s">
        <v>858</v>
      </c>
      <c r="C69" s="78" t="s">
        <v>859</v>
      </c>
      <c r="D69" s="78">
        <v>180285</v>
      </c>
      <c r="E69" s="78" t="s">
        <v>668</v>
      </c>
      <c r="F69" s="78">
        <v>3</v>
      </c>
      <c r="G69" s="78">
        <v>56</v>
      </c>
    </row>
    <row r="70" spans="1:7">
      <c r="A70" s="75">
        <v>39085</v>
      </c>
      <c r="B70" s="78" t="s">
        <v>858</v>
      </c>
      <c r="C70" s="78" t="s">
        <v>860</v>
      </c>
      <c r="D70" s="78">
        <v>99710</v>
      </c>
      <c r="E70" s="78" t="s">
        <v>668</v>
      </c>
      <c r="F70" s="78">
        <v>2</v>
      </c>
      <c r="G70" s="78">
        <v>42</v>
      </c>
    </row>
    <row r="71" spans="1:7">
      <c r="A71" s="75">
        <v>39094</v>
      </c>
      <c r="B71" s="78" t="s">
        <v>861</v>
      </c>
      <c r="C71" s="78" t="s">
        <v>862</v>
      </c>
      <c r="D71" s="78">
        <v>233821</v>
      </c>
      <c r="E71" s="78" t="s">
        <v>668</v>
      </c>
      <c r="F71" s="78">
        <v>4</v>
      </c>
      <c r="G71" s="78">
        <v>50</v>
      </c>
    </row>
    <row r="72" spans="1:7">
      <c r="A72" s="75">
        <v>39102</v>
      </c>
      <c r="B72" s="78" t="s">
        <v>863</v>
      </c>
      <c r="C72" s="78" t="s">
        <v>864</v>
      </c>
      <c r="D72" s="78">
        <v>70722</v>
      </c>
      <c r="E72" s="78" t="s">
        <v>666</v>
      </c>
      <c r="F72" s="78">
        <v>3</v>
      </c>
      <c r="G72" s="78">
        <v>40</v>
      </c>
    </row>
    <row r="73" spans="1:7">
      <c r="A73" s="75">
        <v>39133</v>
      </c>
      <c r="B73" s="78" t="s">
        <v>863</v>
      </c>
      <c r="C73" s="78" t="s">
        <v>865</v>
      </c>
      <c r="D73" s="78">
        <v>487027</v>
      </c>
      <c r="E73" s="78" t="s">
        <v>666</v>
      </c>
      <c r="F73" s="78">
        <v>2</v>
      </c>
      <c r="G73" s="78">
        <v>53</v>
      </c>
    </row>
    <row r="74" spans="1:7">
      <c r="A74" s="75">
        <v>39142</v>
      </c>
      <c r="B74" s="78" t="s">
        <v>866</v>
      </c>
      <c r="C74" s="78" t="s">
        <v>867</v>
      </c>
      <c r="D74" s="78">
        <v>33254</v>
      </c>
      <c r="E74" s="78" t="s">
        <v>670</v>
      </c>
      <c r="F74" s="78">
        <v>1</v>
      </c>
      <c r="G74" s="78">
        <v>31</v>
      </c>
    </row>
    <row r="75" spans="1:7">
      <c r="A75" s="75">
        <v>39145</v>
      </c>
      <c r="B75" s="78" t="s">
        <v>868</v>
      </c>
      <c r="C75" s="78" t="s">
        <v>869</v>
      </c>
      <c r="D75" s="78">
        <v>132120</v>
      </c>
      <c r="E75" s="78" t="s">
        <v>674</v>
      </c>
      <c r="F75" s="78">
        <v>4</v>
      </c>
      <c r="G75" s="78">
        <v>40</v>
      </c>
    </row>
    <row r="76" spans="1:7">
      <c r="A76" s="75">
        <v>39152</v>
      </c>
      <c r="B76" s="78" t="s">
        <v>870</v>
      </c>
      <c r="C76" s="78" t="s">
        <v>871</v>
      </c>
      <c r="D76" s="78">
        <v>155337</v>
      </c>
      <c r="E76" s="78" t="s">
        <v>666</v>
      </c>
      <c r="F76" s="78">
        <v>5</v>
      </c>
      <c r="G76" s="78">
        <v>47</v>
      </c>
    </row>
    <row r="77" spans="1:7">
      <c r="A77" s="75">
        <v>39178</v>
      </c>
      <c r="B77" s="78" t="s">
        <v>870</v>
      </c>
      <c r="C77" s="78" t="s">
        <v>872</v>
      </c>
      <c r="D77" s="78">
        <v>196085</v>
      </c>
      <c r="E77" s="78" t="s">
        <v>674</v>
      </c>
      <c r="F77" s="78">
        <v>4</v>
      </c>
      <c r="G77" s="78">
        <v>28</v>
      </c>
    </row>
    <row r="78" spans="1:7">
      <c r="A78" s="75">
        <v>39189</v>
      </c>
      <c r="B78" s="78" t="s">
        <v>873</v>
      </c>
      <c r="C78" s="78" t="s">
        <v>779</v>
      </c>
      <c r="D78" s="78">
        <v>31812</v>
      </c>
      <c r="E78" s="78" t="s">
        <v>673</v>
      </c>
      <c r="F78" s="78">
        <v>1</v>
      </c>
      <c r="G78" s="78">
        <v>43</v>
      </c>
    </row>
    <row r="79" spans="1:7">
      <c r="A79" s="75">
        <v>39205</v>
      </c>
      <c r="B79" s="78" t="s">
        <v>874</v>
      </c>
      <c r="C79" s="78" t="s">
        <v>875</v>
      </c>
      <c r="D79" s="78">
        <v>261528</v>
      </c>
      <c r="E79" s="78" t="s">
        <v>668</v>
      </c>
      <c r="F79" s="78">
        <v>5</v>
      </c>
      <c r="G79" s="78">
        <v>51</v>
      </c>
    </row>
    <row r="80" spans="1:7">
      <c r="A80" s="75">
        <v>39211</v>
      </c>
      <c r="B80" s="78" t="s">
        <v>876</v>
      </c>
      <c r="C80" s="78" t="s">
        <v>877</v>
      </c>
      <c r="D80" s="78">
        <v>33872</v>
      </c>
      <c r="E80" s="78" t="s">
        <v>666</v>
      </c>
      <c r="F80" s="78">
        <v>2</v>
      </c>
      <c r="G80" s="78">
        <v>56</v>
      </c>
    </row>
    <row r="81" spans="1:7">
      <c r="A81" s="75">
        <v>39223</v>
      </c>
      <c r="B81" s="78" t="s">
        <v>878</v>
      </c>
      <c r="C81" s="78" t="s">
        <v>879</v>
      </c>
      <c r="D81" s="78">
        <v>549482</v>
      </c>
      <c r="E81" s="78" t="s">
        <v>668</v>
      </c>
      <c r="F81" s="78">
        <v>2</v>
      </c>
      <c r="G81" s="78">
        <v>55</v>
      </c>
    </row>
    <row r="82" spans="1:7">
      <c r="A82" s="75">
        <v>39224</v>
      </c>
      <c r="B82" s="78" t="s">
        <v>880</v>
      </c>
      <c r="C82" s="78" t="s">
        <v>881</v>
      </c>
      <c r="D82" s="78">
        <v>377738</v>
      </c>
      <c r="E82" s="78" t="s">
        <v>668</v>
      </c>
      <c r="F82" s="78">
        <v>3</v>
      </c>
      <c r="G82" s="78">
        <v>26</v>
      </c>
    </row>
    <row r="83" spans="1:7">
      <c r="A83" s="75">
        <v>39228</v>
      </c>
      <c r="B83" s="78" t="s">
        <v>882</v>
      </c>
      <c r="C83" s="78" t="s">
        <v>883</v>
      </c>
      <c r="D83" s="78">
        <v>601268</v>
      </c>
      <c r="E83" s="78" t="s">
        <v>668</v>
      </c>
      <c r="F83" s="78">
        <v>2</v>
      </c>
      <c r="G83" s="78">
        <v>28</v>
      </c>
    </row>
    <row r="84" spans="1:7">
      <c r="A84" s="75">
        <v>39230</v>
      </c>
      <c r="B84" s="78" t="s">
        <v>884</v>
      </c>
      <c r="C84" s="78" t="s">
        <v>885</v>
      </c>
      <c r="D84" s="78">
        <v>370293</v>
      </c>
      <c r="E84" s="78" t="s">
        <v>671</v>
      </c>
      <c r="F84" s="78">
        <v>3</v>
      </c>
      <c r="G84" s="78">
        <v>52</v>
      </c>
    </row>
    <row r="85" spans="1:7">
      <c r="A85" s="75">
        <v>39270</v>
      </c>
      <c r="B85" s="78" t="s">
        <v>886</v>
      </c>
      <c r="C85" s="78" t="s">
        <v>887</v>
      </c>
      <c r="D85" s="78">
        <v>58341</v>
      </c>
      <c r="E85" s="78" t="s">
        <v>673</v>
      </c>
      <c r="F85" s="78">
        <v>3</v>
      </c>
      <c r="G85" s="78">
        <v>55</v>
      </c>
    </row>
    <row r="86" spans="1:7">
      <c r="A86" s="75">
        <v>39289</v>
      </c>
      <c r="B86" s="78" t="s">
        <v>888</v>
      </c>
      <c r="C86" s="78" t="s">
        <v>889</v>
      </c>
      <c r="D86" s="78">
        <v>466460</v>
      </c>
      <c r="E86" s="78" t="s">
        <v>668</v>
      </c>
      <c r="F86" s="78">
        <v>4</v>
      </c>
      <c r="G86" s="78">
        <v>49</v>
      </c>
    </row>
    <row r="87" spans="1:7">
      <c r="A87" s="75">
        <v>39316</v>
      </c>
      <c r="B87" s="78" t="s">
        <v>890</v>
      </c>
      <c r="C87" s="78" t="s">
        <v>891</v>
      </c>
      <c r="D87" s="78">
        <v>863161</v>
      </c>
      <c r="E87" s="78" t="s">
        <v>668</v>
      </c>
      <c r="F87" s="78">
        <v>4</v>
      </c>
      <c r="G87" s="78">
        <v>34</v>
      </c>
    </row>
    <row r="88" spans="1:7">
      <c r="A88" s="75">
        <v>39317</v>
      </c>
      <c r="B88" s="78" t="s">
        <v>892</v>
      </c>
      <c r="C88" s="78" t="s">
        <v>893</v>
      </c>
      <c r="D88" s="78">
        <v>67413</v>
      </c>
      <c r="E88" s="78" t="s">
        <v>673</v>
      </c>
      <c r="F88" s="78">
        <v>1</v>
      </c>
      <c r="G88" s="78">
        <v>37</v>
      </c>
    </row>
    <row r="89" spans="1:7">
      <c r="A89" s="75">
        <v>39330</v>
      </c>
      <c r="B89" s="78" t="s">
        <v>894</v>
      </c>
      <c r="C89" s="78" t="s">
        <v>895</v>
      </c>
      <c r="D89" s="78">
        <v>430574</v>
      </c>
      <c r="E89" s="78" t="s">
        <v>666</v>
      </c>
      <c r="F89" s="78">
        <v>4</v>
      </c>
      <c r="G89" s="78">
        <v>39</v>
      </c>
    </row>
    <row r="90" spans="1:7">
      <c r="A90" s="75">
        <v>39340</v>
      </c>
      <c r="B90" s="78" t="s">
        <v>896</v>
      </c>
      <c r="C90" s="78" t="s">
        <v>897</v>
      </c>
      <c r="D90" s="78">
        <v>289575</v>
      </c>
      <c r="E90" s="78" t="s">
        <v>668</v>
      </c>
      <c r="F90" s="78">
        <v>5</v>
      </c>
      <c r="G90" s="78">
        <v>35</v>
      </c>
    </row>
    <row r="91" spans="1:7">
      <c r="A91" s="75">
        <v>39349</v>
      </c>
      <c r="B91" s="78" t="s">
        <v>898</v>
      </c>
      <c r="C91" s="78" t="s">
        <v>899</v>
      </c>
      <c r="D91" s="78">
        <v>186847</v>
      </c>
      <c r="E91" s="78" t="s">
        <v>670</v>
      </c>
      <c r="F91" s="78">
        <v>3</v>
      </c>
      <c r="G91" s="78">
        <v>32</v>
      </c>
    </row>
    <row r="92" spans="1:7">
      <c r="A92" s="75">
        <v>39365</v>
      </c>
      <c r="B92" s="78" t="s">
        <v>900</v>
      </c>
      <c r="C92" s="78" t="s">
        <v>901</v>
      </c>
      <c r="D92" s="78">
        <v>155667</v>
      </c>
      <c r="E92" s="78" t="s">
        <v>668</v>
      </c>
      <c r="F92" s="78">
        <v>3</v>
      </c>
      <c r="G92" s="78">
        <v>57</v>
      </c>
    </row>
    <row r="93" spans="1:7">
      <c r="A93" s="75">
        <v>39373</v>
      </c>
      <c r="B93" s="78" t="s">
        <v>902</v>
      </c>
      <c r="C93" s="78" t="s">
        <v>903</v>
      </c>
      <c r="D93" s="78">
        <v>425251</v>
      </c>
      <c r="E93" s="78" t="s">
        <v>668</v>
      </c>
      <c r="F93" s="78">
        <v>4</v>
      </c>
      <c r="G93" s="78">
        <v>31</v>
      </c>
    </row>
    <row r="94" spans="1:7">
      <c r="A94" s="75">
        <v>39398</v>
      </c>
      <c r="B94" s="78" t="s">
        <v>902</v>
      </c>
      <c r="C94" s="78" t="s">
        <v>904</v>
      </c>
      <c r="D94" s="78">
        <v>892311</v>
      </c>
      <c r="E94" s="78" t="s">
        <v>668</v>
      </c>
      <c r="F94" s="78">
        <v>2</v>
      </c>
      <c r="G94" s="78">
        <v>43</v>
      </c>
    </row>
    <row r="95" spans="1:7">
      <c r="A95" s="75">
        <v>39399</v>
      </c>
      <c r="B95" s="78" t="s">
        <v>905</v>
      </c>
      <c r="C95" s="78" t="s">
        <v>906</v>
      </c>
      <c r="D95" s="78">
        <v>346606</v>
      </c>
      <c r="E95" s="78" t="s">
        <v>668</v>
      </c>
      <c r="F95" s="78">
        <v>2</v>
      </c>
      <c r="G95" s="78">
        <v>45</v>
      </c>
    </row>
    <row r="96" spans="1:7">
      <c r="A96" s="75">
        <v>39405</v>
      </c>
      <c r="B96" s="78" t="s">
        <v>907</v>
      </c>
      <c r="C96" s="78" t="s">
        <v>908</v>
      </c>
      <c r="D96" s="78">
        <v>53432</v>
      </c>
      <c r="E96" s="78" t="s">
        <v>673</v>
      </c>
      <c r="F96" s="78">
        <v>5</v>
      </c>
      <c r="G96" s="78">
        <v>43</v>
      </c>
    </row>
    <row r="97" spans="1:7">
      <c r="A97" s="75">
        <v>39410</v>
      </c>
      <c r="B97" s="78" t="s">
        <v>909</v>
      </c>
      <c r="C97" s="78" t="s">
        <v>910</v>
      </c>
      <c r="D97" s="78">
        <v>402568</v>
      </c>
      <c r="E97" s="78" t="s">
        <v>674</v>
      </c>
      <c r="F97" s="78">
        <v>3</v>
      </c>
      <c r="G97" s="78">
        <v>34</v>
      </c>
    </row>
    <row r="98" spans="1:7">
      <c r="A98" s="75">
        <v>39458</v>
      </c>
      <c r="B98" s="78" t="s">
        <v>911</v>
      </c>
      <c r="C98" s="78" t="s">
        <v>912</v>
      </c>
      <c r="D98" s="78">
        <v>290741</v>
      </c>
      <c r="E98" s="78" t="s">
        <v>666</v>
      </c>
      <c r="F98" s="78">
        <v>4</v>
      </c>
      <c r="G98" s="78">
        <v>38</v>
      </c>
    </row>
    <row r="99" spans="1:7">
      <c r="A99" s="75">
        <v>39477</v>
      </c>
      <c r="B99" s="78" t="s">
        <v>913</v>
      </c>
      <c r="C99" s="78" t="s">
        <v>914</v>
      </c>
      <c r="D99" s="78">
        <v>98598</v>
      </c>
      <c r="E99" s="78" t="s">
        <v>674</v>
      </c>
      <c r="F99" s="78">
        <v>2</v>
      </c>
      <c r="G99" s="78">
        <v>48</v>
      </c>
    </row>
    <row r="100" spans="1:7">
      <c r="A100" s="75">
        <v>39478</v>
      </c>
      <c r="B100" s="78" t="s">
        <v>913</v>
      </c>
      <c r="C100" s="78" t="s">
        <v>915</v>
      </c>
      <c r="D100" s="78">
        <v>671761</v>
      </c>
      <c r="E100" s="78" t="s">
        <v>668</v>
      </c>
      <c r="F100" s="78">
        <v>4</v>
      </c>
      <c r="G100" s="78">
        <v>29</v>
      </c>
    </row>
    <row r="101" spans="1:7">
      <c r="A101" s="75">
        <v>39488</v>
      </c>
      <c r="B101" s="78" t="s">
        <v>916</v>
      </c>
      <c r="C101" s="78" t="s">
        <v>917</v>
      </c>
      <c r="D101" s="78">
        <v>333353</v>
      </c>
      <c r="E101" s="78" t="s">
        <v>668</v>
      </c>
      <c r="F101" s="78">
        <v>1</v>
      </c>
      <c r="G101" s="78">
        <v>49</v>
      </c>
    </row>
    <row r="102" spans="1:7">
      <c r="A102" s="75">
        <v>39488</v>
      </c>
      <c r="B102" s="78" t="s">
        <v>916</v>
      </c>
      <c r="C102" s="78" t="s">
        <v>918</v>
      </c>
      <c r="D102" s="78">
        <v>810165</v>
      </c>
      <c r="E102" s="78" t="s">
        <v>668</v>
      </c>
      <c r="F102" s="78">
        <v>4</v>
      </c>
      <c r="G102" s="78">
        <v>56</v>
      </c>
    </row>
    <row r="103" spans="1:7">
      <c r="A103" s="75">
        <v>39508</v>
      </c>
      <c r="B103" s="78" t="s">
        <v>919</v>
      </c>
      <c r="C103" s="78" t="s">
        <v>903</v>
      </c>
      <c r="D103" s="78">
        <v>483709</v>
      </c>
      <c r="E103" s="78" t="s">
        <v>668</v>
      </c>
      <c r="F103" s="78">
        <v>1</v>
      </c>
      <c r="G103" s="78">
        <v>33</v>
      </c>
    </row>
    <row r="104" spans="1:7">
      <c r="A104" s="75">
        <v>39516</v>
      </c>
      <c r="B104" s="78" t="s">
        <v>920</v>
      </c>
      <c r="C104" s="78" t="s">
        <v>743</v>
      </c>
      <c r="D104" s="78">
        <v>158926</v>
      </c>
      <c r="E104" s="78" t="s">
        <v>668</v>
      </c>
      <c r="F104" s="78">
        <v>3</v>
      </c>
      <c r="G104" s="78">
        <v>41</v>
      </c>
    </row>
    <row r="105" spans="1:7">
      <c r="A105" s="75">
        <v>39543</v>
      </c>
      <c r="B105" s="78" t="s">
        <v>921</v>
      </c>
      <c r="C105" s="78" t="s">
        <v>922</v>
      </c>
      <c r="D105" s="78">
        <v>192339</v>
      </c>
      <c r="E105" s="78" t="s">
        <v>674</v>
      </c>
      <c r="F105" s="78">
        <v>3</v>
      </c>
      <c r="G105" s="78">
        <v>42</v>
      </c>
    </row>
    <row r="106" spans="1:7">
      <c r="A106" s="75">
        <v>39554</v>
      </c>
      <c r="B106" s="78" t="s">
        <v>923</v>
      </c>
      <c r="C106" s="78" t="s">
        <v>924</v>
      </c>
      <c r="D106" s="78">
        <v>37428</v>
      </c>
      <c r="E106" s="78" t="s">
        <v>670</v>
      </c>
      <c r="F106" s="78">
        <v>2</v>
      </c>
      <c r="G106" s="78">
        <v>28</v>
      </c>
    </row>
    <row r="107" spans="1:7">
      <c r="A107" s="75">
        <v>39566</v>
      </c>
      <c r="B107" s="78" t="s">
        <v>925</v>
      </c>
      <c r="C107" s="78" t="s">
        <v>926</v>
      </c>
      <c r="D107" s="78">
        <v>467938</v>
      </c>
      <c r="E107" s="78" t="s">
        <v>668</v>
      </c>
      <c r="F107" s="78">
        <v>2</v>
      </c>
      <c r="G107" s="78">
        <v>53</v>
      </c>
    </row>
    <row r="108" spans="1:7">
      <c r="A108" s="75">
        <v>39568</v>
      </c>
      <c r="B108" s="78" t="s">
        <v>927</v>
      </c>
      <c r="C108" s="78" t="s">
        <v>747</v>
      </c>
      <c r="D108" s="78">
        <v>45904</v>
      </c>
      <c r="E108" s="78" t="s">
        <v>675</v>
      </c>
      <c r="F108" s="78">
        <v>2</v>
      </c>
      <c r="G108" s="78">
        <v>32</v>
      </c>
    </row>
    <row r="109" spans="1:7">
      <c r="A109" s="75">
        <v>39568</v>
      </c>
      <c r="B109" s="78" t="s">
        <v>928</v>
      </c>
      <c r="C109" s="78" t="s">
        <v>929</v>
      </c>
      <c r="D109" s="78">
        <v>20639</v>
      </c>
      <c r="E109" s="78" t="s">
        <v>668</v>
      </c>
      <c r="F109" s="78">
        <v>1</v>
      </c>
      <c r="G109" s="78">
        <v>25</v>
      </c>
    </row>
    <row r="110" spans="1:7">
      <c r="A110" s="75">
        <v>39572</v>
      </c>
      <c r="B110" s="78" t="s">
        <v>930</v>
      </c>
      <c r="C110" s="78" t="s">
        <v>931</v>
      </c>
      <c r="D110" s="78">
        <v>415839</v>
      </c>
      <c r="E110" s="78" t="s">
        <v>666</v>
      </c>
      <c r="F110" s="78">
        <v>5</v>
      </c>
      <c r="G110" s="78">
        <v>35</v>
      </c>
    </row>
    <row r="111" spans="1:7">
      <c r="A111" s="75">
        <v>39581</v>
      </c>
      <c r="B111" s="78" t="s">
        <v>930</v>
      </c>
      <c r="C111" s="78" t="s">
        <v>932</v>
      </c>
      <c r="D111" s="78">
        <v>86539</v>
      </c>
      <c r="E111" s="78" t="s">
        <v>666</v>
      </c>
      <c r="F111" s="78">
        <v>2</v>
      </c>
      <c r="G111" s="78">
        <v>42</v>
      </c>
    </row>
    <row r="112" spans="1:7">
      <c r="A112" s="75">
        <v>39597</v>
      </c>
      <c r="B112" s="78" t="s">
        <v>933</v>
      </c>
      <c r="C112" s="78" t="s">
        <v>934</v>
      </c>
      <c r="D112" s="78">
        <v>194503</v>
      </c>
      <c r="E112" s="78" t="s">
        <v>670</v>
      </c>
      <c r="F112" s="78">
        <v>3</v>
      </c>
      <c r="G112" s="78">
        <v>36</v>
      </c>
    </row>
    <row r="113" spans="1:7">
      <c r="A113" s="75">
        <v>39598</v>
      </c>
      <c r="B113" s="78" t="s">
        <v>935</v>
      </c>
      <c r="C113" s="78" t="s">
        <v>771</v>
      </c>
      <c r="D113" s="78">
        <v>457747</v>
      </c>
      <c r="E113" s="78" t="s">
        <v>673</v>
      </c>
      <c r="F113" s="78">
        <v>3</v>
      </c>
      <c r="G113" s="78">
        <v>29</v>
      </c>
    </row>
    <row r="114" spans="1:7">
      <c r="A114" s="75">
        <v>39601</v>
      </c>
      <c r="B114" s="78" t="s">
        <v>936</v>
      </c>
      <c r="C114" s="78" t="s">
        <v>937</v>
      </c>
      <c r="D114" s="78">
        <v>227626</v>
      </c>
      <c r="E114" s="78" t="s">
        <v>671</v>
      </c>
      <c r="F114" s="78">
        <v>2</v>
      </c>
      <c r="G114" s="78">
        <v>48</v>
      </c>
    </row>
    <row r="115" spans="1:7">
      <c r="A115" s="75">
        <v>39604</v>
      </c>
      <c r="B115" s="78" t="s">
        <v>938</v>
      </c>
      <c r="C115" s="78" t="s">
        <v>939</v>
      </c>
      <c r="D115" s="78">
        <v>88532</v>
      </c>
      <c r="E115" s="78" t="s">
        <v>668</v>
      </c>
      <c r="F115" s="78">
        <v>4</v>
      </c>
      <c r="G115" s="78">
        <v>36</v>
      </c>
    </row>
    <row r="116" spans="1:7">
      <c r="A116" s="75">
        <v>39623</v>
      </c>
      <c r="B116" s="78" t="s">
        <v>938</v>
      </c>
      <c r="C116" s="78" t="s">
        <v>903</v>
      </c>
      <c r="D116" s="78">
        <v>176170</v>
      </c>
      <c r="E116" s="78" t="s">
        <v>668</v>
      </c>
      <c r="F116" s="78">
        <v>5</v>
      </c>
      <c r="G116" s="78">
        <v>36</v>
      </c>
    </row>
    <row r="117" spans="1:7">
      <c r="A117" s="75">
        <v>39633</v>
      </c>
      <c r="B117" s="78" t="s">
        <v>938</v>
      </c>
      <c r="C117" s="78" t="s">
        <v>940</v>
      </c>
      <c r="D117" s="78">
        <v>14907</v>
      </c>
      <c r="E117" s="78" t="s">
        <v>668</v>
      </c>
      <c r="F117" s="78">
        <v>4</v>
      </c>
      <c r="G117" s="78">
        <v>33</v>
      </c>
    </row>
    <row r="118" spans="1:7">
      <c r="A118" s="75">
        <v>39678</v>
      </c>
      <c r="B118" s="78" t="s">
        <v>941</v>
      </c>
      <c r="C118" s="78" t="s">
        <v>942</v>
      </c>
      <c r="D118" s="78">
        <v>782293</v>
      </c>
      <c r="E118" s="78" t="s">
        <v>666</v>
      </c>
      <c r="F118" s="78">
        <v>4</v>
      </c>
      <c r="G118" s="78">
        <v>52</v>
      </c>
    </row>
    <row r="119" spans="1:7">
      <c r="A119" s="75">
        <v>39686</v>
      </c>
      <c r="B119" s="78" t="s">
        <v>943</v>
      </c>
      <c r="C119" s="78" t="s">
        <v>944</v>
      </c>
      <c r="D119" s="78">
        <v>380766</v>
      </c>
      <c r="E119" s="78" t="s">
        <v>666</v>
      </c>
      <c r="F119" s="78">
        <v>2</v>
      </c>
      <c r="G119" s="78">
        <v>51</v>
      </c>
    </row>
    <row r="120" spans="1:7">
      <c r="A120" s="75">
        <v>39687</v>
      </c>
      <c r="B120" s="78" t="s">
        <v>945</v>
      </c>
      <c r="C120" s="78" t="s">
        <v>946</v>
      </c>
      <c r="D120" s="78">
        <v>365567</v>
      </c>
      <c r="E120" s="78" t="s">
        <v>675</v>
      </c>
      <c r="F120" s="78">
        <v>3</v>
      </c>
      <c r="G120" s="78">
        <v>40</v>
      </c>
    </row>
    <row r="121" spans="1:7">
      <c r="A121" s="75">
        <v>39697</v>
      </c>
      <c r="B121" s="78" t="s">
        <v>947</v>
      </c>
      <c r="C121" s="78" t="s">
        <v>948</v>
      </c>
      <c r="D121" s="78">
        <v>366037</v>
      </c>
      <c r="E121" s="78" t="s">
        <v>670</v>
      </c>
      <c r="F121" s="78">
        <v>2</v>
      </c>
      <c r="G121" s="78">
        <v>54</v>
      </c>
    </row>
    <row r="122" spans="1:7">
      <c r="A122" s="75">
        <v>39702</v>
      </c>
      <c r="B122" s="78" t="s">
        <v>949</v>
      </c>
      <c r="C122" s="78" t="s">
        <v>950</v>
      </c>
      <c r="D122" s="78">
        <v>157010</v>
      </c>
      <c r="E122" s="78" t="s">
        <v>673</v>
      </c>
      <c r="F122" s="78">
        <v>4</v>
      </c>
      <c r="G122" s="78">
        <v>50</v>
      </c>
    </row>
    <row r="123" spans="1:7">
      <c r="A123" s="75">
        <v>39715</v>
      </c>
      <c r="B123" s="78" t="s">
        <v>951</v>
      </c>
      <c r="C123" s="78" t="s">
        <v>952</v>
      </c>
      <c r="D123" s="78">
        <v>695173</v>
      </c>
      <c r="E123" s="78" t="s">
        <v>668</v>
      </c>
      <c r="F123" s="78">
        <v>3</v>
      </c>
      <c r="G123" s="78">
        <v>27</v>
      </c>
    </row>
    <row r="124" spans="1:7">
      <c r="A124" s="75">
        <v>39720</v>
      </c>
      <c r="B124" s="78" t="s">
        <v>953</v>
      </c>
      <c r="C124" s="78" t="s">
        <v>954</v>
      </c>
      <c r="D124" s="78">
        <v>301843</v>
      </c>
      <c r="E124" s="78" t="s">
        <v>668</v>
      </c>
      <c r="F124" s="78">
        <v>4</v>
      </c>
      <c r="G124" s="78">
        <v>26</v>
      </c>
    </row>
    <row r="125" spans="1:7">
      <c r="A125" s="75">
        <v>39724</v>
      </c>
      <c r="B125" s="78" t="s">
        <v>955</v>
      </c>
      <c r="C125" s="78" t="s">
        <v>956</v>
      </c>
      <c r="D125" s="78">
        <v>387548</v>
      </c>
      <c r="E125" s="78" t="s">
        <v>670</v>
      </c>
      <c r="F125" s="78">
        <v>3</v>
      </c>
      <c r="G125" s="78">
        <v>25</v>
      </c>
    </row>
    <row r="126" spans="1:7">
      <c r="A126" s="75">
        <v>39738</v>
      </c>
      <c r="B126" s="78" t="s">
        <v>957</v>
      </c>
      <c r="C126" s="78" t="s">
        <v>958</v>
      </c>
      <c r="D126" s="78">
        <v>142132</v>
      </c>
      <c r="E126" s="78" t="s">
        <v>670</v>
      </c>
      <c r="F126" s="78">
        <v>3</v>
      </c>
      <c r="G126" s="78">
        <v>45</v>
      </c>
    </row>
    <row r="127" spans="1:7">
      <c r="A127" s="75">
        <v>39738</v>
      </c>
      <c r="B127" s="78" t="s">
        <v>959</v>
      </c>
      <c r="C127" s="78" t="s">
        <v>960</v>
      </c>
      <c r="D127" s="78">
        <v>23553</v>
      </c>
      <c r="E127" s="78" t="s">
        <v>666</v>
      </c>
      <c r="F127" s="78">
        <v>1</v>
      </c>
      <c r="G127" s="78">
        <v>47</v>
      </c>
    </row>
    <row r="128" spans="1:7">
      <c r="A128" s="75">
        <v>39753</v>
      </c>
      <c r="B128" s="78" t="s">
        <v>961</v>
      </c>
      <c r="C128" s="78" t="s">
        <v>962</v>
      </c>
      <c r="D128" s="78">
        <v>57128</v>
      </c>
      <c r="E128" s="78" t="s">
        <v>674</v>
      </c>
      <c r="F128" s="78">
        <v>1</v>
      </c>
      <c r="G128" s="78">
        <v>33</v>
      </c>
    </row>
    <row r="129" spans="1:7">
      <c r="A129" s="75">
        <v>39777</v>
      </c>
      <c r="B129" s="78" t="s">
        <v>963</v>
      </c>
      <c r="C129" s="78" t="s">
        <v>964</v>
      </c>
      <c r="D129" s="78">
        <v>550648</v>
      </c>
      <c r="E129" s="78" t="s">
        <v>673</v>
      </c>
      <c r="F129" s="78">
        <v>2</v>
      </c>
      <c r="G129" s="78">
        <v>43</v>
      </c>
    </row>
    <row r="130" spans="1:7">
      <c r="A130" s="75">
        <v>39815</v>
      </c>
      <c r="B130" s="78" t="s">
        <v>965</v>
      </c>
      <c r="C130" s="78" t="s">
        <v>966</v>
      </c>
      <c r="D130" s="78">
        <v>83624</v>
      </c>
      <c r="E130" s="78" t="s">
        <v>666</v>
      </c>
      <c r="F130" s="78">
        <v>5</v>
      </c>
      <c r="G130" s="78">
        <v>46</v>
      </c>
    </row>
    <row r="131" spans="1:7">
      <c r="A131" s="75">
        <v>39837</v>
      </c>
      <c r="B131" s="78" t="s">
        <v>967</v>
      </c>
      <c r="C131" s="78" t="s">
        <v>968</v>
      </c>
      <c r="D131" s="78">
        <v>41164</v>
      </c>
      <c r="E131" s="78" t="s">
        <v>668</v>
      </c>
      <c r="F131" s="78">
        <v>1</v>
      </c>
      <c r="G131" s="78">
        <v>41</v>
      </c>
    </row>
    <row r="132" spans="1:7">
      <c r="A132" s="75">
        <v>39852</v>
      </c>
      <c r="B132" s="78" t="s">
        <v>967</v>
      </c>
      <c r="C132" s="78" t="s">
        <v>744</v>
      </c>
      <c r="D132" s="78">
        <v>240189</v>
      </c>
      <c r="E132" s="78" t="s">
        <v>668</v>
      </c>
      <c r="F132" s="78">
        <v>3</v>
      </c>
      <c r="G132" s="78">
        <v>29</v>
      </c>
    </row>
    <row r="133" spans="1:7">
      <c r="A133" s="75">
        <v>39853</v>
      </c>
      <c r="B133" s="78" t="s">
        <v>969</v>
      </c>
      <c r="C133" s="78" t="s">
        <v>895</v>
      </c>
      <c r="D133" s="78">
        <v>19545</v>
      </c>
      <c r="E133" s="78" t="s">
        <v>670</v>
      </c>
      <c r="F133" s="78">
        <v>3</v>
      </c>
      <c r="G133" s="78">
        <v>35</v>
      </c>
    </row>
    <row r="134" spans="1:7">
      <c r="A134" s="75">
        <v>39856</v>
      </c>
      <c r="B134" s="78" t="s">
        <v>970</v>
      </c>
      <c r="C134" s="78" t="s">
        <v>971</v>
      </c>
      <c r="D134" s="78">
        <v>329426</v>
      </c>
      <c r="E134" s="78" t="s">
        <v>673</v>
      </c>
      <c r="F134" s="78">
        <v>4</v>
      </c>
      <c r="G134" s="78">
        <v>25</v>
      </c>
    </row>
    <row r="135" spans="1:7">
      <c r="A135" s="75">
        <v>39874</v>
      </c>
      <c r="B135" s="78" t="s">
        <v>972</v>
      </c>
      <c r="C135" s="78" t="s">
        <v>973</v>
      </c>
      <c r="D135" s="78">
        <v>152847</v>
      </c>
      <c r="E135" s="78" t="s">
        <v>668</v>
      </c>
      <c r="F135" s="78">
        <v>2</v>
      </c>
      <c r="G135" s="78">
        <v>56</v>
      </c>
    </row>
    <row r="136" spans="1:7">
      <c r="A136" s="75">
        <v>39885</v>
      </c>
      <c r="B136" s="78" t="s">
        <v>972</v>
      </c>
      <c r="C136" s="78" t="s">
        <v>974</v>
      </c>
      <c r="D136" s="78">
        <v>274611</v>
      </c>
      <c r="E136" s="78" t="s">
        <v>673</v>
      </c>
      <c r="F136" s="78">
        <v>2</v>
      </c>
      <c r="G136" s="78">
        <v>30</v>
      </c>
    </row>
    <row r="137" spans="1:7">
      <c r="A137" s="75">
        <v>39918</v>
      </c>
      <c r="B137" s="78" t="s">
        <v>975</v>
      </c>
      <c r="C137" s="78" t="s">
        <v>976</v>
      </c>
      <c r="D137" s="78">
        <v>28597</v>
      </c>
      <c r="E137" s="78" t="s">
        <v>668</v>
      </c>
      <c r="F137" s="78">
        <v>2</v>
      </c>
      <c r="G137" s="78">
        <v>55</v>
      </c>
    </row>
    <row r="138" spans="1:7">
      <c r="A138" s="75">
        <v>39918</v>
      </c>
      <c r="B138" s="78" t="s">
        <v>977</v>
      </c>
      <c r="C138" s="78" t="s">
        <v>978</v>
      </c>
      <c r="D138" s="78">
        <v>129230</v>
      </c>
      <c r="E138" s="78" t="s">
        <v>670</v>
      </c>
      <c r="F138" s="78">
        <v>4</v>
      </c>
      <c r="G138" s="78">
        <v>51</v>
      </c>
    </row>
    <row r="139" spans="1:7">
      <c r="A139" s="75">
        <v>39936</v>
      </c>
      <c r="B139" s="78" t="s">
        <v>979</v>
      </c>
      <c r="C139" s="78" t="s">
        <v>980</v>
      </c>
      <c r="D139" s="78">
        <v>19495</v>
      </c>
      <c r="E139" s="78" t="s">
        <v>666</v>
      </c>
      <c r="F139" s="78">
        <v>3</v>
      </c>
      <c r="G139" s="78">
        <v>32</v>
      </c>
    </row>
    <row r="140" spans="1:7">
      <c r="A140" s="75">
        <v>39941</v>
      </c>
      <c r="B140" s="78" t="s">
        <v>981</v>
      </c>
      <c r="C140" s="78" t="s">
        <v>982</v>
      </c>
      <c r="D140" s="78">
        <v>22256</v>
      </c>
      <c r="E140" s="78" t="s">
        <v>666</v>
      </c>
      <c r="F140" s="78">
        <v>2</v>
      </c>
      <c r="G140" s="78">
        <v>41</v>
      </c>
    </row>
    <row r="141" spans="1:7">
      <c r="A141" s="75">
        <v>39942</v>
      </c>
      <c r="B141" s="78" t="s">
        <v>983</v>
      </c>
      <c r="C141" s="78" t="s">
        <v>984</v>
      </c>
      <c r="D141" s="78">
        <v>83690</v>
      </c>
      <c r="E141" s="78" t="s">
        <v>668</v>
      </c>
      <c r="F141" s="78">
        <v>2</v>
      </c>
      <c r="G141" s="78">
        <v>36</v>
      </c>
    </row>
    <row r="142" spans="1:7">
      <c r="A142" s="75">
        <v>39948</v>
      </c>
      <c r="B142" s="78" t="s">
        <v>985</v>
      </c>
      <c r="C142" s="78" t="s">
        <v>893</v>
      </c>
      <c r="D142" s="78">
        <v>108124</v>
      </c>
      <c r="E142" s="78" t="s">
        <v>674</v>
      </c>
      <c r="F142" s="78">
        <v>3</v>
      </c>
      <c r="G142" s="78">
        <v>53</v>
      </c>
    </row>
    <row r="143" spans="1:7">
      <c r="A143" s="75">
        <v>39967</v>
      </c>
      <c r="B143" s="78" t="s">
        <v>986</v>
      </c>
      <c r="C143" s="78" t="s">
        <v>987</v>
      </c>
      <c r="D143" s="78">
        <v>353013</v>
      </c>
      <c r="E143" s="78" t="s">
        <v>666</v>
      </c>
      <c r="F143" s="78">
        <v>4</v>
      </c>
      <c r="G143" s="78">
        <v>56</v>
      </c>
    </row>
    <row r="144" spans="1:7">
      <c r="A144" s="75">
        <v>39975</v>
      </c>
      <c r="B144" s="78" t="s">
        <v>988</v>
      </c>
      <c r="C144" s="78" t="s">
        <v>989</v>
      </c>
      <c r="D144" s="78">
        <v>584708</v>
      </c>
      <c r="E144" s="78" t="s">
        <v>668</v>
      </c>
      <c r="F144" s="78">
        <v>2</v>
      </c>
      <c r="G144" s="78">
        <v>44</v>
      </c>
    </row>
    <row r="145" spans="1:7">
      <c r="A145" s="75">
        <v>39977</v>
      </c>
      <c r="B145" s="78" t="s">
        <v>990</v>
      </c>
      <c r="C145" s="78" t="s">
        <v>771</v>
      </c>
      <c r="D145" s="78">
        <v>239133</v>
      </c>
      <c r="E145" s="78" t="s">
        <v>666</v>
      </c>
      <c r="F145" s="78">
        <v>4</v>
      </c>
      <c r="G145" s="78">
        <v>29</v>
      </c>
    </row>
    <row r="146" spans="1:7">
      <c r="A146" s="75">
        <v>40008</v>
      </c>
      <c r="B146" s="78" t="s">
        <v>991</v>
      </c>
      <c r="C146" s="78" t="s">
        <v>992</v>
      </c>
      <c r="D146" s="78">
        <v>38619</v>
      </c>
      <c r="E146" s="78" t="s">
        <v>666</v>
      </c>
      <c r="F146" s="78">
        <v>3</v>
      </c>
      <c r="G146" s="78">
        <v>25</v>
      </c>
    </row>
    <row r="147" spans="1:7">
      <c r="A147" s="75">
        <v>40013</v>
      </c>
      <c r="B147" s="78" t="s">
        <v>993</v>
      </c>
      <c r="C147" s="78" t="s">
        <v>994</v>
      </c>
      <c r="D147" s="78">
        <v>272019</v>
      </c>
      <c r="E147" s="78" t="s">
        <v>668</v>
      </c>
      <c r="F147" s="78">
        <v>3</v>
      </c>
      <c r="G147" s="78">
        <v>54</v>
      </c>
    </row>
    <row r="148" spans="1:7">
      <c r="A148" s="75">
        <v>40016</v>
      </c>
      <c r="B148" s="78" t="s">
        <v>995</v>
      </c>
      <c r="C148" s="78" t="s">
        <v>996</v>
      </c>
      <c r="D148" s="78">
        <v>203789</v>
      </c>
      <c r="E148" s="78" t="s">
        <v>668</v>
      </c>
      <c r="F148" s="78">
        <v>2</v>
      </c>
      <c r="G148" s="78">
        <v>31</v>
      </c>
    </row>
    <row r="149" spans="1:7">
      <c r="A149" s="75">
        <v>40033</v>
      </c>
      <c r="B149" s="78" t="s">
        <v>997</v>
      </c>
      <c r="C149" s="78" t="s">
        <v>998</v>
      </c>
      <c r="D149" s="78">
        <v>56124</v>
      </c>
      <c r="E149" s="78" t="s">
        <v>666</v>
      </c>
      <c r="F149" s="78">
        <v>2</v>
      </c>
      <c r="G149" s="78">
        <v>42</v>
      </c>
    </row>
    <row r="150" spans="1:7">
      <c r="A150" s="75">
        <v>40058</v>
      </c>
      <c r="B150" s="78" t="s">
        <v>999</v>
      </c>
      <c r="C150" s="78" t="s">
        <v>1000</v>
      </c>
      <c r="D150" s="78">
        <v>96734</v>
      </c>
      <c r="E150" s="78" t="s">
        <v>674</v>
      </c>
      <c r="F150" s="78">
        <v>4</v>
      </c>
      <c r="G150" s="78">
        <v>42</v>
      </c>
    </row>
    <row r="151" spans="1:7">
      <c r="A151" s="75">
        <v>40069</v>
      </c>
      <c r="B151" s="78" t="s">
        <v>1001</v>
      </c>
      <c r="C151" s="78" t="s">
        <v>1002</v>
      </c>
      <c r="D151" s="78">
        <v>356253</v>
      </c>
      <c r="E151" s="78" t="s">
        <v>666</v>
      </c>
      <c r="F151" s="78">
        <v>1</v>
      </c>
      <c r="G151" s="78">
        <v>51</v>
      </c>
    </row>
    <row r="152" spans="1:7">
      <c r="A152" s="75">
        <v>40072</v>
      </c>
      <c r="B152" s="78" t="s">
        <v>1003</v>
      </c>
      <c r="C152" s="78" t="s">
        <v>850</v>
      </c>
      <c r="D152" s="78">
        <v>17684</v>
      </c>
      <c r="E152" s="78" t="s">
        <v>673</v>
      </c>
      <c r="F152" s="78">
        <v>5</v>
      </c>
      <c r="G152" s="78">
        <v>46</v>
      </c>
    </row>
    <row r="153" spans="1:7">
      <c r="A153" s="75">
        <v>40074</v>
      </c>
      <c r="B153" s="78" t="s">
        <v>1004</v>
      </c>
      <c r="C153" s="78" t="s">
        <v>1005</v>
      </c>
      <c r="D153" s="78">
        <v>483664</v>
      </c>
      <c r="E153" s="78" t="s">
        <v>668</v>
      </c>
      <c r="F153" s="78">
        <v>2</v>
      </c>
      <c r="G153" s="78">
        <v>28</v>
      </c>
    </row>
    <row r="154" spans="1:7">
      <c r="A154" s="75">
        <v>40078</v>
      </c>
      <c r="B154" s="78" t="s">
        <v>1006</v>
      </c>
      <c r="C154" s="78" t="s">
        <v>1007</v>
      </c>
      <c r="D154" s="78">
        <v>70412</v>
      </c>
      <c r="E154" s="78" t="s">
        <v>673</v>
      </c>
      <c r="F154" s="78">
        <v>1</v>
      </c>
      <c r="G154" s="78">
        <v>25</v>
      </c>
    </row>
    <row r="155" spans="1:7">
      <c r="A155" s="75">
        <v>40081</v>
      </c>
      <c r="B155" s="78" t="s">
        <v>1008</v>
      </c>
      <c r="C155" s="78" t="s">
        <v>1009</v>
      </c>
      <c r="D155" s="78">
        <v>356686</v>
      </c>
      <c r="E155" s="78" t="s">
        <v>671</v>
      </c>
      <c r="F155" s="78">
        <v>3</v>
      </c>
      <c r="G155" s="78">
        <v>43</v>
      </c>
    </row>
    <row r="156" spans="1:7">
      <c r="A156" s="75">
        <v>40097</v>
      </c>
      <c r="B156" s="78" t="s">
        <v>1010</v>
      </c>
      <c r="C156" s="78" t="s">
        <v>1011</v>
      </c>
      <c r="D156" s="78">
        <v>142426</v>
      </c>
      <c r="E156" s="78" t="s">
        <v>666</v>
      </c>
      <c r="F156" s="78">
        <v>2</v>
      </c>
      <c r="G156" s="78">
        <v>55</v>
      </c>
    </row>
    <row r="157" spans="1:7">
      <c r="A157" s="75">
        <v>40098</v>
      </c>
      <c r="B157" s="78" t="s">
        <v>1012</v>
      </c>
      <c r="C157" s="78" t="s">
        <v>976</v>
      </c>
      <c r="D157" s="78">
        <v>411202</v>
      </c>
      <c r="E157" s="78" t="s">
        <v>666</v>
      </c>
      <c r="F157" s="78">
        <v>3</v>
      </c>
      <c r="G157" s="78">
        <v>43</v>
      </c>
    </row>
    <row r="158" spans="1:7">
      <c r="A158" s="75">
        <v>40103</v>
      </c>
      <c r="B158" s="78" t="s">
        <v>1013</v>
      </c>
      <c r="C158" s="78" t="s">
        <v>1014</v>
      </c>
      <c r="D158" s="78">
        <v>383315</v>
      </c>
      <c r="E158" s="78" t="s">
        <v>673</v>
      </c>
      <c r="F158" s="78">
        <v>3</v>
      </c>
      <c r="G158" s="78">
        <v>34</v>
      </c>
    </row>
    <row r="159" spans="1:7">
      <c r="A159" s="75">
        <v>40103</v>
      </c>
      <c r="B159" s="78" t="s">
        <v>1015</v>
      </c>
      <c r="C159" s="78" t="s">
        <v>1016</v>
      </c>
      <c r="D159" s="78">
        <v>39827</v>
      </c>
      <c r="E159" s="78" t="s">
        <v>668</v>
      </c>
      <c r="F159" s="78">
        <v>3</v>
      </c>
      <c r="G159" s="78">
        <v>39</v>
      </c>
    </row>
    <row r="160" spans="1:7">
      <c r="A160" s="75">
        <v>40117</v>
      </c>
      <c r="B160" s="78" t="s">
        <v>1017</v>
      </c>
      <c r="C160" s="78" t="s">
        <v>747</v>
      </c>
      <c r="D160" s="78">
        <v>114817</v>
      </c>
      <c r="E160" s="78" t="s">
        <v>666</v>
      </c>
      <c r="F160" s="78">
        <v>5</v>
      </c>
      <c r="G160" s="78">
        <v>35</v>
      </c>
    </row>
    <row r="161" spans="1:7">
      <c r="A161" s="75">
        <v>40143</v>
      </c>
      <c r="B161" s="78" t="s">
        <v>1017</v>
      </c>
      <c r="C161" s="78" t="s">
        <v>1018</v>
      </c>
      <c r="D161" s="78">
        <v>30409</v>
      </c>
      <c r="E161" s="78" t="s">
        <v>668</v>
      </c>
      <c r="F161" s="78">
        <v>4</v>
      </c>
      <c r="G161" s="78">
        <v>37</v>
      </c>
    </row>
    <row r="162" spans="1:7">
      <c r="A162" s="75">
        <v>40144</v>
      </c>
      <c r="B162" s="78" t="s">
        <v>1019</v>
      </c>
      <c r="C162" s="78" t="s">
        <v>1020</v>
      </c>
      <c r="D162" s="78">
        <v>17201</v>
      </c>
      <c r="E162" s="78" t="s">
        <v>666</v>
      </c>
      <c r="F162" s="78">
        <v>2</v>
      </c>
      <c r="G162" s="78">
        <v>42</v>
      </c>
    </row>
    <row r="163" spans="1:7">
      <c r="A163" s="75">
        <v>40168</v>
      </c>
      <c r="B163" s="78" t="s">
        <v>1021</v>
      </c>
      <c r="C163" s="78" t="s">
        <v>1022</v>
      </c>
      <c r="D163" s="78">
        <v>420291</v>
      </c>
      <c r="E163" s="78" t="s">
        <v>674</v>
      </c>
      <c r="F163" s="78">
        <v>3</v>
      </c>
      <c r="G163" s="78">
        <v>43</v>
      </c>
    </row>
    <row r="164" spans="1:7">
      <c r="A164" s="75">
        <v>40175</v>
      </c>
      <c r="B164" s="78" t="s">
        <v>1023</v>
      </c>
      <c r="C164" s="78" t="s">
        <v>1024</v>
      </c>
      <c r="D164" s="78">
        <v>360459</v>
      </c>
      <c r="E164" s="78" t="s">
        <v>668</v>
      </c>
      <c r="F164" s="78">
        <v>4</v>
      </c>
      <c r="G164" s="78">
        <v>54</v>
      </c>
    </row>
    <row r="165" spans="1:7">
      <c r="A165" s="75">
        <v>40192</v>
      </c>
      <c r="B165" s="78" t="s">
        <v>1025</v>
      </c>
      <c r="C165" s="78" t="s">
        <v>1026</v>
      </c>
      <c r="D165" s="78">
        <v>754734</v>
      </c>
      <c r="E165" s="78" t="s">
        <v>668</v>
      </c>
      <c r="F165" s="78">
        <v>1</v>
      </c>
      <c r="G165" s="78">
        <v>46</v>
      </c>
    </row>
    <row r="166" spans="1:7">
      <c r="A166" s="75">
        <v>40199</v>
      </c>
      <c r="B166" s="78" t="s">
        <v>1027</v>
      </c>
      <c r="C166" s="78" t="s">
        <v>1028</v>
      </c>
      <c r="D166" s="78">
        <v>28354</v>
      </c>
      <c r="E166" s="78" t="s">
        <v>666</v>
      </c>
      <c r="F166" s="78">
        <v>2</v>
      </c>
      <c r="G166" s="78">
        <v>57</v>
      </c>
    </row>
    <row r="167" spans="1:7">
      <c r="A167" s="75">
        <v>40207</v>
      </c>
      <c r="B167" s="78" t="s">
        <v>1029</v>
      </c>
      <c r="C167" s="78" t="s">
        <v>1030</v>
      </c>
      <c r="D167" s="78">
        <v>238441</v>
      </c>
      <c r="E167" s="78" t="s">
        <v>668</v>
      </c>
      <c r="F167" s="78">
        <v>5</v>
      </c>
      <c r="G167" s="78">
        <v>35</v>
      </c>
    </row>
    <row r="168" spans="1:7">
      <c r="A168" s="75">
        <v>40221</v>
      </c>
      <c r="B168" s="78" t="s">
        <v>1029</v>
      </c>
      <c r="C168" s="78" t="s">
        <v>1031</v>
      </c>
      <c r="D168" s="78">
        <v>102425</v>
      </c>
      <c r="E168" s="78" t="s">
        <v>674</v>
      </c>
      <c r="F168" s="78">
        <v>1</v>
      </c>
      <c r="G168" s="78">
        <v>25</v>
      </c>
    </row>
    <row r="169" spans="1:7">
      <c r="A169" s="75">
        <v>40223</v>
      </c>
      <c r="B169" s="78" t="s">
        <v>1032</v>
      </c>
      <c r="C169" s="78" t="s">
        <v>1033</v>
      </c>
      <c r="D169" s="78">
        <v>381834</v>
      </c>
      <c r="E169" s="78" t="s">
        <v>666</v>
      </c>
      <c r="F169" s="78">
        <v>5</v>
      </c>
      <c r="G169" s="78">
        <v>29</v>
      </c>
    </row>
    <row r="170" spans="1:7">
      <c r="A170" s="75">
        <v>40227</v>
      </c>
      <c r="B170" s="78" t="s">
        <v>1032</v>
      </c>
      <c r="C170" s="78" t="s">
        <v>1034</v>
      </c>
      <c r="D170" s="78">
        <v>56792</v>
      </c>
      <c r="E170" s="78" t="s">
        <v>666</v>
      </c>
      <c r="F170" s="78">
        <v>3</v>
      </c>
      <c r="G170" s="78">
        <v>25</v>
      </c>
    </row>
    <row r="171" spans="1:7">
      <c r="A171" s="75">
        <v>40229</v>
      </c>
      <c r="B171" s="78" t="s">
        <v>1032</v>
      </c>
      <c r="C171" s="78" t="s">
        <v>1035</v>
      </c>
      <c r="D171" s="78">
        <v>20701</v>
      </c>
      <c r="E171" s="78" t="s">
        <v>666</v>
      </c>
      <c r="F171" s="78">
        <v>4</v>
      </c>
      <c r="G171" s="78">
        <v>48</v>
      </c>
    </row>
    <row r="172" spans="1:7">
      <c r="A172" s="75">
        <v>40244</v>
      </c>
      <c r="B172" s="78" t="s">
        <v>1036</v>
      </c>
      <c r="C172" s="78" t="s">
        <v>1037</v>
      </c>
      <c r="D172" s="78">
        <v>797911</v>
      </c>
      <c r="E172" s="78" t="s">
        <v>668</v>
      </c>
      <c r="F172" s="78">
        <v>2</v>
      </c>
      <c r="G172" s="78">
        <v>38</v>
      </c>
    </row>
    <row r="173" spans="1:7">
      <c r="A173" s="75">
        <v>40249</v>
      </c>
      <c r="B173" s="78" t="s">
        <v>1038</v>
      </c>
      <c r="C173" s="78" t="s">
        <v>992</v>
      </c>
      <c r="D173" s="78">
        <v>11991</v>
      </c>
      <c r="E173" s="78" t="s">
        <v>666</v>
      </c>
      <c r="F173" s="78">
        <v>1</v>
      </c>
      <c r="G173" s="78">
        <v>46</v>
      </c>
    </row>
    <row r="174" spans="1:7">
      <c r="A174" s="75">
        <v>40263</v>
      </c>
      <c r="B174" s="78" t="s">
        <v>1039</v>
      </c>
      <c r="C174" s="78" t="s">
        <v>1040</v>
      </c>
      <c r="D174" s="78">
        <v>21585</v>
      </c>
      <c r="E174" s="78" t="s">
        <v>666</v>
      </c>
      <c r="F174" s="78">
        <v>2</v>
      </c>
      <c r="G174" s="78">
        <v>33</v>
      </c>
    </row>
    <row r="175" spans="1:7">
      <c r="A175" s="75">
        <v>40273</v>
      </c>
      <c r="B175" s="78" t="s">
        <v>1041</v>
      </c>
      <c r="C175" s="78" t="s">
        <v>1042</v>
      </c>
      <c r="D175" s="78">
        <v>234273</v>
      </c>
      <c r="E175" s="78" t="s">
        <v>674</v>
      </c>
      <c r="F175" s="78">
        <v>2</v>
      </c>
      <c r="G175" s="78">
        <v>51</v>
      </c>
    </row>
    <row r="176" spans="1:7">
      <c r="A176" s="75">
        <v>40282</v>
      </c>
      <c r="B176" s="78" t="s">
        <v>1043</v>
      </c>
      <c r="C176" s="78" t="s">
        <v>1044</v>
      </c>
      <c r="D176" s="78">
        <v>234739</v>
      </c>
      <c r="E176" s="78" t="s">
        <v>668</v>
      </c>
      <c r="F176" s="78">
        <v>3</v>
      </c>
      <c r="G176" s="78">
        <v>51</v>
      </c>
    </row>
    <row r="177" spans="1:7">
      <c r="A177" s="75">
        <v>40286</v>
      </c>
      <c r="B177" s="78" t="s">
        <v>1045</v>
      </c>
      <c r="C177" s="78" t="s">
        <v>1046</v>
      </c>
      <c r="D177" s="78">
        <v>499078</v>
      </c>
      <c r="E177" s="78" t="s">
        <v>668</v>
      </c>
      <c r="F177" s="78">
        <v>3</v>
      </c>
      <c r="G177" s="78">
        <v>32</v>
      </c>
    </row>
    <row r="178" spans="1:7">
      <c r="A178" s="75">
        <v>40288</v>
      </c>
      <c r="B178" s="78" t="s">
        <v>1047</v>
      </c>
      <c r="C178" s="78" t="s">
        <v>1048</v>
      </c>
      <c r="D178" s="78">
        <v>31413</v>
      </c>
      <c r="E178" s="78" t="s">
        <v>673</v>
      </c>
      <c r="F178" s="78">
        <v>5</v>
      </c>
      <c r="G178" s="78">
        <v>34</v>
      </c>
    </row>
    <row r="179" spans="1:7">
      <c r="A179" s="75">
        <v>40289</v>
      </c>
      <c r="B179" s="78" t="s">
        <v>1049</v>
      </c>
      <c r="C179" s="78" t="s">
        <v>1050</v>
      </c>
      <c r="D179" s="78">
        <v>147054</v>
      </c>
      <c r="E179" s="78" t="s">
        <v>670</v>
      </c>
      <c r="F179" s="78">
        <v>4</v>
      </c>
      <c r="G179" s="78">
        <v>37</v>
      </c>
    </row>
    <row r="180" spans="1:7">
      <c r="A180" s="75">
        <v>40293</v>
      </c>
      <c r="B180" s="78" t="s">
        <v>1051</v>
      </c>
      <c r="C180" s="78" t="s">
        <v>1052</v>
      </c>
      <c r="D180" s="78">
        <v>139462</v>
      </c>
      <c r="E180" s="78" t="s">
        <v>675</v>
      </c>
      <c r="F180" s="78">
        <v>5</v>
      </c>
      <c r="G180" s="78">
        <v>49</v>
      </c>
    </row>
    <row r="181" spans="1:7">
      <c r="A181" s="75">
        <v>40322</v>
      </c>
      <c r="B181" s="78" t="s">
        <v>1053</v>
      </c>
      <c r="C181" s="78" t="s">
        <v>1054</v>
      </c>
      <c r="D181" s="78">
        <v>43052</v>
      </c>
      <c r="E181" s="78" t="s">
        <v>673</v>
      </c>
      <c r="F181" s="78">
        <v>1</v>
      </c>
      <c r="G181" s="78">
        <v>50</v>
      </c>
    </row>
    <row r="182" spans="1:7">
      <c r="A182" s="75">
        <v>40330</v>
      </c>
      <c r="B182" s="78" t="s">
        <v>1055</v>
      </c>
      <c r="C182" s="78" t="s">
        <v>1056</v>
      </c>
      <c r="D182" s="78">
        <v>43173</v>
      </c>
      <c r="E182" s="78" t="s">
        <v>674</v>
      </c>
      <c r="F182" s="78">
        <v>4</v>
      </c>
      <c r="G182" s="78">
        <v>29</v>
      </c>
    </row>
    <row r="183" spans="1:7">
      <c r="A183" s="75">
        <v>40342</v>
      </c>
      <c r="B183" s="78" t="s">
        <v>1057</v>
      </c>
      <c r="C183" s="78" t="s">
        <v>1058</v>
      </c>
      <c r="D183" s="78">
        <v>295681</v>
      </c>
      <c r="E183" s="78" t="s">
        <v>673</v>
      </c>
      <c r="F183" s="78">
        <v>2</v>
      </c>
      <c r="G183" s="78">
        <v>38</v>
      </c>
    </row>
    <row r="184" spans="1:7">
      <c r="A184" s="75">
        <v>40352</v>
      </c>
      <c r="B184" s="78" t="s">
        <v>1059</v>
      </c>
      <c r="C184" s="78" t="s">
        <v>1060</v>
      </c>
      <c r="D184" s="78">
        <v>26622</v>
      </c>
      <c r="E184" s="78" t="s">
        <v>671</v>
      </c>
      <c r="F184" s="78">
        <v>3</v>
      </c>
      <c r="G184" s="78">
        <v>29</v>
      </c>
    </row>
    <row r="185" spans="1:7">
      <c r="A185" s="75">
        <v>40352</v>
      </c>
      <c r="B185" s="78" t="s">
        <v>147</v>
      </c>
      <c r="C185" s="78" t="s">
        <v>820</v>
      </c>
      <c r="D185" s="78">
        <v>312292</v>
      </c>
      <c r="E185" s="78" t="s">
        <v>666</v>
      </c>
      <c r="F185" s="78">
        <v>1</v>
      </c>
      <c r="G185" s="78">
        <v>28</v>
      </c>
    </row>
    <row r="186" spans="1:7">
      <c r="A186" s="75">
        <v>40359</v>
      </c>
      <c r="B186" s="78" t="s">
        <v>147</v>
      </c>
      <c r="C186" s="78" t="s">
        <v>806</v>
      </c>
      <c r="D186" s="78">
        <v>398769</v>
      </c>
      <c r="E186" s="78" t="s">
        <v>668</v>
      </c>
      <c r="F186" s="78">
        <v>1</v>
      </c>
      <c r="G186" s="78">
        <v>46</v>
      </c>
    </row>
    <row r="187" spans="1:7">
      <c r="A187" s="75">
        <v>40420</v>
      </c>
      <c r="B187" s="78" t="s">
        <v>147</v>
      </c>
      <c r="C187" s="78" t="s">
        <v>1061</v>
      </c>
      <c r="D187" s="78">
        <v>150598</v>
      </c>
      <c r="E187" s="78" t="s">
        <v>668</v>
      </c>
      <c r="F187" s="78">
        <v>1</v>
      </c>
      <c r="G187" s="78">
        <v>48</v>
      </c>
    </row>
    <row r="188" spans="1:7">
      <c r="A188" s="75">
        <v>40429</v>
      </c>
      <c r="B188" s="78" t="s">
        <v>147</v>
      </c>
      <c r="C188" s="78" t="s">
        <v>1062</v>
      </c>
      <c r="D188" s="78">
        <v>30736</v>
      </c>
      <c r="E188" s="78" t="s">
        <v>674</v>
      </c>
      <c r="F188" s="78">
        <v>4</v>
      </c>
      <c r="G188" s="78">
        <v>56</v>
      </c>
    </row>
    <row r="189" spans="1:7">
      <c r="A189" s="75">
        <v>40430</v>
      </c>
      <c r="B189" s="78" t="s">
        <v>107</v>
      </c>
      <c r="C189" s="78" t="s">
        <v>1063</v>
      </c>
      <c r="D189" s="78">
        <v>414530</v>
      </c>
      <c r="E189" s="78" t="s">
        <v>673</v>
      </c>
      <c r="F189" s="78">
        <v>3</v>
      </c>
      <c r="G189" s="78">
        <v>35</v>
      </c>
    </row>
    <row r="190" spans="1:7">
      <c r="A190" s="75">
        <v>40431</v>
      </c>
      <c r="B190" s="78" t="s">
        <v>1064</v>
      </c>
      <c r="C190" s="78" t="s">
        <v>1065</v>
      </c>
      <c r="D190" s="78">
        <v>26900</v>
      </c>
      <c r="E190" s="78" t="s">
        <v>666</v>
      </c>
      <c r="F190" s="78">
        <v>3</v>
      </c>
      <c r="G190" s="78">
        <v>38</v>
      </c>
    </row>
    <row r="191" spans="1:7">
      <c r="A191" s="75">
        <v>40451</v>
      </c>
      <c r="B191" s="78" t="s">
        <v>1064</v>
      </c>
      <c r="C191" s="78" t="s">
        <v>1066</v>
      </c>
      <c r="D191" s="78">
        <v>347617</v>
      </c>
      <c r="E191" s="78" t="s">
        <v>668</v>
      </c>
      <c r="F191" s="78">
        <v>3</v>
      </c>
      <c r="G191" s="78">
        <v>27</v>
      </c>
    </row>
    <row r="192" spans="1:7">
      <c r="A192" s="75">
        <v>40452</v>
      </c>
      <c r="B192" s="78" t="s">
        <v>1064</v>
      </c>
      <c r="C192" s="78" t="s">
        <v>1067</v>
      </c>
      <c r="D192" s="78">
        <v>500662</v>
      </c>
      <c r="E192" s="78" t="s">
        <v>668</v>
      </c>
      <c r="F192" s="78">
        <v>3</v>
      </c>
      <c r="G192" s="78">
        <v>26</v>
      </c>
    </row>
    <row r="193" spans="1:7">
      <c r="A193" s="75">
        <v>40455</v>
      </c>
      <c r="B193" s="78" t="s">
        <v>1064</v>
      </c>
      <c r="C193" s="78" t="s">
        <v>1068</v>
      </c>
      <c r="D193" s="78">
        <v>566234</v>
      </c>
      <c r="E193" s="78" t="s">
        <v>668</v>
      </c>
      <c r="F193" s="78">
        <v>4</v>
      </c>
      <c r="G193" s="78">
        <v>36</v>
      </c>
    </row>
    <row r="194" spans="1:7">
      <c r="A194" s="75">
        <v>40459</v>
      </c>
      <c r="B194" s="78" t="s">
        <v>1069</v>
      </c>
      <c r="C194" s="78" t="s">
        <v>1070</v>
      </c>
      <c r="D194" s="78">
        <v>335950</v>
      </c>
      <c r="E194" s="78" t="s">
        <v>666</v>
      </c>
      <c r="F194" s="78">
        <v>1</v>
      </c>
      <c r="G194" s="78">
        <v>40</v>
      </c>
    </row>
    <row r="195" spans="1:7">
      <c r="A195" s="75">
        <v>40476</v>
      </c>
      <c r="B195" s="78" t="s">
        <v>1071</v>
      </c>
      <c r="C195" s="78" t="s">
        <v>1072</v>
      </c>
      <c r="D195" s="78">
        <v>265730</v>
      </c>
      <c r="E195" s="78" t="s">
        <v>668</v>
      </c>
      <c r="F195" s="78">
        <v>3</v>
      </c>
      <c r="G195" s="78">
        <v>32</v>
      </c>
    </row>
    <row r="196" spans="1:7">
      <c r="A196" s="75">
        <v>40476</v>
      </c>
      <c r="B196" s="78" t="s">
        <v>1071</v>
      </c>
      <c r="C196" s="78" t="s">
        <v>1073</v>
      </c>
      <c r="D196" s="78">
        <v>78692</v>
      </c>
      <c r="E196" s="78" t="s">
        <v>668</v>
      </c>
      <c r="F196" s="78">
        <v>4</v>
      </c>
      <c r="G196" s="78">
        <v>34</v>
      </c>
    </row>
    <row r="197" spans="1:7">
      <c r="A197" s="75">
        <v>40490</v>
      </c>
      <c r="B197" s="78" t="s">
        <v>1071</v>
      </c>
      <c r="C197" s="78" t="s">
        <v>1074</v>
      </c>
      <c r="D197" s="78">
        <v>83672</v>
      </c>
      <c r="E197" s="78" t="s">
        <v>668</v>
      </c>
      <c r="F197" s="78">
        <v>4</v>
      </c>
      <c r="G197" s="78">
        <v>51</v>
      </c>
    </row>
    <row r="198" spans="1:7">
      <c r="A198" s="75">
        <v>40492</v>
      </c>
      <c r="B198" s="78" t="s">
        <v>1071</v>
      </c>
      <c r="C198" s="78" t="s">
        <v>1075</v>
      </c>
      <c r="D198" s="78">
        <v>910445</v>
      </c>
      <c r="E198" s="78" t="s">
        <v>668</v>
      </c>
      <c r="F198" s="78">
        <v>3</v>
      </c>
      <c r="G198" s="78">
        <v>53</v>
      </c>
    </row>
    <row r="199" spans="1:7">
      <c r="A199" s="75">
        <v>40507</v>
      </c>
      <c r="B199" s="78" t="s">
        <v>1076</v>
      </c>
      <c r="C199" s="78" t="s">
        <v>1077</v>
      </c>
      <c r="D199" s="78">
        <v>202272</v>
      </c>
      <c r="E199" s="78" t="s">
        <v>668</v>
      </c>
      <c r="F199" s="78">
        <v>3</v>
      </c>
      <c r="G199" s="78">
        <v>53</v>
      </c>
    </row>
    <row r="200" spans="1:7">
      <c r="A200" s="75">
        <v>40517</v>
      </c>
      <c r="B200" s="78" t="s">
        <v>1078</v>
      </c>
      <c r="C200" s="78" t="s">
        <v>1079</v>
      </c>
      <c r="D200" s="78">
        <v>56722</v>
      </c>
      <c r="E200" s="78" t="s">
        <v>666</v>
      </c>
      <c r="F200" s="78">
        <v>2</v>
      </c>
      <c r="G200" s="78">
        <v>27</v>
      </c>
    </row>
    <row r="201" spans="1:7">
      <c r="A201" s="75">
        <v>40547</v>
      </c>
      <c r="B201" s="78" t="s">
        <v>1080</v>
      </c>
      <c r="C201" s="78" t="s">
        <v>1081</v>
      </c>
      <c r="D201" s="78">
        <v>54530</v>
      </c>
      <c r="E201" s="78" t="s">
        <v>670</v>
      </c>
      <c r="F201" s="78">
        <v>2</v>
      </c>
      <c r="G201" s="78">
        <v>35</v>
      </c>
    </row>
    <row r="202" spans="1:7">
      <c r="A202" s="75">
        <v>40583</v>
      </c>
      <c r="B202" s="78" t="s">
        <v>1082</v>
      </c>
      <c r="C202" s="78" t="s">
        <v>1083</v>
      </c>
      <c r="D202" s="78">
        <v>783588</v>
      </c>
      <c r="E202" s="78" t="s">
        <v>668</v>
      </c>
      <c r="F202" s="78">
        <v>1</v>
      </c>
      <c r="G202" s="78">
        <v>50</v>
      </c>
    </row>
    <row r="203" spans="1:7">
      <c r="A203" s="75">
        <v>40605</v>
      </c>
      <c r="B203" s="78" t="s">
        <v>1084</v>
      </c>
      <c r="C203" s="78" t="s">
        <v>771</v>
      </c>
      <c r="D203" s="78">
        <v>130323</v>
      </c>
      <c r="E203" s="78" t="s">
        <v>670</v>
      </c>
      <c r="F203" s="78">
        <v>2</v>
      </c>
      <c r="G203" s="78">
        <v>27</v>
      </c>
    </row>
    <row r="204" spans="1:7">
      <c r="A204" s="75">
        <v>40617</v>
      </c>
      <c r="B204" s="78" t="s">
        <v>1085</v>
      </c>
      <c r="C204" s="78" t="s">
        <v>1086</v>
      </c>
      <c r="D204" s="78">
        <v>396010</v>
      </c>
      <c r="E204" s="78" t="s">
        <v>668</v>
      </c>
      <c r="F204" s="78">
        <v>2</v>
      </c>
      <c r="G204" s="78">
        <v>42</v>
      </c>
    </row>
    <row r="205" spans="1:7">
      <c r="A205" s="75">
        <v>40623</v>
      </c>
      <c r="B205" s="78" t="s">
        <v>1087</v>
      </c>
      <c r="C205" s="78" t="s">
        <v>1088</v>
      </c>
      <c r="D205" s="78">
        <v>275276</v>
      </c>
      <c r="E205" s="78" t="s">
        <v>666</v>
      </c>
      <c r="F205" s="78">
        <v>4</v>
      </c>
      <c r="G205" s="78">
        <v>47</v>
      </c>
    </row>
    <row r="206" spans="1:7">
      <c r="A206" s="75">
        <v>40634</v>
      </c>
      <c r="B206" s="78" t="s">
        <v>1089</v>
      </c>
      <c r="C206" s="78" t="s">
        <v>1090</v>
      </c>
      <c r="D206" s="78">
        <v>61354</v>
      </c>
      <c r="E206" s="78" t="s">
        <v>666</v>
      </c>
      <c r="F206" s="78">
        <v>1</v>
      </c>
      <c r="G206" s="78">
        <v>57</v>
      </c>
    </row>
    <row r="207" spans="1:7">
      <c r="A207" s="75">
        <v>40652</v>
      </c>
      <c r="B207" s="78" t="s">
        <v>1091</v>
      </c>
      <c r="C207" s="78" t="s">
        <v>1092</v>
      </c>
      <c r="D207" s="78">
        <v>351376</v>
      </c>
      <c r="E207" s="78" t="s">
        <v>666</v>
      </c>
      <c r="F207" s="78">
        <v>4</v>
      </c>
      <c r="G207" s="78">
        <v>45</v>
      </c>
    </row>
    <row r="208" spans="1:7">
      <c r="A208" s="75">
        <v>40652</v>
      </c>
      <c r="B208" s="78" t="s">
        <v>1093</v>
      </c>
      <c r="C208" s="78" t="s">
        <v>922</v>
      </c>
      <c r="D208" s="78">
        <v>213443</v>
      </c>
      <c r="E208" s="78" t="s">
        <v>674</v>
      </c>
      <c r="F208" s="78">
        <v>4</v>
      </c>
      <c r="G208" s="78">
        <v>46</v>
      </c>
    </row>
    <row r="209" spans="1:7">
      <c r="A209" s="75">
        <v>40667</v>
      </c>
      <c r="B209" s="78" t="s">
        <v>1094</v>
      </c>
      <c r="C209" s="78" t="s">
        <v>1095</v>
      </c>
      <c r="D209" s="78">
        <v>158629</v>
      </c>
      <c r="E209" s="78" t="s">
        <v>668</v>
      </c>
      <c r="F209" s="78">
        <v>3</v>
      </c>
      <c r="G209" s="78">
        <v>54</v>
      </c>
    </row>
    <row r="210" spans="1:7">
      <c r="A210" s="75">
        <v>40672</v>
      </c>
      <c r="B210" s="78" t="s">
        <v>1096</v>
      </c>
      <c r="C210" s="78" t="s">
        <v>1035</v>
      </c>
      <c r="D210" s="78">
        <v>79467</v>
      </c>
      <c r="E210" s="78" t="s">
        <v>668</v>
      </c>
      <c r="F210" s="78">
        <v>2</v>
      </c>
      <c r="G210" s="78">
        <v>25</v>
      </c>
    </row>
    <row r="211" spans="1:7">
      <c r="A211" s="75">
        <v>40691</v>
      </c>
      <c r="B211" s="78" t="s">
        <v>1097</v>
      </c>
      <c r="C211" s="78" t="s">
        <v>1098</v>
      </c>
      <c r="D211" s="78">
        <v>209903</v>
      </c>
      <c r="E211" s="78" t="s">
        <v>670</v>
      </c>
      <c r="F211" s="78">
        <v>3</v>
      </c>
      <c r="G211" s="78">
        <v>27</v>
      </c>
    </row>
    <row r="212" spans="1:7">
      <c r="A212" s="75">
        <v>40701</v>
      </c>
      <c r="B212" s="78" t="s">
        <v>1099</v>
      </c>
      <c r="C212" s="78" t="s">
        <v>1100</v>
      </c>
      <c r="D212" s="78">
        <v>54967</v>
      </c>
      <c r="E212" s="78" t="s">
        <v>666</v>
      </c>
      <c r="F212" s="78">
        <v>4</v>
      </c>
      <c r="G212" s="78">
        <v>25</v>
      </c>
    </row>
    <row r="213" spans="1:7">
      <c r="A213" s="75">
        <v>40721</v>
      </c>
      <c r="B213" s="78" t="s">
        <v>1101</v>
      </c>
      <c r="C213" s="78" t="s">
        <v>1102</v>
      </c>
      <c r="D213" s="78">
        <v>687533</v>
      </c>
      <c r="E213" s="78" t="s">
        <v>668</v>
      </c>
      <c r="F213" s="78">
        <v>2</v>
      </c>
      <c r="G213" s="78">
        <v>27</v>
      </c>
    </row>
    <row r="214" spans="1:7">
      <c r="A214" s="75">
        <v>40722</v>
      </c>
      <c r="B214" s="78" t="s">
        <v>1103</v>
      </c>
      <c r="C214" s="78" t="s">
        <v>1104</v>
      </c>
      <c r="D214" s="78">
        <v>10898</v>
      </c>
      <c r="E214" s="78" t="s">
        <v>668</v>
      </c>
      <c r="F214" s="78">
        <v>2</v>
      </c>
      <c r="G214" s="78">
        <v>41</v>
      </c>
    </row>
    <row r="215" spans="1:7">
      <c r="A215" s="75">
        <v>40723</v>
      </c>
      <c r="B215" s="78" t="s">
        <v>1105</v>
      </c>
      <c r="C215" s="78" t="s">
        <v>1106</v>
      </c>
      <c r="D215" s="78">
        <v>305416</v>
      </c>
      <c r="E215" s="78" t="s">
        <v>673</v>
      </c>
      <c r="F215" s="78">
        <v>5</v>
      </c>
      <c r="G215" s="78">
        <v>39</v>
      </c>
    </row>
    <row r="216" spans="1:7">
      <c r="A216" s="75">
        <v>40784</v>
      </c>
      <c r="B216" s="78" t="s">
        <v>1107</v>
      </c>
      <c r="C216" s="78" t="s">
        <v>1108</v>
      </c>
      <c r="D216" s="78">
        <v>117143</v>
      </c>
      <c r="E216" s="78" t="s">
        <v>672</v>
      </c>
      <c r="F216" s="78">
        <v>1</v>
      </c>
      <c r="G216" s="78">
        <v>57</v>
      </c>
    </row>
    <row r="217" spans="1:7">
      <c r="A217" s="75">
        <v>40785</v>
      </c>
      <c r="B217" s="78" t="s">
        <v>1109</v>
      </c>
      <c r="C217" s="78" t="s">
        <v>1110</v>
      </c>
      <c r="D217" s="78">
        <v>70109</v>
      </c>
      <c r="E217" s="78" t="s">
        <v>670</v>
      </c>
      <c r="F217" s="78">
        <v>2</v>
      </c>
      <c r="G217" s="78">
        <v>40</v>
      </c>
    </row>
    <row r="218" spans="1:7">
      <c r="A218" s="75">
        <v>40794</v>
      </c>
      <c r="B218" s="78" t="s">
        <v>1111</v>
      </c>
      <c r="C218" s="78" t="s">
        <v>1112</v>
      </c>
      <c r="D218" s="78">
        <v>173933</v>
      </c>
      <c r="E218" s="78" t="s">
        <v>670</v>
      </c>
      <c r="F218" s="78">
        <v>1</v>
      </c>
      <c r="G218" s="78">
        <v>46</v>
      </c>
    </row>
    <row r="219" spans="1:7">
      <c r="A219" s="75">
        <v>40800</v>
      </c>
      <c r="B219" s="78" t="s">
        <v>1113</v>
      </c>
      <c r="C219" s="78" t="s">
        <v>1114</v>
      </c>
      <c r="D219" s="78">
        <v>148329</v>
      </c>
      <c r="E219" s="78" t="s">
        <v>668</v>
      </c>
      <c r="F219" s="78">
        <v>3</v>
      </c>
      <c r="G219" s="78">
        <v>33</v>
      </c>
    </row>
    <row r="220" spans="1:7">
      <c r="A220" s="75">
        <v>40832</v>
      </c>
      <c r="B220" s="78" t="s">
        <v>1115</v>
      </c>
      <c r="C220" s="78" t="s">
        <v>903</v>
      </c>
      <c r="D220" s="78">
        <v>243223</v>
      </c>
      <c r="E220" s="78" t="s">
        <v>668</v>
      </c>
      <c r="F220" s="78">
        <v>2</v>
      </c>
      <c r="G220" s="78">
        <v>32</v>
      </c>
    </row>
    <row r="221" spans="1:7">
      <c r="A221" s="75">
        <v>40850</v>
      </c>
      <c r="B221" s="78" t="s">
        <v>1116</v>
      </c>
      <c r="C221" s="78" t="s">
        <v>1117</v>
      </c>
      <c r="D221" s="78">
        <v>346105</v>
      </c>
      <c r="E221" s="78" t="s">
        <v>666</v>
      </c>
      <c r="F221" s="78">
        <v>3</v>
      </c>
      <c r="G221" s="78">
        <v>53</v>
      </c>
    </row>
    <row r="222" spans="1:7">
      <c r="A222" s="75">
        <v>40856</v>
      </c>
      <c r="B222" s="78" t="s">
        <v>1118</v>
      </c>
      <c r="C222" s="78" t="s">
        <v>1119</v>
      </c>
      <c r="D222" s="78">
        <v>32727</v>
      </c>
      <c r="E222" s="78" t="s">
        <v>666</v>
      </c>
      <c r="F222" s="78">
        <v>3</v>
      </c>
      <c r="G222" s="78">
        <v>42</v>
      </c>
    </row>
    <row r="223" spans="1:7">
      <c r="A223" s="75">
        <v>40858</v>
      </c>
      <c r="B223" s="78" t="s">
        <v>1120</v>
      </c>
      <c r="C223" s="78" t="s">
        <v>1121</v>
      </c>
      <c r="D223" s="78">
        <v>39928</v>
      </c>
      <c r="E223" s="78" t="s">
        <v>666</v>
      </c>
      <c r="F223" s="78">
        <v>4</v>
      </c>
      <c r="G223" s="78">
        <v>38</v>
      </c>
    </row>
    <row r="224" spans="1:7">
      <c r="A224" s="75">
        <v>40878</v>
      </c>
      <c r="B224" s="78" t="s">
        <v>1122</v>
      </c>
      <c r="C224" s="78" t="s">
        <v>1123</v>
      </c>
      <c r="D224" s="78">
        <v>186175</v>
      </c>
      <c r="E224" s="78" t="s">
        <v>673</v>
      </c>
      <c r="F224" s="78">
        <v>3</v>
      </c>
      <c r="G224" s="78">
        <v>25</v>
      </c>
    </row>
    <row r="225" spans="1:7">
      <c r="A225" s="75">
        <v>40896</v>
      </c>
      <c r="B225" s="78" t="s">
        <v>1124</v>
      </c>
      <c r="C225" s="78" t="s">
        <v>1125</v>
      </c>
      <c r="D225" s="78">
        <v>990976</v>
      </c>
      <c r="E225" s="78" t="s">
        <v>668</v>
      </c>
      <c r="F225" s="78">
        <v>2</v>
      </c>
      <c r="G225" s="78">
        <v>44</v>
      </c>
    </row>
    <row r="226" spans="1:7">
      <c r="A226" s="75">
        <v>40903</v>
      </c>
      <c r="B226" s="78" t="s">
        <v>1126</v>
      </c>
      <c r="C226" s="78" t="s">
        <v>1127</v>
      </c>
      <c r="D226" s="78">
        <v>25949</v>
      </c>
      <c r="E226" s="78" t="s">
        <v>666</v>
      </c>
      <c r="F226" s="78">
        <v>3</v>
      </c>
      <c r="G226" s="78">
        <v>49</v>
      </c>
    </row>
    <row r="227" spans="1:7">
      <c r="A227" s="75">
        <v>40916</v>
      </c>
      <c r="B227" s="78" t="s">
        <v>1128</v>
      </c>
      <c r="C227" s="78" t="s">
        <v>1114</v>
      </c>
      <c r="D227" s="78">
        <v>65529</v>
      </c>
      <c r="E227" s="78" t="s">
        <v>666</v>
      </c>
      <c r="F227" s="78">
        <v>2</v>
      </c>
      <c r="G227" s="78">
        <v>45</v>
      </c>
    </row>
    <row r="228" spans="1:7">
      <c r="A228" s="75">
        <v>40917</v>
      </c>
      <c r="B228" s="78" t="s">
        <v>1129</v>
      </c>
      <c r="C228" s="78" t="s">
        <v>1130</v>
      </c>
      <c r="D228" s="78">
        <v>696476</v>
      </c>
      <c r="E228" s="78" t="s">
        <v>668</v>
      </c>
      <c r="F228" s="78">
        <v>2</v>
      </c>
      <c r="G228" s="78">
        <v>35</v>
      </c>
    </row>
    <row r="229" spans="1:7">
      <c r="A229" s="75">
        <v>40922</v>
      </c>
      <c r="B229" s="78" t="s">
        <v>1131</v>
      </c>
      <c r="C229" s="78" t="s">
        <v>1132</v>
      </c>
      <c r="D229" s="78">
        <v>383581</v>
      </c>
      <c r="E229" s="78" t="s">
        <v>668</v>
      </c>
      <c r="F229" s="78">
        <v>3</v>
      </c>
      <c r="G229" s="78">
        <v>36</v>
      </c>
    </row>
    <row r="230" spans="1:7">
      <c r="A230" s="75">
        <v>40925</v>
      </c>
      <c r="B230" s="78" t="s">
        <v>1133</v>
      </c>
      <c r="C230" s="78" t="s">
        <v>1134</v>
      </c>
      <c r="D230" s="78">
        <v>21644</v>
      </c>
      <c r="E230" s="78" t="s">
        <v>668</v>
      </c>
      <c r="F230" s="78">
        <v>2</v>
      </c>
      <c r="G230" s="78">
        <v>39</v>
      </c>
    </row>
    <row r="231" spans="1:7">
      <c r="A231" s="75">
        <v>40947</v>
      </c>
      <c r="B231" s="78" t="s">
        <v>1135</v>
      </c>
      <c r="C231" s="78" t="s">
        <v>1136</v>
      </c>
      <c r="D231" s="78">
        <v>206115</v>
      </c>
      <c r="E231" s="78" t="s">
        <v>668</v>
      </c>
      <c r="F231" s="78">
        <v>4</v>
      </c>
      <c r="G231" s="78">
        <v>48</v>
      </c>
    </row>
    <row r="232" spans="1:7">
      <c r="A232" s="75">
        <v>40948</v>
      </c>
      <c r="B232" s="78" t="s">
        <v>1135</v>
      </c>
      <c r="C232" s="78" t="s">
        <v>1137</v>
      </c>
      <c r="D232" s="78">
        <v>676999</v>
      </c>
      <c r="E232" s="78" t="s">
        <v>668</v>
      </c>
      <c r="F232" s="78">
        <v>1</v>
      </c>
      <c r="G232" s="78">
        <v>47</v>
      </c>
    </row>
    <row r="233" spans="1:7">
      <c r="A233" s="75">
        <v>40949</v>
      </c>
      <c r="B233" s="78" t="s">
        <v>1138</v>
      </c>
      <c r="C233" s="78" t="s">
        <v>891</v>
      </c>
      <c r="D233" s="78">
        <v>44345</v>
      </c>
      <c r="E233" s="78" t="s">
        <v>666</v>
      </c>
      <c r="F233" s="78">
        <v>2</v>
      </c>
      <c r="G233" s="78">
        <v>41</v>
      </c>
    </row>
    <row r="234" spans="1:7">
      <c r="A234" s="75">
        <v>40953</v>
      </c>
      <c r="B234" s="78" t="s">
        <v>1139</v>
      </c>
      <c r="C234" s="78" t="s">
        <v>1140</v>
      </c>
      <c r="D234" s="78">
        <v>660066</v>
      </c>
      <c r="E234" s="78" t="s">
        <v>668</v>
      </c>
      <c r="F234" s="78">
        <v>3</v>
      </c>
      <c r="G234" s="78">
        <v>35</v>
      </c>
    </row>
    <row r="235" spans="1:7">
      <c r="A235" s="75">
        <v>40961</v>
      </c>
      <c r="B235" s="78" t="s">
        <v>1141</v>
      </c>
      <c r="C235" s="78" t="s">
        <v>1142</v>
      </c>
      <c r="D235" s="78">
        <v>49932</v>
      </c>
      <c r="E235" s="78" t="s">
        <v>666</v>
      </c>
      <c r="F235" s="78">
        <v>5</v>
      </c>
      <c r="G235" s="78">
        <v>40</v>
      </c>
    </row>
    <row r="236" spans="1:7">
      <c r="A236" s="75">
        <v>40967</v>
      </c>
      <c r="B236" s="78" t="s">
        <v>1143</v>
      </c>
      <c r="C236" s="78" t="s">
        <v>1144</v>
      </c>
      <c r="D236" s="78">
        <v>304838</v>
      </c>
      <c r="E236" s="78" t="s">
        <v>671</v>
      </c>
      <c r="F236" s="78">
        <v>2</v>
      </c>
      <c r="G236" s="78">
        <v>37</v>
      </c>
    </row>
    <row r="237" spans="1:7">
      <c r="A237" s="75">
        <v>40977</v>
      </c>
      <c r="B237" s="78" t="s">
        <v>1145</v>
      </c>
      <c r="C237" s="78" t="s">
        <v>1146</v>
      </c>
      <c r="D237" s="78">
        <v>134340</v>
      </c>
      <c r="E237" s="78" t="s">
        <v>666</v>
      </c>
      <c r="F237" s="78">
        <v>5</v>
      </c>
      <c r="G237" s="78">
        <v>43</v>
      </c>
    </row>
    <row r="238" spans="1:7">
      <c r="A238" s="75">
        <v>41031</v>
      </c>
      <c r="B238" s="78" t="s">
        <v>1147</v>
      </c>
      <c r="C238" s="78" t="s">
        <v>1148</v>
      </c>
      <c r="D238" s="78">
        <v>180162</v>
      </c>
      <c r="E238" s="78" t="s">
        <v>671</v>
      </c>
      <c r="F238" s="78">
        <v>1</v>
      </c>
      <c r="G238" s="78">
        <v>38</v>
      </c>
    </row>
    <row r="239" spans="1:7">
      <c r="A239" s="75">
        <v>41036</v>
      </c>
      <c r="B239" s="78" t="s">
        <v>1149</v>
      </c>
      <c r="C239" s="78" t="s">
        <v>1150</v>
      </c>
      <c r="D239" s="78">
        <v>706021</v>
      </c>
      <c r="E239" s="78" t="s">
        <v>668</v>
      </c>
      <c r="F239" s="78">
        <v>5</v>
      </c>
      <c r="G239" s="78">
        <v>50</v>
      </c>
    </row>
    <row r="240" spans="1:7">
      <c r="A240" s="75">
        <v>41055</v>
      </c>
      <c r="B240" s="78" t="s">
        <v>1151</v>
      </c>
      <c r="C240" s="78" t="s">
        <v>1152</v>
      </c>
      <c r="D240" s="78">
        <v>36713</v>
      </c>
      <c r="E240" s="78" t="s">
        <v>666</v>
      </c>
      <c r="F240" s="78">
        <v>4</v>
      </c>
      <c r="G240" s="78">
        <v>43</v>
      </c>
    </row>
    <row r="241" spans="1:7">
      <c r="A241" s="75">
        <v>41057</v>
      </c>
      <c r="B241" s="78" t="s">
        <v>1153</v>
      </c>
      <c r="C241" s="78" t="s">
        <v>1154</v>
      </c>
      <c r="D241" s="78">
        <v>252483</v>
      </c>
      <c r="E241" s="78" t="s">
        <v>668</v>
      </c>
      <c r="F241" s="78">
        <v>4</v>
      </c>
      <c r="G241" s="78">
        <v>31</v>
      </c>
    </row>
    <row r="242" spans="1:7">
      <c r="A242" s="75">
        <v>41059</v>
      </c>
      <c r="B242" s="78" t="s">
        <v>1155</v>
      </c>
      <c r="C242" s="78" t="s">
        <v>1156</v>
      </c>
      <c r="D242" s="78">
        <v>218910</v>
      </c>
      <c r="E242" s="78" t="s">
        <v>674</v>
      </c>
      <c r="F242" s="78">
        <v>2</v>
      </c>
      <c r="G242" s="78">
        <v>30</v>
      </c>
    </row>
    <row r="243" spans="1:7">
      <c r="A243" s="75">
        <v>41072</v>
      </c>
      <c r="B243" s="78" t="s">
        <v>1157</v>
      </c>
      <c r="C243" s="78" t="s">
        <v>1158</v>
      </c>
      <c r="D243" s="78">
        <v>190211</v>
      </c>
      <c r="E243" s="78" t="s">
        <v>668</v>
      </c>
      <c r="F243" s="78">
        <v>2</v>
      </c>
      <c r="G243" s="78">
        <v>50</v>
      </c>
    </row>
    <row r="244" spans="1:7">
      <c r="A244" s="75">
        <v>41079</v>
      </c>
      <c r="B244" s="78" t="s">
        <v>1159</v>
      </c>
      <c r="C244" s="78" t="s">
        <v>1160</v>
      </c>
      <c r="D244" s="78">
        <v>99806</v>
      </c>
      <c r="E244" s="78" t="s">
        <v>666</v>
      </c>
      <c r="F244" s="78">
        <v>4</v>
      </c>
      <c r="G244" s="78">
        <v>48</v>
      </c>
    </row>
    <row r="245" spans="1:7">
      <c r="A245" s="75">
        <v>41086</v>
      </c>
      <c r="B245" s="78" t="s">
        <v>1161</v>
      </c>
      <c r="C245" s="78" t="s">
        <v>1162</v>
      </c>
      <c r="D245" s="78">
        <v>121347</v>
      </c>
      <c r="E245" s="78" t="s">
        <v>674</v>
      </c>
      <c r="F245" s="78">
        <v>5</v>
      </c>
      <c r="G245" s="78">
        <v>38</v>
      </c>
    </row>
    <row r="246" spans="1:7">
      <c r="A246" s="75">
        <v>41109</v>
      </c>
      <c r="B246" s="78" t="s">
        <v>1163</v>
      </c>
      <c r="C246" s="78" t="s">
        <v>1164</v>
      </c>
      <c r="D246" s="78">
        <v>293380</v>
      </c>
      <c r="E246" s="78" t="s">
        <v>670</v>
      </c>
      <c r="F246" s="78">
        <v>3</v>
      </c>
      <c r="G246" s="78">
        <v>26</v>
      </c>
    </row>
    <row r="247" spans="1:7">
      <c r="A247" s="75">
        <v>41111</v>
      </c>
      <c r="B247" s="78" t="s">
        <v>1165</v>
      </c>
      <c r="C247" s="78" t="s">
        <v>1166</v>
      </c>
      <c r="D247" s="78">
        <v>72514</v>
      </c>
      <c r="E247" s="78" t="s">
        <v>668</v>
      </c>
      <c r="F247" s="78">
        <v>1</v>
      </c>
      <c r="G247" s="78">
        <v>56</v>
      </c>
    </row>
    <row r="248" spans="1:7">
      <c r="A248" s="75">
        <v>41114</v>
      </c>
      <c r="B248" s="78" t="s">
        <v>1165</v>
      </c>
      <c r="C248" s="78" t="s">
        <v>1167</v>
      </c>
      <c r="D248" s="78">
        <v>819972</v>
      </c>
      <c r="E248" s="78" t="s">
        <v>668</v>
      </c>
      <c r="F248" s="78">
        <v>3</v>
      </c>
      <c r="G248" s="78">
        <v>38</v>
      </c>
    </row>
    <row r="249" spans="1:7">
      <c r="A249" s="75">
        <v>41117</v>
      </c>
      <c r="B249" s="78" t="s">
        <v>1168</v>
      </c>
      <c r="C249" s="78" t="s">
        <v>1169</v>
      </c>
      <c r="D249" s="78">
        <v>887769</v>
      </c>
      <c r="E249" s="78" t="s">
        <v>672</v>
      </c>
      <c r="F249" s="78">
        <v>4</v>
      </c>
      <c r="G249" s="78">
        <v>32</v>
      </c>
    </row>
    <row r="250" spans="1:7">
      <c r="A250" s="75">
        <v>41122</v>
      </c>
      <c r="B250" s="78" t="s">
        <v>1170</v>
      </c>
      <c r="C250" s="78" t="s">
        <v>1171</v>
      </c>
      <c r="D250" s="78">
        <v>140884</v>
      </c>
      <c r="E250" s="78" t="s">
        <v>666</v>
      </c>
      <c r="F250" s="78">
        <v>1</v>
      </c>
      <c r="G250" s="78">
        <v>50</v>
      </c>
    </row>
    <row r="251" spans="1:7">
      <c r="A251" s="75">
        <v>41124</v>
      </c>
      <c r="B251" s="78" t="s">
        <v>1172</v>
      </c>
      <c r="C251" s="78" t="s">
        <v>1173</v>
      </c>
      <c r="D251" s="78">
        <v>347753</v>
      </c>
      <c r="E251" s="78" t="s">
        <v>666</v>
      </c>
      <c r="F251" s="78">
        <v>4</v>
      </c>
      <c r="G251" s="78">
        <v>38</v>
      </c>
    </row>
    <row r="252" spans="1:7">
      <c r="A252" s="75">
        <v>41135</v>
      </c>
      <c r="B252" s="78" t="s">
        <v>1172</v>
      </c>
      <c r="C252" s="78" t="s">
        <v>1174</v>
      </c>
      <c r="D252" s="78">
        <v>659485</v>
      </c>
      <c r="E252" s="78" t="s">
        <v>666</v>
      </c>
      <c r="F252" s="78">
        <v>2</v>
      </c>
      <c r="G252" s="78">
        <v>41</v>
      </c>
    </row>
    <row r="253" spans="1:7">
      <c r="A253" s="75">
        <v>41139</v>
      </c>
      <c r="B253" s="78" t="s">
        <v>1175</v>
      </c>
      <c r="C253" s="78" t="s">
        <v>1176</v>
      </c>
      <c r="D253" s="78">
        <v>517881</v>
      </c>
      <c r="E253" s="78" t="s">
        <v>670</v>
      </c>
      <c r="F253" s="78">
        <v>4</v>
      </c>
      <c r="G253" s="78">
        <v>28</v>
      </c>
    </row>
    <row r="254" spans="1:7">
      <c r="A254" s="75">
        <v>41146</v>
      </c>
      <c r="B254" s="78" t="s">
        <v>1177</v>
      </c>
      <c r="C254" s="78" t="s">
        <v>1178</v>
      </c>
      <c r="D254" s="78">
        <v>56091</v>
      </c>
      <c r="E254" s="78" t="s">
        <v>668</v>
      </c>
      <c r="F254" s="78">
        <v>5</v>
      </c>
      <c r="G254" s="78">
        <v>37</v>
      </c>
    </row>
    <row r="255" spans="1:7">
      <c r="A255" s="75">
        <v>41184</v>
      </c>
      <c r="B255" s="78" t="s">
        <v>1179</v>
      </c>
      <c r="C255" s="78" t="s">
        <v>1180</v>
      </c>
      <c r="D255" s="78">
        <v>256575</v>
      </c>
      <c r="E255" s="78" t="s">
        <v>668</v>
      </c>
      <c r="F255" s="78">
        <v>5</v>
      </c>
      <c r="G255" s="78">
        <v>47</v>
      </c>
    </row>
    <row r="256" spans="1:7">
      <c r="A256" s="75">
        <v>41189</v>
      </c>
      <c r="B256" s="78" t="s">
        <v>1181</v>
      </c>
      <c r="C256" s="78" t="s">
        <v>738</v>
      </c>
      <c r="D256" s="78">
        <v>151422</v>
      </c>
      <c r="E256" s="78" t="s">
        <v>670</v>
      </c>
      <c r="F256" s="78">
        <v>4</v>
      </c>
      <c r="G256" s="78">
        <v>41</v>
      </c>
    </row>
    <row r="257" spans="1:7">
      <c r="A257" s="75">
        <v>41194</v>
      </c>
      <c r="B257" s="78" t="s">
        <v>1182</v>
      </c>
      <c r="C257" s="78" t="s">
        <v>1183</v>
      </c>
      <c r="D257" s="78">
        <v>92872</v>
      </c>
      <c r="E257" s="78" t="s">
        <v>668</v>
      </c>
      <c r="F257" s="78">
        <v>4</v>
      </c>
      <c r="G257" s="78">
        <v>40</v>
      </c>
    </row>
    <row r="258" spans="1:7">
      <c r="A258" s="75">
        <v>41201</v>
      </c>
      <c r="B258" s="78" t="s">
        <v>1184</v>
      </c>
      <c r="C258" s="78" t="s">
        <v>1185</v>
      </c>
      <c r="D258" s="78">
        <v>216585</v>
      </c>
      <c r="E258" s="78" t="s">
        <v>668</v>
      </c>
      <c r="F258" s="78">
        <v>1</v>
      </c>
      <c r="G258" s="78">
        <v>50</v>
      </c>
    </row>
    <row r="259" spans="1:7">
      <c r="A259" s="75">
        <v>41212</v>
      </c>
      <c r="B259" s="78" t="s">
        <v>1186</v>
      </c>
      <c r="C259" s="78" t="s">
        <v>1187</v>
      </c>
      <c r="D259" s="78">
        <v>21796</v>
      </c>
      <c r="E259" s="78" t="s">
        <v>666</v>
      </c>
      <c r="F259" s="78">
        <v>4</v>
      </c>
      <c r="G259" s="78">
        <v>52</v>
      </c>
    </row>
    <row r="260" spans="1:7">
      <c r="A260" s="75">
        <v>41226</v>
      </c>
      <c r="B260" s="78" t="s">
        <v>1188</v>
      </c>
      <c r="C260" s="78" t="s">
        <v>1189</v>
      </c>
      <c r="D260" s="78">
        <v>241578</v>
      </c>
      <c r="E260" s="78" t="s">
        <v>668</v>
      </c>
      <c r="F260" s="78">
        <v>4</v>
      </c>
      <c r="G260" s="78">
        <v>34</v>
      </c>
    </row>
    <row r="261" spans="1:7">
      <c r="A261" s="75">
        <v>41237</v>
      </c>
      <c r="B261" s="78" t="s">
        <v>1190</v>
      </c>
      <c r="C261" s="78" t="s">
        <v>1191</v>
      </c>
      <c r="D261" s="78">
        <v>25982</v>
      </c>
      <c r="E261" s="78" t="s">
        <v>673</v>
      </c>
      <c r="F261" s="78">
        <v>1</v>
      </c>
      <c r="G261" s="78">
        <v>43</v>
      </c>
    </row>
    <row r="262" spans="1:7">
      <c r="A262" s="75">
        <v>41251</v>
      </c>
      <c r="B262" s="78" t="s">
        <v>1190</v>
      </c>
      <c r="C262" s="78" t="s">
        <v>1192</v>
      </c>
      <c r="D262" s="78">
        <v>103862</v>
      </c>
      <c r="E262" s="78" t="s">
        <v>666</v>
      </c>
      <c r="F262" s="78">
        <v>3</v>
      </c>
      <c r="G262" s="78">
        <v>34</v>
      </c>
    </row>
    <row r="263" spans="1:7">
      <c r="A263" s="75">
        <v>41252</v>
      </c>
      <c r="B263" s="78" t="s">
        <v>1193</v>
      </c>
      <c r="C263" s="78" t="s">
        <v>869</v>
      </c>
      <c r="D263" s="78">
        <v>57622</v>
      </c>
      <c r="E263" s="78" t="s">
        <v>670</v>
      </c>
      <c r="F263" s="78">
        <v>4</v>
      </c>
      <c r="G263" s="78">
        <v>41</v>
      </c>
    </row>
    <row r="264" spans="1:7">
      <c r="A264" s="75">
        <v>41253</v>
      </c>
      <c r="B264" s="78" t="s">
        <v>1194</v>
      </c>
      <c r="C264" s="78" t="s">
        <v>1195</v>
      </c>
      <c r="D264" s="78">
        <v>19632</v>
      </c>
      <c r="E264" s="78" t="s">
        <v>668</v>
      </c>
      <c r="F264" s="78">
        <v>5</v>
      </c>
      <c r="G264" s="78">
        <v>55</v>
      </c>
    </row>
    <row r="265" spans="1:7">
      <c r="A265" s="75">
        <v>41299</v>
      </c>
      <c r="B265" s="78" t="s">
        <v>1196</v>
      </c>
      <c r="C265" s="78" t="s">
        <v>1197</v>
      </c>
      <c r="D265" s="78">
        <v>628445</v>
      </c>
      <c r="E265" s="78" t="s">
        <v>668</v>
      </c>
      <c r="F265" s="78">
        <v>2</v>
      </c>
      <c r="G265" s="78">
        <v>38</v>
      </c>
    </row>
    <row r="266" spans="1:7">
      <c r="A266" s="75">
        <v>41320</v>
      </c>
      <c r="B266" s="78" t="s">
        <v>1198</v>
      </c>
      <c r="C266" s="78" t="s">
        <v>1199</v>
      </c>
      <c r="D266" s="78">
        <v>110567</v>
      </c>
      <c r="E266" s="78" t="s">
        <v>668</v>
      </c>
      <c r="F266" s="78">
        <v>1</v>
      </c>
      <c r="G266" s="78">
        <v>26</v>
      </c>
    </row>
    <row r="267" spans="1:7">
      <c r="A267" s="75">
        <v>41331</v>
      </c>
      <c r="B267" s="78" t="s">
        <v>1200</v>
      </c>
      <c r="C267" s="78" t="s">
        <v>1201</v>
      </c>
      <c r="D267" s="78">
        <v>68703</v>
      </c>
      <c r="E267" s="78" t="s">
        <v>673</v>
      </c>
      <c r="F267" s="78">
        <v>3</v>
      </c>
      <c r="G267" s="78">
        <v>55</v>
      </c>
    </row>
    <row r="268" spans="1:7">
      <c r="A268" s="75">
        <v>41334</v>
      </c>
      <c r="B268" s="78" t="s">
        <v>1202</v>
      </c>
      <c r="C268" s="78" t="s">
        <v>1203</v>
      </c>
      <c r="D268" s="78">
        <v>637543</v>
      </c>
      <c r="E268" s="78" t="s">
        <v>673</v>
      </c>
      <c r="F268" s="78">
        <v>4</v>
      </c>
      <c r="G268" s="78">
        <v>34</v>
      </c>
    </row>
    <row r="269" spans="1:7">
      <c r="A269" s="75">
        <v>41344</v>
      </c>
      <c r="B269" s="78" t="s">
        <v>1204</v>
      </c>
      <c r="C269" s="78" t="s">
        <v>1205</v>
      </c>
      <c r="D269" s="78">
        <v>201008</v>
      </c>
      <c r="E269" s="78" t="s">
        <v>668</v>
      </c>
      <c r="F269" s="78">
        <v>3</v>
      </c>
      <c r="G269" s="78">
        <v>54</v>
      </c>
    </row>
    <row r="270" spans="1:7">
      <c r="A270" s="75">
        <v>41347</v>
      </c>
      <c r="B270" s="78" t="s">
        <v>1204</v>
      </c>
      <c r="C270" s="78" t="s">
        <v>1206</v>
      </c>
      <c r="D270" s="78">
        <v>256472</v>
      </c>
      <c r="E270" s="78" t="s">
        <v>675</v>
      </c>
      <c r="F270" s="78">
        <v>3</v>
      </c>
      <c r="G270" s="78">
        <v>34</v>
      </c>
    </row>
    <row r="271" spans="1:7">
      <c r="A271" s="75">
        <v>41349</v>
      </c>
      <c r="B271" s="78" t="s">
        <v>1207</v>
      </c>
      <c r="C271" s="78" t="s">
        <v>1208</v>
      </c>
      <c r="D271" s="78">
        <v>221381</v>
      </c>
      <c r="E271" s="78" t="s">
        <v>668</v>
      </c>
      <c r="F271" s="78">
        <v>5</v>
      </c>
      <c r="G271" s="78">
        <v>55</v>
      </c>
    </row>
    <row r="272" spans="1:7">
      <c r="A272" s="75">
        <v>41395</v>
      </c>
      <c r="B272" s="78" t="s">
        <v>1209</v>
      </c>
      <c r="C272" s="78" t="s">
        <v>1210</v>
      </c>
      <c r="D272" s="78">
        <v>280470</v>
      </c>
      <c r="E272" s="78" t="s">
        <v>666</v>
      </c>
      <c r="F272" s="78">
        <v>2</v>
      </c>
      <c r="G272" s="78">
        <v>57</v>
      </c>
    </row>
    <row r="273" spans="1:7">
      <c r="A273" s="75">
        <v>41396</v>
      </c>
      <c r="B273" s="78" t="s">
        <v>1211</v>
      </c>
      <c r="C273" s="78" t="s">
        <v>1212</v>
      </c>
      <c r="D273" s="78">
        <v>124061</v>
      </c>
      <c r="E273" s="78" t="s">
        <v>675</v>
      </c>
      <c r="F273" s="78">
        <v>3</v>
      </c>
      <c r="G273" s="78">
        <v>32</v>
      </c>
    </row>
    <row r="274" spans="1:7">
      <c r="A274" s="75">
        <v>41398</v>
      </c>
      <c r="B274" s="78" t="s">
        <v>1213</v>
      </c>
      <c r="C274" s="78" t="s">
        <v>1214</v>
      </c>
      <c r="D274" s="78">
        <v>312323</v>
      </c>
      <c r="E274" s="78" t="s">
        <v>668</v>
      </c>
      <c r="F274" s="78">
        <v>2</v>
      </c>
      <c r="G274" s="78">
        <v>42</v>
      </c>
    </row>
    <row r="275" spans="1:7">
      <c r="A275" s="75">
        <v>41401</v>
      </c>
      <c r="B275" s="78" t="s">
        <v>1215</v>
      </c>
      <c r="C275" s="78" t="s">
        <v>1216</v>
      </c>
      <c r="D275" s="78">
        <v>94849</v>
      </c>
      <c r="E275" s="78" t="s">
        <v>668</v>
      </c>
      <c r="F275" s="78">
        <v>1</v>
      </c>
      <c r="G275" s="78">
        <v>27</v>
      </c>
    </row>
    <row r="276" spans="1:7">
      <c r="A276" s="75">
        <v>41416</v>
      </c>
      <c r="B276" s="78" t="s">
        <v>1217</v>
      </c>
      <c r="C276" s="78" t="s">
        <v>903</v>
      </c>
      <c r="D276" s="78">
        <v>152387</v>
      </c>
      <c r="E276" s="78" t="s">
        <v>666</v>
      </c>
      <c r="F276" s="78">
        <v>2</v>
      </c>
      <c r="G276" s="78">
        <v>37</v>
      </c>
    </row>
    <row r="277" spans="1:7">
      <c r="A277" s="75">
        <v>41428</v>
      </c>
      <c r="B277" s="78" t="s">
        <v>1218</v>
      </c>
      <c r="C277" s="78" t="s">
        <v>1219</v>
      </c>
      <c r="D277" s="78">
        <v>123972</v>
      </c>
      <c r="E277" s="78" t="s">
        <v>670</v>
      </c>
      <c r="F277" s="78">
        <v>5</v>
      </c>
      <c r="G277" s="78">
        <v>44</v>
      </c>
    </row>
    <row r="278" spans="1:7">
      <c r="A278" s="75">
        <v>41450</v>
      </c>
      <c r="B278" s="78" t="s">
        <v>1220</v>
      </c>
      <c r="C278" s="78" t="s">
        <v>1121</v>
      </c>
      <c r="D278" s="78">
        <v>89487</v>
      </c>
      <c r="E278" s="78" t="s">
        <v>668</v>
      </c>
      <c r="F278" s="78">
        <v>4</v>
      </c>
      <c r="G278" s="78">
        <v>43</v>
      </c>
    </row>
    <row r="279" spans="1:7">
      <c r="A279" s="75">
        <v>41512</v>
      </c>
      <c r="B279" s="78" t="s">
        <v>1221</v>
      </c>
      <c r="C279" s="78" t="s">
        <v>1222</v>
      </c>
      <c r="D279" s="78">
        <v>430140</v>
      </c>
      <c r="E279" s="78" t="s">
        <v>670</v>
      </c>
      <c r="F279" s="78">
        <v>2</v>
      </c>
      <c r="G279" s="78">
        <v>54</v>
      </c>
    </row>
    <row r="280" spans="1:7">
      <c r="A280" s="75">
        <v>41568</v>
      </c>
      <c r="B280" s="78" t="s">
        <v>1223</v>
      </c>
      <c r="C280" s="78" t="s">
        <v>1224</v>
      </c>
      <c r="D280" s="78">
        <v>42956</v>
      </c>
      <c r="E280" s="78" t="s">
        <v>673</v>
      </c>
      <c r="F280" s="78">
        <v>1</v>
      </c>
      <c r="G280" s="78">
        <v>52</v>
      </c>
    </row>
    <row r="281" spans="1:7">
      <c r="A281" s="75">
        <v>41606</v>
      </c>
      <c r="B281" s="78" t="s">
        <v>1225</v>
      </c>
      <c r="C281" s="78" t="s">
        <v>1226</v>
      </c>
      <c r="D281" s="78">
        <v>516685</v>
      </c>
      <c r="E281" s="78" t="s">
        <v>668</v>
      </c>
      <c r="F281" s="78">
        <v>3</v>
      </c>
      <c r="G281" s="78">
        <v>48</v>
      </c>
    </row>
    <row r="282" spans="1:7">
      <c r="A282" s="75">
        <v>41650</v>
      </c>
      <c r="B282" s="78" t="s">
        <v>1227</v>
      </c>
      <c r="C282" s="78" t="s">
        <v>1228</v>
      </c>
      <c r="D282" s="78">
        <v>369500</v>
      </c>
      <c r="E282" s="78" t="s">
        <v>673</v>
      </c>
      <c r="F282" s="78">
        <v>4</v>
      </c>
      <c r="G282" s="78">
        <v>37</v>
      </c>
    </row>
    <row r="283" spans="1:7">
      <c r="A283" s="75">
        <v>41667</v>
      </c>
      <c r="B283" s="78" t="s">
        <v>1227</v>
      </c>
      <c r="C283" s="78" t="s">
        <v>1229</v>
      </c>
      <c r="D283" s="78">
        <v>87742</v>
      </c>
      <c r="E283" s="78" t="s">
        <v>670</v>
      </c>
      <c r="F283" s="78">
        <v>2</v>
      </c>
      <c r="G283" s="78">
        <v>44</v>
      </c>
    </row>
    <row r="284" spans="1:7">
      <c r="A284" s="75">
        <v>41675</v>
      </c>
      <c r="B284" s="78" t="s">
        <v>1230</v>
      </c>
      <c r="C284" s="78" t="s">
        <v>1231</v>
      </c>
      <c r="D284" s="78">
        <v>63538</v>
      </c>
      <c r="E284" s="78" t="s">
        <v>666</v>
      </c>
      <c r="F284" s="78">
        <v>3</v>
      </c>
      <c r="G284" s="78">
        <v>25</v>
      </c>
    </row>
    <row r="285" spans="1:7">
      <c r="A285" s="75">
        <v>41716</v>
      </c>
      <c r="B285" s="78" t="s">
        <v>1232</v>
      </c>
      <c r="C285" s="78" t="s">
        <v>1233</v>
      </c>
      <c r="D285" s="78">
        <v>177767</v>
      </c>
      <c r="E285" s="78" t="s">
        <v>668</v>
      </c>
      <c r="F285" s="78">
        <v>2</v>
      </c>
      <c r="G285" s="78">
        <v>35</v>
      </c>
    </row>
    <row r="286" spans="1:7">
      <c r="A286" s="75">
        <v>41725</v>
      </c>
      <c r="B286" s="78" t="s">
        <v>1232</v>
      </c>
      <c r="C286" s="78" t="s">
        <v>1234</v>
      </c>
      <c r="D286" s="78">
        <v>142717</v>
      </c>
      <c r="E286" s="78" t="s">
        <v>668</v>
      </c>
      <c r="F286" s="78">
        <v>2</v>
      </c>
      <c r="G286" s="78">
        <v>37</v>
      </c>
    </row>
    <row r="287" spans="1:7">
      <c r="A287" s="75">
        <v>41730</v>
      </c>
      <c r="B287" s="78" t="s">
        <v>1235</v>
      </c>
      <c r="C287" s="78" t="s">
        <v>1236</v>
      </c>
      <c r="D287" s="78">
        <v>637064</v>
      </c>
      <c r="E287" s="78" t="s">
        <v>668</v>
      </c>
      <c r="F287" s="78">
        <v>3</v>
      </c>
      <c r="G287" s="78">
        <v>50</v>
      </c>
    </row>
    <row r="288" spans="1:7">
      <c r="A288" s="75">
        <v>41744</v>
      </c>
      <c r="B288" s="78" t="s">
        <v>1237</v>
      </c>
      <c r="C288" s="78" t="s">
        <v>1238</v>
      </c>
      <c r="D288" s="78">
        <v>27979</v>
      </c>
      <c r="E288" s="78" t="s">
        <v>668</v>
      </c>
      <c r="F288" s="78">
        <v>1</v>
      </c>
      <c r="G288" s="78">
        <v>43</v>
      </c>
    </row>
    <row r="289" spans="1:7">
      <c r="A289" s="75">
        <v>41749</v>
      </c>
      <c r="B289" s="78" t="s">
        <v>1239</v>
      </c>
      <c r="C289" s="78" t="s">
        <v>1240</v>
      </c>
      <c r="D289" s="78">
        <v>30827</v>
      </c>
      <c r="E289" s="78" t="s">
        <v>671</v>
      </c>
      <c r="F289" s="78">
        <v>4</v>
      </c>
      <c r="G289" s="78">
        <v>27</v>
      </c>
    </row>
    <row r="290" spans="1:7">
      <c r="A290" s="75">
        <v>41770</v>
      </c>
      <c r="B290" s="78" t="s">
        <v>1241</v>
      </c>
      <c r="C290" s="78" t="s">
        <v>992</v>
      </c>
      <c r="D290" s="78">
        <v>430347</v>
      </c>
      <c r="E290" s="78" t="s">
        <v>673</v>
      </c>
      <c r="F290" s="78">
        <v>5</v>
      </c>
      <c r="G290" s="78">
        <v>34</v>
      </c>
    </row>
    <row r="291" spans="1:7">
      <c r="A291" s="75">
        <v>41777</v>
      </c>
      <c r="B291" s="78" t="s">
        <v>1242</v>
      </c>
      <c r="C291" s="78" t="s">
        <v>790</v>
      </c>
      <c r="D291" s="78">
        <v>43802</v>
      </c>
      <c r="E291" s="78" t="s">
        <v>674</v>
      </c>
      <c r="F291" s="78">
        <v>5</v>
      </c>
      <c r="G291" s="78">
        <v>56</v>
      </c>
    </row>
    <row r="292" spans="1:7">
      <c r="A292" s="75">
        <v>41794</v>
      </c>
      <c r="B292" s="78" t="s">
        <v>1243</v>
      </c>
      <c r="C292" s="78" t="s">
        <v>1244</v>
      </c>
      <c r="D292" s="78">
        <v>757589</v>
      </c>
      <c r="E292" s="78" t="s">
        <v>668</v>
      </c>
      <c r="F292" s="78">
        <v>4</v>
      </c>
      <c r="G292" s="78">
        <v>25</v>
      </c>
    </row>
    <row r="293" spans="1:7">
      <c r="A293" s="75">
        <v>41806</v>
      </c>
      <c r="B293" s="78" t="s">
        <v>1245</v>
      </c>
      <c r="C293" s="78" t="s">
        <v>1246</v>
      </c>
      <c r="D293" s="78">
        <v>160869</v>
      </c>
      <c r="E293" s="78" t="s">
        <v>666</v>
      </c>
      <c r="F293" s="78">
        <v>2</v>
      </c>
      <c r="G293" s="78">
        <v>33</v>
      </c>
    </row>
    <row r="294" spans="1:7">
      <c r="A294" s="75">
        <v>41806</v>
      </c>
      <c r="B294" s="78" t="s">
        <v>1247</v>
      </c>
      <c r="C294" s="78" t="s">
        <v>804</v>
      </c>
      <c r="D294" s="78">
        <v>17975</v>
      </c>
      <c r="E294" s="78" t="s">
        <v>668</v>
      </c>
      <c r="F294" s="78">
        <v>2</v>
      </c>
      <c r="G294" s="78">
        <v>46</v>
      </c>
    </row>
    <row r="295" spans="1:7">
      <c r="A295" s="75">
        <v>41831</v>
      </c>
      <c r="B295" s="78" t="s">
        <v>1248</v>
      </c>
      <c r="C295" s="78" t="s">
        <v>1249</v>
      </c>
      <c r="D295" s="78">
        <v>257218</v>
      </c>
      <c r="E295" s="78" t="s">
        <v>670</v>
      </c>
      <c r="F295" s="78">
        <v>4</v>
      </c>
      <c r="G295" s="78">
        <v>56</v>
      </c>
    </row>
    <row r="296" spans="1:7">
      <c r="A296" s="75">
        <v>41832</v>
      </c>
      <c r="B296" s="78" t="s">
        <v>1250</v>
      </c>
      <c r="C296" s="78" t="s">
        <v>1251</v>
      </c>
      <c r="D296" s="78">
        <v>769180</v>
      </c>
      <c r="E296" s="78" t="s">
        <v>668</v>
      </c>
      <c r="F296" s="78">
        <v>5</v>
      </c>
      <c r="G296" s="78">
        <v>36</v>
      </c>
    </row>
    <row r="297" spans="1:7">
      <c r="A297" s="75">
        <v>41838</v>
      </c>
      <c r="B297" s="78" t="s">
        <v>1252</v>
      </c>
      <c r="C297" s="78" t="s">
        <v>1253</v>
      </c>
      <c r="D297" s="78">
        <v>96059</v>
      </c>
      <c r="E297" s="78" t="s">
        <v>675</v>
      </c>
      <c r="F297" s="78">
        <v>3</v>
      </c>
      <c r="G297" s="78">
        <v>40</v>
      </c>
    </row>
    <row r="298" spans="1:7">
      <c r="A298" s="75">
        <v>41862</v>
      </c>
      <c r="B298" s="78" t="s">
        <v>1254</v>
      </c>
      <c r="C298" s="78" t="s">
        <v>885</v>
      </c>
      <c r="D298" s="78">
        <v>67734</v>
      </c>
      <c r="E298" s="78" t="s">
        <v>671</v>
      </c>
      <c r="F298" s="78">
        <v>1</v>
      </c>
      <c r="G298" s="78">
        <v>42</v>
      </c>
    </row>
    <row r="299" spans="1:7">
      <c r="A299" s="75">
        <v>41902</v>
      </c>
      <c r="B299" s="78" t="s">
        <v>1255</v>
      </c>
      <c r="C299" s="78" t="s">
        <v>1256</v>
      </c>
      <c r="D299" s="78">
        <v>238126</v>
      </c>
      <c r="E299" s="78" t="s">
        <v>668</v>
      </c>
      <c r="F299" s="78">
        <v>1</v>
      </c>
      <c r="G299" s="78">
        <v>37</v>
      </c>
    </row>
    <row r="300" spans="1:7">
      <c r="A300" s="75">
        <v>41911</v>
      </c>
      <c r="B300" s="78" t="s">
        <v>1257</v>
      </c>
      <c r="C300" s="78" t="s">
        <v>790</v>
      </c>
      <c r="D300" s="78">
        <v>346494</v>
      </c>
      <c r="E300" s="78" t="s">
        <v>668</v>
      </c>
      <c r="F300" s="78">
        <v>3</v>
      </c>
      <c r="G300" s="78">
        <v>51</v>
      </c>
    </row>
    <row r="301" spans="1:7">
      <c r="A301" s="75">
        <v>41918</v>
      </c>
      <c r="B301" s="78" t="s">
        <v>1258</v>
      </c>
      <c r="C301" s="78" t="s">
        <v>1259</v>
      </c>
      <c r="D301" s="78">
        <v>327928</v>
      </c>
      <c r="E301" s="78" t="s">
        <v>673</v>
      </c>
      <c r="F301" s="78">
        <v>4</v>
      </c>
      <c r="G301" s="78">
        <v>32</v>
      </c>
    </row>
    <row r="302" spans="1:7">
      <c r="A302" s="75">
        <v>41946</v>
      </c>
      <c r="B302" s="78" t="s">
        <v>1260</v>
      </c>
      <c r="C302" s="78" t="s">
        <v>1261</v>
      </c>
      <c r="D302" s="78">
        <v>87277</v>
      </c>
      <c r="E302" s="78" t="s">
        <v>668</v>
      </c>
      <c r="F302" s="78">
        <v>4</v>
      </c>
      <c r="G302" s="78">
        <v>27</v>
      </c>
    </row>
    <row r="303" spans="1:7">
      <c r="A303" s="75">
        <v>41948</v>
      </c>
      <c r="B303" s="78" t="s">
        <v>1262</v>
      </c>
      <c r="C303" s="78" t="s">
        <v>960</v>
      </c>
      <c r="D303" s="78">
        <v>336101</v>
      </c>
      <c r="E303" s="78" t="s">
        <v>670</v>
      </c>
      <c r="F303" s="78">
        <v>3</v>
      </c>
      <c r="G303" s="78">
        <v>54</v>
      </c>
    </row>
    <row r="304" spans="1:7">
      <c r="A304" s="75">
        <v>37449</v>
      </c>
      <c r="B304" s="78" t="s">
        <v>1263</v>
      </c>
      <c r="C304" s="78" t="s">
        <v>1264</v>
      </c>
      <c r="D304" s="78">
        <v>54641</v>
      </c>
      <c r="E304" s="78" t="s">
        <v>666</v>
      </c>
      <c r="F304" s="78">
        <v>4</v>
      </c>
      <c r="G304" s="78">
        <v>51</v>
      </c>
    </row>
    <row r="305" spans="1:7">
      <c r="A305" s="75">
        <v>37482</v>
      </c>
      <c r="B305" s="78" t="s">
        <v>1265</v>
      </c>
      <c r="C305" s="78" t="s">
        <v>1266</v>
      </c>
      <c r="D305" s="78">
        <v>40637</v>
      </c>
      <c r="E305" s="78" t="s">
        <v>666</v>
      </c>
      <c r="F305" s="78">
        <v>3</v>
      </c>
      <c r="G305" s="78">
        <v>46</v>
      </c>
    </row>
    <row r="306" spans="1:7">
      <c r="A306" s="75">
        <v>37545</v>
      </c>
      <c r="B306" s="78" t="s">
        <v>1267</v>
      </c>
      <c r="C306" s="78" t="s">
        <v>1268</v>
      </c>
      <c r="D306" s="78">
        <v>92209</v>
      </c>
      <c r="E306" s="78" t="s">
        <v>666</v>
      </c>
      <c r="F306" s="78">
        <v>3</v>
      </c>
      <c r="G306" s="78">
        <v>27</v>
      </c>
    </row>
    <row r="307" spans="1:7">
      <c r="A307" s="75">
        <v>37554</v>
      </c>
      <c r="B307" s="78" t="s">
        <v>1269</v>
      </c>
      <c r="C307" s="78" t="s">
        <v>1270</v>
      </c>
      <c r="D307" s="78">
        <v>25936</v>
      </c>
      <c r="E307" s="78" t="s">
        <v>666</v>
      </c>
      <c r="F307" s="78">
        <v>1</v>
      </c>
      <c r="G307" s="78">
        <v>38</v>
      </c>
    </row>
    <row r="308" spans="1:7">
      <c r="A308" s="75">
        <v>37592</v>
      </c>
      <c r="B308" s="78" t="s">
        <v>1271</v>
      </c>
      <c r="C308" s="78" t="s">
        <v>1272</v>
      </c>
      <c r="D308" s="78">
        <v>19814</v>
      </c>
      <c r="E308" s="78" t="s">
        <v>674</v>
      </c>
      <c r="F308" s="78">
        <v>5</v>
      </c>
      <c r="G308" s="78">
        <v>32</v>
      </c>
    </row>
    <row r="309" spans="1:7">
      <c r="A309" s="75">
        <v>37600</v>
      </c>
      <c r="B309" s="78" t="s">
        <v>1273</v>
      </c>
      <c r="C309" s="78" t="s">
        <v>1274</v>
      </c>
      <c r="D309" s="78">
        <v>47863</v>
      </c>
      <c r="E309" s="78" t="s">
        <v>668</v>
      </c>
      <c r="F309" s="78">
        <v>4</v>
      </c>
      <c r="G309" s="78">
        <v>46</v>
      </c>
    </row>
    <row r="310" spans="1:7">
      <c r="A310" s="75">
        <v>37616</v>
      </c>
      <c r="B310" s="78" t="s">
        <v>1275</v>
      </c>
      <c r="C310" s="78" t="s">
        <v>1276</v>
      </c>
      <c r="D310" s="78">
        <v>26931</v>
      </c>
      <c r="E310" s="78" t="s">
        <v>668</v>
      </c>
      <c r="F310" s="78">
        <v>3</v>
      </c>
      <c r="G310" s="78">
        <v>28</v>
      </c>
    </row>
    <row r="311" spans="1:7">
      <c r="A311" s="75">
        <v>37638</v>
      </c>
      <c r="B311" s="78" t="s">
        <v>1277</v>
      </c>
      <c r="C311" s="78" t="s">
        <v>1278</v>
      </c>
      <c r="D311" s="78">
        <v>186372</v>
      </c>
      <c r="E311" s="78" t="s">
        <v>670</v>
      </c>
      <c r="F311" s="78">
        <v>3</v>
      </c>
      <c r="G311" s="78">
        <v>49</v>
      </c>
    </row>
    <row r="312" spans="1:7">
      <c r="A312" s="75">
        <v>37663</v>
      </c>
      <c r="B312" s="78" t="s">
        <v>1279</v>
      </c>
      <c r="C312" s="78" t="s">
        <v>1280</v>
      </c>
      <c r="D312" s="78">
        <v>495711</v>
      </c>
      <c r="E312" s="78" t="s">
        <v>668</v>
      </c>
      <c r="F312" s="78">
        <v>4</v>
      </c>
      <c r="G312" s="78">
        <v>47</v>
      </c>
    </row>
    <row r="313" spans="1:7">
      <c r="A313" s="75">
        <v>37676</v>
      </c>
      <c r="B313" s="78" t="s">
        <v>1279</v>
      </c>
      <c r="C313" s="78" t="s">
        <v>1281</v>
      </c>
      <c r="D313" s="78">
        <v>296847</v>
      </c>
      <c r="E313" s="78" t="s">
        <v>668</v>
      </c>
      <c r="F313" s="78">
        <v>2</v>
      </c>
      <c r="G313" s="78">
        <v>56</v>
      </c>
    </row>
    <row r="314" spans="1:7">
      <c r="A314" s="75">
        <v>37682</v>
      </c>
      <c r="B314" s="78" t="s">
        <v>1282</v>
      </c>
      <c r="C314" s="78" t="s">
        <v>1283</v>
      </c>
      <c r="D314" s="78">
        <v>473548</v>
      </c>
      <c r="E314" s="78" t="s">
        <v>668</v>
      </c>
      <c r="F314" s="78">
        <v>1</v>
      </c>
      <c r="G314" s="78">
        <v>56</v>
      </c>
    </row>
    <row r="315" spans="1:7">
      <c r="A315" s="75">
        <v>37709</v>
      </c>
      <c r="B315" s="78" t="s">
        <v>1284</v>
      </c>
      <c r="C315" s="78" t="s">
        <v>1285</v>
      </c>
      <c r="D315" s="78">
        <v>211991</v>
      </c>
      <c r="E315" s="78" t="s">
        <v>666</v>
      </c>
      <c r="F315" s="78">
        <v>5</v>
      </c>
      <c r="G315" s="78">
        <v>53</v>
      </c>
    </row>
    <row r="316" spans="1:7">
      <c r="A316" s="75">
        <v>37727</v>
      </c>
      <c r="B316" s="78" t="s">
        <v>1284</v>
      </c>
      <c r="C316" s="78" t="s">
        <v>1286</v>
      </c>
      <c r="D316" s="78">
        <v>168068</v>
      </c>
      <c r="E316" s="78" t="s">
        <v>668</v>
      </c>
      <c r="F316" s="78">
        <v>3</v>
      </c>
      <c r="G316" s="78">
        <v>39</v>
      </c>
    </row>
    <row r="317" spans="1:7">
      <c r="A317" s="75">
        <v>37791</v>
      </c>
      <c r="B317" s="78" t="s">
        <v>1287</v>
      </c>
      <c r="C317" s="78" t="s">
        <v>1288</v>
      </c>
      <c r="D317" s="78">
        <v>414761</v>
      </c>
      <c r="E317" s="78" t="s">
        <v>668</v>
      </c>
      <c r="F317" s="78">
        <v>3</v>
      </c>
      <c r="G317" s="78">
        <v>47</v>
      </c>
    </row>
    <row r="318" spans="1:7">
      <c r="A318" s="75">
        <v>37796</v>
      </c>
      <c r="B318" s="78" t="s">
        <v>1289</v>
      </c>
      <c r="C318" s="78" t="s">
        <v>1290</v>
      </c>
      <c r="D318" s="78">
        <v>318525</v>
      </c>
      <c r="E318" s="78" t="s">
        <v>668</v>
      </c>
      <c r="F318" s="78">
        <v>5</v>
      </c>
      <c r="G318" s="78">
        <v>28</v>
      </c>
    </row>
    <row r="319" spans="1:7">
      <c r="A319" s="75">
        <v>37819</v>
      </c>
      <c r="B319" s="78" t="s">
        <v>1291</v>
      </c>
      <c r="C319" s="78" t="s">
        <v>1292</v>
      </c>
      <c r="D319" s="78">
        <v>413791</v>
      </c>
      <c r="E319" s="78" t="s">
        <v>673</v>
      </c>
      <c r="F319" s="78">
        <v>3</v>
      </c>
      <c r="G319" s="78">
        <v>57</v>
      </c>
    </row>
    <row r="320" spans="1:7">
      <c r="A320" s="75">
        <v>37869</v>
      </c>
      <c r="B320" s="78" t="s">
        <v>1293</v>
      </c>
      <c r="C320" s="78" t="s">
        <v>971</v>
      </c>
      <c r="D320" s="78">
        <v>11043</v>
      </c>
      <c r="E320" s="78" t="s">
        <v>668</v>
      </c>
      <c r="F320" s="78">
        <v>4</v>
      </c>
      <c r="G320" s="78">
        <v>42</v>
      </c>
    </row>
    <row r="321" spans="1:7">
      <c r="A321" s="75">
        <v>37874</v>
      </c>
      <c r="B321" s="78" t="s">
        <v>1294</v>
      </c>
      <c r="C321" s="78" t="s">
        <v>1253</v>
      </c>
      <c r="D321" s="78">
        <v>162911</v>
      </c>
      <c r="E321" s="78" t="s">
        <v>666</v>
      </c>
      <c r="F321" s="78">
        <v>4</v>
      </c>
      <c r="G321" s="78">
        <v>27</v>
      </c>
    </row>
    <row r="322" spans="1:7">
      <c r="A322" s="75">
        <v>37882</v>
      </c>
      <c r="B322" s="78" t="s">
        <v>1295</v>
      </c>
      <c r="C322" s="78" t="s">
        <v>1296</v>
      </c>
      <c r="D322" s="78">
        <v>66256</v>
      </c>
      <c r="E322" s="78" t="s">
        <v>666</v>
      </c>
      <c r="F322" s="78">
        <v>5</v>
      </c>
      <c r="G322" s="78">
        <v>50</v>
      </c>
    </row>
    <row r="323" spans="1:7">
      <c r="A323" s="75">
        <v>37944</v>
      </c>
      <c r="B323" s="78" t="s">
        <v>1295</v>
      </c>
      <c r="C323" s="78" t="s">
        <v>1297</v>
      </c>
      <c r="D323" s="78">
        <v>550696</v>
      </c>
      <c r="E323" s="78" t="s">
        <v>675</v>
      </c>
      <c r="F323" s="78">
        <v>3</v>
      </c>
      <c r="G323" s="78">
        <v>43</v>
      </c>
    </row>
    <row r="324" spans="1:7">
      <c r="A324" s="75">
        <v>38062</v>
      </c>
      <c r="B324" s="78" t="s">
        <v>1295</v>
      </c>
      <c r="C324" s="78" t="s">
        <v>1298</v>
      </c>
      <c r="D324" s="78">
        <v>64551</v>
      </c>
      <c r="E324" s="78" t="s">
        <v>666</v>
      </c>
      <c r="F324" s="78">
        <v>2</v>
      </c>
      <c r="G324" s="78">
        <v>28</v>
      </c>
    </row>
    <row r="325" spans="1:7">
      <c r="A325" s="75">
        <v>38107</v>
      </c>
      <c r="B325" s="78" t="s">
        <v>1299</v>
      </c>
      <c r="C325" s="78" t="s">
        <v>1300</v>
      </c>
      <c r="D325" s="78">
        <v>92783</v>
      </c>
      <c r="E325" s="78" t="s">
        <v>673</v>
      </c>
      <c r="F325" s="78">
        <v>3</v>
      </c>
      <c r="G325" s="78">
        <v>34</v>
      </c>
    </row>
    <row r="326" spans="1:7">
      <c r="A326" s="75">
        <v>38146</v>
      </c>
      <c r="B326" s="78" t="s">
        <v>1301</v>
      </c>
      <c r="C326" s="78" t="s">
        <v>1302</v>
      </c>
      <c r="D326" s="78">
        <v>24865</v>
      </c>
      <c r="E326" s="78" t="s">
        <v>675</v>
      </c>
      <c r="F326" s="78">
        <v>4</v>
      </c>
      <c r="G326" s="78">
        <v>34</v>
      </c>
    </row>
    <row r="327" spans="1:7">
      <c r="A327" s="75">
        <v>38165</v>
      </c>
      <c r="B327" s="78" t="s">
        <v>1303</v>
      </c>
      <c r="C327" s="78" t="s">
        <v>1259</v>
      </c>
      <c r="D327" s="78">
        <v>301822</v>
      </c>
      <c r="E327" s="78" t="s">
        <v>670</v>
      </c>
      <c r="F327" s="78">
        <v>3</v>
      </c>
      <c r="G327" s="78">
        <v>48</v>
      </c>
    </row>
    <row r="328" spans="1:7">
      <c r="A328" s="75">
        <v>38181</v>
      </c>
      <c r="B328" s="78" t="s">
        <v>1303</v>
      </c>
      <c r="C328" s="78" t="s">
        <v>1304</v>
      </c>
      <c r="D328" s="78">
        <v>145840</v>
      </c>
      <c r="E328" s="78" t="s">
        <v>668</v>
      </c>
      <c r="F328" s="78">
        <v>4</v>
      </c>
      <c r="G328" s="78">
        <v>49</v>
      </c>
    </row>
    <row r="329" spans="1:7">
      <c r="A329" s="75">
        <v>38191</v>
      </c>
      <c r="B329" s="78" t="s">
        <v>1305</v>
      </c>
      <c r="C329" s="78" t="s">
        <v>1306</v>
      </c>
      <c r="D329" s="78">
        <v>198614</v>
      </c>
      <c r="E329" s="78" t="s">
        <v>670</v>
      </c>
      <c r="F329" s="78">
        <v>4</v>
      </c>
      <c r="G329" s="78">
        <v>53</v>
      </c>
    </row>
    <row r="330" spans="1:7">
      <c r="A330" s="75">
        <v>38208</v>
      </c>
      <c r="B330" s="78" t="s">
        <v>1307</v>
      </c>
      <c r="C330" s="78" t="s">
        <v>1308</v>
      </c>
      <c r="D330" s="78">
        <v>141498</v>
      </c>
      <c r="E330" s="78" t="s">
        <v>670</v>
      </c>
      <c r="F330" s="78">
        <v>4</v>
      </c>
      <c r="G330" s="78">
        <v>39</v>
      </c>
    </row>
    <row r="331" spans="1:7">
      <c r="A331" s="75">
        <v>38264</v>
      </c>
      <c r="B331" s="78" t="s">
        <v>1309</v>
      </c>
      <c r="C331" s="78" t="s">
        <v>1310</v>
      </c>
      <c r="D331" s="78">
        <v>615759</v>
      </c>
      <c r="E331" s="78" t="s">
        <v>666</v>
      </c>
      <c r="F331" s="78">
        <v>3</v>
      </c>
      <c r="G331" s="78">
        <v>25</v>
      </c>
    </row>
    <row r="332" spans="1:7">
      <c r="A332" s="75">
        <v>38284</v>
      </c>
      <c r="B332" s="78" t="s">
        <v>1311</v>
      </c>
      <c r="C332" s="78" t="s">
        <v>1312</v>
      </c>
      <c r="D332" s="78">
        <v>347607</v>
      </c>
      <c r="E332" s="78" t="s">
        <v>668</v>
      </c>
      <c r="F332" s="78">
        <v>5</v>
      </c>
      <c r="G332" s="78">
        <v>44</v>
      </c>
    </row>
    <row r="333" spans="1:7">
      <c r="A333" s="75">
        <v>38294</v>
      </c>
      <c r="B333" s="78" t="s">
        <v>1313</v>
      </c>
      <c r="C333" s="78" t="s">
        <v>1314</v>
      </c>
      <c r="D333" s="78">
        <v>569566</v>
      </c>
      <c r="E333" s="78" t="s">
        <v>668</v>
      </c>
      <c r="F333" s="78">
        <v>1</v>
      </c>
      <c r="G333" s="78">
        <v>45</v>
      </c>
    </row>
    <row r="334" spans="1:7">
      <c r="A334" s="75">
        <v>38307</v>
      </c>
      <c r="B334" s="78" t="s">
        <v>1315</v>
      </c>
      <c r="C334" s="78" t="s">
        <v>1316</v>
      </c>
      <c r="D334" s="78">
        <v>72249</v>
      </c>
      <c r="E334" s="78" t="s">
        <v>670</v>
      </c>
      <c r="F334" s="78">
        <v>4</v>
      </c>
      <c r="G334" s="78">
        <v>26</v>
      </c>
    </row>
    <row r="335" spans="1:7">
      <c r="A335" s="75">
        <v>38318</v>
      </c>
      <c r="B335" s="78" t="s">
        <v>1315</v>
      </c>
      <c r="C335" s="78" t="s">
        <v>1317</v>
      </c>
      <c r="D335" s="78">
        <v>18855</v>
      </c>
      <c r="E335" s="78" t="s">
        <v>674</v>
      </c>
      <c r="F335" s="78">
        <v>1</v>
      </c>
      <c r="G335" s="78">
        <v>52</v>
      </c>
    </row>
    <row r="336" spans="1:7">
      <c r="A336" s="75">
        <v>38374</v>
      </c>
      <c r="B336" s="78" t="s">
        <v>1315</v>
      </c>
      <c r="C336" s="78" t="s">
        <v>1318</v>
      </c>
      <c r="D336" s="78">
        <v>22528</v>
      </c>
      <c r="E336" s="78" t="s">
        <v>668</v>
      </c>
      <c r="F336" s="78">
        <v>3</v>
      </c>
      <c r="G336" s="78">
        <v>28</v>
      </c>
    </row>
    <row r="337" spans="1:7">
      <c r="A337" s="75">
        <v>38379</v>
      </c>
      <c r="B337" s="78" t="s">
        <v>1315</v>
      </c>
      <c r="C337" s="78" t="s">
        <v>1319</v>
      </c>
      <c r="D337" s="78">
        <v>141145</v>
      </c>
      <c r="E337" s="78" t="s">
        <v>668</v>
      </c>
      <c r="F337" s="78">
        <v>4</v>
      </c>
      <c r="G337" s="78">
        <v>40</v>
      </c>
    </row>
    <row r="338" spans="1:7">
      <c r="A338" s="75">
        <v>38404</v>
      </c>
      <c r="B338" s="78" t="s">
        <v>1315</v>
      </c>
      <c r="C338" s="78" t="s">
        <v>1320</v>
      </c>
      <c r="D338" s="78">
        <v>567232</v>
      </c>
      <c r="E338" s="78" t="s">
        <v>668</v>
      </c>
      <c r="F338" s="78">
        <v>2</v>
      </c>
      <c r="G338" s="78">
        <v>37</v>
      </c>
    </row>
    <row r="339" spans="1:7">
      <c r="A339" s="75">
        <v>38411</v>
      </c>
      <c r="B339" s="78" t="s">
        <v>1321</v>
      </c>
      <c r="C339" s="78" t="s">
        <v>1322</v>
      </c>
      <c r="D339" s="78">
        <v>850766</v>
      </c>
      <c r="E339" s="78" t="s">
        <v>668</v>
      </c>
      <c r="F339" s="78">
        <v>4</v>
      </c>
      <c r="G339" s="78">
        <v>49</v>
      </c>
    </row>
    <row r="340" spans="1:7">
      <c r="A340" s="75">
        <v>38419</v>
      </c>
      <c r="B340" s="78" t="s">
        <v>1323</v>
      </c>
      <c r="C340" s="78" t="s">
        <v>1324</v>
      </c>
      <c r="D340" s="78">
        <v>297476</v>
      </c>
      <c r="E340" s="78" t="s">
        <v>673</v>
      </c>
      <c r="F340" s="78">
        <v>2</v>
      </c>
      <c r="G340" s="78">
        <v>33</v>
      </c>
    </row>
    <row r="341" spans="1:7">
      <c r="A341" s="75">
        <v>38427</v>
      </c>
      <c r="B341" s="78" t="s">
        <v>1325</v>
      </c>
      <c r="C341" s="78" t="s">
        <v>1326</v>
      </c>
      <c r="D341" s="78">
        <v>30747</v>
      </c>
      <c r="E341" s="78" t="s">
        <v>666</v>
      </c>
      <c r="F341" s="78">
        <v>5</v>
      </c>
      <c r="G341" s="78">
        <v>39</v>
      </c>
    </row>
    <row r="342" spans="1:7">
      <c r="A342" s="75">
        <v>38491</v>
      </c>
      <c r="B342" s="78" t="s">
        <v>1327</v>
      </c>
      <c r="C342" s="78" t="s">
        <v>1328</v>
      </c>
      <c r="D342" s="78">
        <v>315977</v>
      </c>
      <c r="E342" s="78" t="s">
        <v>670</v>
      </c>
      <c r="F342" s="78">
        <v>1</v>
      </c>
      <c r="G342" s="78">
        <v>35</v>
      </c>
    </row>
    <row r="343" spans="1:7">
      <c r="A343" s="75">
        <v>38541</v>
      </c>
      <c r="B343" s="78" t="s">
        <v>1329</v>
      </c>
      <c r="C343" s="78" t="s">
        <v>1330</v>
      </c>
      <c r="D343" s="78">
        <v>32211</v>
      </c>
      <c r="E343" s="78" t="s">
        <v>668</v>
      </c>
      <c r="F343" s="78">
        <v>5</v>
      </c>
      <c r="G343" s="78">
        <v>37</v>
      </c>
    </row>
    <row r="344" spans="1:7">
      <c r="A344" s="75">
        <v>38650</v>
      </c>
      <c r="B344" s="78" t="s">
        <v>1331</v>
      </c>
      <c r="C344" s="78" t="s">
        <v>1332</v>
      </c>
      <c r="D344" s="78">
        <v>261276</v>
      </c>
      <c r="E344" s="78" t="s">
        <v>675</v>
      </c>
      <c r="F344" s="78">
        <v>4</v>
      </c>
      <c r="G344" s="78">
        <v>45</v>
      </c>
    </row>
    <row r="345" spans="1:7">
      <c r="A345" s="75">
        <v>38711</v>
      </c>
      <c r="B345" s="78" t="s">
        <v>1333</v>
      </c>
      <c r="C345" s="78" t="s">
        <v>1117</v>
      </c>
      <c r="D345" s="78">
        <v>32358</v>
      </c>
      <c r="E345" s="78" t="s">
        <v>675</v>
      </c>
      <c r="F345" s="78">
        <v>4</v>
      </c>
      <c r="G345" s="78">
        <v>46</v>
      </c>
    </row>
    <row r="346" spans="1:7">
      <c r="A346" s="75">
        <v>38721</v>
      </c>
      <c r="B346" s="78" t="s">
        <v>1334</v>
      </c>
      <c r="C346" s="78" t="s">
        <v>1335</v>
      </c>
      <c r="D346" s="78">
        <v>338024</v>
      </c>
      <c r="E346" s="78" t="s">
        <v>674</v>
      </c>
      <c r="F346" s="78">
        <v>4</v>
      </c>
      <c r="G346" s="78">
        <v>46</v>
      </c>
    </row>
    <row r="347" spans="1:7">
      <c r="A347" s="75">
        <v>38755</v>
      </c>
      <c r="B347" s="78" t="s">
        <v>1336</v>
      </c>
      <c r="C347" s="78" t="s">
        <v>1337</v>
      </c>
      <c r="D347" s="78">
        <v>219449</v>
      </c>
      <c r="E347" s="78" t="s">
        <v>671</v>
      </c>
      <c r="F347" s="78">
        <v>1</v>
      </c>
      <c r="G347" s="78">
        <v>48</v>
      </c>
    </row>
    <row r="348" spans="1:7">
      <c r="A348" s="75">
        <v>38796</v>
      </c>
      <c r="B348" s="78" t="s">
        <v>1338</v>
      </c>
      <c r="C348" s="78" t="s">
        <v>1339</v>
      </c>
      <c r="D348" s="78">
        <v>370020</v>
      </c>
      <c r="E348" s="78" t="s">
        <v>666</v>
      </c>
      <c r="F348" s="78">
        <v>2</v>
      </c>
      <c r="G348" s="78">
        <v>30</v>
      </c>
    </row>
    <row r="349" spans="1:7">
      <c r="A349" s="75">
        <v>38804</v>
      </c>
      <c r="B349" s="78" t="s">
        <v>1340</v>
      </c>
      <c r="C349" s="78" t="s">
        <v>879</v>
      </c>
      <c r="D349" s="78">
        <v>74169</v>
      </c>
      <c r="E349" s="78" t="s">
        <v>668</v>
      </c>
      <c r="F349" s="78">
        <v>2</v>
      </c>
      <c r="G349" s="78">
        <v>29</v>
      </c>
    </row>
    <row r="350" spans="1:7">
      <c r="A350" s="75">
        <v>38842</v>
      </c>
      <c r="B350" s="78" t="s">
        <v>1341</v>
      </c>
      <c r="C350" s="78" t="s">
        <v>1342</v>
      </c>
      <c r="D350" s="78">
        <v>75046</v>
      </c>
      <c r="E350" s="78" t="s">
        <v>670</v>
      </c>
      <c r="F350" s="78">
        <v>3</v>
      </c>
      <c r="G350" s="78">
        <v>51</v>
      </c>
    </row>
    <row r="351" spans="1:7">
      <c r="A351" s="75">
        <v>38898</v>
      </c>
      <c r="B351" s="78" t="s">
        <v>1343</v>
      </c>
      <c r="C351" s="78" t="s">
        <v>1344</v>
      </c>
      <c r="D351" s="78">
        <v>145178</v>
      </c>
      <c r="E351" s="78" t="s">
        <v>670</v>
      </c>
      <c r="F351" s="78">
        <v>1</v>
      </c>
      <c r="G351" s="78">
        <v>31</v>
      </c>
    </row>
    <row r="352" spans="1:7">
      <c r="A352" s="75">
        <v>38906</v>
      </c>
      <c r="B352" s="78" t="s">
        <v>1345</v>
      </c>
      <c r="C352" s="78" t="s">
        <v>744</v>
      </c>
      <c r="D352" s="78">
        <v>102388</v>
      </c>
      <c r="E352" s="78" t="s">
        <v>668</v>
      </c>
      <c r="F352" s="78">
        <v>1</v>
      </c>
      <c r="G352" s="78">
        <v>53</v>
      </c>
    </row>
    <row r="353" spans="1:7">
      <c r="A353" s="75">
        <v>38912</v>
      </c>
      <c r="B353" s="78" t="s">
        <v>1346</v>
      </c>
      <c r="C353" s="78" t="s">
        <v>1347</v>
      </c>
      <c r="D353" s="78">
        <v>228423</v>
      </c>
      <c r="E353" s="78" t="s">
        <v>668</v>
      </c>
      <c r="F353" s="78">
        <v>1</v>
      </c>
      <c r="G353" s="78">
        <v>52</v>
      </c>
    </row>
    <row r="354" spans="1:7">
      <c r="A354" s="75">
        <v>38919</v>
      </c>
      <c r="B354" s="78" t="s">
        <v>1348</v>
      </c>
      <c r="C354" s="78" t="s">
        <v>1349</v>
      </c>
      <c r="D354" s="78">
        <v>84779</v>
      </c>
      <c r="E354" s="78" t="s">
        <v>671</v>
      </c>
      <c r="F354" s="78">
        <v>3</v>
      </c>
      <c r="G354" s="78">
        <v>34</v>
      </c>
    </row>
    <row r="355" spans="1:7">
      <c r="A355" s="75">
        <v>39106</v>
      </c>
      <c r="B355" s="78" t="s">
        <v>1350</v>
      </c>
      <c r="C355" s="78" t="s">
        <v>1351</v>
      </c>
      <c r="D355" s="78">
        <v>21352</v>
      </c>
      <c r="E355" s="78" t="s">
        <v>673</v>
      </c>
      <c r="F355" s="78">
        <v>2</v>
      </c>
      <c r="G355" s="78">
        <v>52</v>
      </c>
    </row>
    <row r="356" spans="1:7">
      <c r="A356" s="75">
        <v>39141</v>
      </c>
      <c r="B356" s="78" t="s">
        <v>1352</v>
      </c>
      <c r="C356" s="78" t="s">
        <v>906</v>
      </c>
      <c r="D356" s="78">
        <v>61495</v>
      </c>
      <c r="E356" s="78" t="s">
        <v>674</v>
      </c>
      <c r="F356" s="78">
        <v>3</v>
      </c>
      <c r="G356" s="78">
        <v>55</v>
      </c>
    </row>
    <row r="357" spans="1:7">
      <c r="A357" s="75">
        <v>39172</v>
      </c>
      <c r="B357" s="78" t="s">
        <v>1353</v>
      </c>
      <c r="C357" s="78" t="s">
        <v>1354</v>
      </c>
      <c r="D357" s="78">
        <v>52434</v>
      </c>
      <c r="E357" s="78" t="s">
        <v>666</v>
      </c>
      <c r="F357" s="78">
        <v>1</v>
      </c>
      <c r="G357" s="78">
        <v>47</v>
      </c>
    </row>
    <row r="358" spans="1:7">
      <c r="A358" s="75">
        <v>39178</v>
      </c>
      <c r="B358" s="78" t="s">
        <v>1355</v>
      </c>
      <c r="C358" s="78" t="s">
        <v>1356</v>
      </c>
      <c r="D358" s="78">
        <v>89974</v>
      </c>
      <c r="E358" s="78" t="s">
        <v>668</v>
      </c>
      <c r="F358" s="78">
        <v>3</v>
      </c>
      <c r="G358" s="78">
        <v>48</v>
      </c>
    </row>
    <row r="359" spans="1:7">
      <c r="A359" s="75">
        <v>39180</v>
      </c>
      <c r="B359" s="78" t="s">
        <v>1355</v>
      </c>
      <c r="C359" s="78" t="s">
        <v>1357</v>
      </c>
      <c r="D359" s="78">
        <v>13547</v>
      </c>
      <c r="E359" s="78" t="s">
        <v>666</v>
      </c>
      <c r="F359" s="78">
        <v>1</v>
      </c>
      <c r="G359" s="78">
        <v>34</v>
      </c>
    </row>
    <row r="360" spans="1:7">
      <c r="A360" s="75">
        <v>39255</v>
      </c>
      <c r="B360" s="78" t="s">
        <v>1358</v>
      </c>
      <c r="C360" s="78" t="s">
        <v>1359</v>
      </c>
      <c r="D360" s="78">
        <v>187422</v>
      </c>
      <c r="E360" s="78" t="s">
        <v>671</v>
      </c>
      <c r="F360" s="78">
        <v>4</v>
      </c>
      <c r="G360" s="78">
        <v>32</v>
      </c>
    </row>
    <row r="361" spans="1:7">
      <c r="A361" s="75">
        <v>39297</v>
      </c>
      <c r="B361" s="78" t="s">
        <v>1358</v>
      </c>
      <c r="C361" s="78" t="s">
        <v>1360</v>
      </c>
      <c r="D361" s="78">
        <v>88009</v>
      </c>
      <c r="E361" s="78" t="s">
        <v>666</v>
      </c>
      <c r="F361" s="78">
        <v>3</v>
      </c>
      <c r="G361" s="78">
        <v>35</v>
      </c>
    </row>
    <row r="362" spans="1:7">
      <c r="A362" s="75">
        <v>39324</v>
      </c>
      <c r="B362" s="78" t="s">
        <v>1358</v>
      </c>
      <c r="C362" s="78" t="s">
        <v>1361</v>
      </c>
      <c r="D362" s="78">
        <v>136094</v>
      </c>
      <c r="E362" s="78" t="s">
        <v>670</v>
      </c>
      <c r="F362" s="78">
        <v>2</v>
      </c>
      <c r="G362" s="78">
        <v>29</v>
      </c>
    </row>
    <row r="363" spans="1:7">
      <c r="A363" s="75">
        <v>39360</v>
      </c>
      <c r="B363" s="78" t="s">
        <v>1362</v>
      </c>
      <c r="C363" s="78" t="s">
        <v>1363</v>
      </c>
      <c r="D363" s="78">
        <v>917109</v>
      </c>
      <c r="E363" s="78" t="s">
        <v>675</v>
      </c>
      <c r="F363" s="78">
        <v>1</v>
      </c>
      <c r="G363" s="78">
        <v>35</v>
      </c>
    </row>
    <row r="364" spans="1:7">
      <c r="A364" s="75">
        <v>39366</v>
      </c>
      <c r="B364" s="78" t="s">
        <v>1364</v>
      </c>
      <c r="C364" s="78" t="s">
        <v>1365</v>
      </c>
      <c r="D364" s="78">
        <v>86693</v>
      </c>
      <c r="E364" s="78" t="s">
        <v>668</v>
      </c>
      <c r="F364" s="78">
        <v>2</v>
      </c>
      <c r="G364" s="78">
        <v>32</v>
      </c>
    </row>
    <row r="365" spans="1:7">
      <c r="A365" s="75">
        <v>39428</v>
      </c>
      <c r="B365" s="78" t="s">
        <v>1366</v>
      </c>
      <c r="C365" s="78" t="s">
        <v>1367</v>
      </c>
      <c r="D365" s="78">
        <v>33085</v>
      </c>
      <c r="E365" s="78" t="s">
        <v>666</v>
      </c>
      <c r="F365" s="78">
        <v>2</v>
      </c>
      <c r="G365" s="78">
        <v>42</v>
      </c>
    </row>
    <row r="366" spans="1:7">
      <c r="A366" s="75">
        <v>39456</v>
      </c>
      <c r="B366" s="78" t="s">
        <v>1368</v>
      </c>
      <c r="C366" s="78" t="s">
        <v>840</v>
      </c>
      <c r="D366" s="78">
        <v>89664</v>
      </c>
      <c r="E366" s="78" t="s">
        <v>668</v>
      </c>
      <c r="F366" s="78">
        <v>5</v>
      </c>
      <c r="G366" s="78">
        <v>46</v>
      </c>
    </row>
    <row r="367" spans="1:7">
      <c r="A367" s="75">
        <v>39497</v>
      </c>
      <c r="B367" s="78" t="s">
        <v>1369</v>
      </c>
      <c r="C367" s="78" t="s">
        <v>1370</v>
      </c>
      <c r="D367" s="78">
        <v>341521</v>
      </c>
      <c r="E367" s="78" t="s">
        <v>668</v>
      </c>
      <c r="F367" s="78">
        <v>1</v>
      </c>
      <c r="G367" s="78">
        <v>47</v>
      </c>
    </row>
    <row r="368" spans="1:7">
      <c r="A368" s="75">
        <v>39659</v>
      </c>
      <c r="B368" s="78" t="s">
        <v>1371</v>
      </c>
      <c r="C368" s="78" t="s">
        <v>1372</v>
      </c>
      <c r="D368" s="78">
        <v>324321</v>
      </c>
      <c r="E368" s="78" t="s">
        <v>673</v>
      </c>
      <c r="F368" s="78">
        <v>4</v>
      </c>
      <c r="G368" s="78">
        <v>46</v>
      </c>
    </row>
    <row r="369" spans="1:7">
      <c r="A369" s="75">
        <v>39691</v>
      </c>
      <c r="B369" s="78" t="s">
        <v>1373</v>
      </c>
      <c r="C369" s="78" t="s">
        <v>1374</v>
      </c>
      <c r="D369" s="78">
        <v>411480</v>
      </c>
      <c r="E369" s="78" t="s">
        <v>666</v>
      </c>
      <c r="F369" s="78">
        <v>2</v>
      </c>
      <c r="G369" s="78">
        <v>51</v>
      </c>
    </row>
    <row r="370" spans="1:7">
      <c r="A370" s="75">
        <v>39784</v>
      </c>
      <c r="B370" s="78" t="s">
        <v>1375</v>
      </c>
      <c r="C370" s="78" t="s">
        <v>1376</v>
      </c>
      <c r="D370" s="78">
        <v>199739</v>
      </c>
      <c r="E370" s="78" t="s">
        <v>670</v>
      </c>
      <c r="F370" s="78">
        <v>3</v>
      </c>
      <c r="G370" s="78">
        <v>34</v>
      </c>
    </row>
    <row r="371" spans="1:7">
      <c r="A371" s="75">
        <v>39817</v>
      </c>
      <c r="B371" s="78" t="s">
        <v>1377</v>
      </c>
      <c r="C371" s="78" t="s">
        <v>1378</v>
      </c>
      <c r="D371" s="78">
        <v>18498</v>
      </c>
      <c r="E371" s="78" t="s">
        <v>674</v>
      </c>
      <c r="F371" s="78">
        <v>1</v>
      </c>
      <c r="G371" s="78">
        <v>50</v>
      </c>
    </row>
    <row r="372" spans="1:7">
      <c r="A372" s="75">
        <v>39869</v>
      </c>
      <c r="B372" s="78" t="s">
        <v>1379</v>
      </c>
      <c r="C372" s="78" t="s">
        <v>771</v>
      </c>
      <c r="D372" s="78">
        <v>827714</v>
      </c>
      <c r="E372" s="78" t="s">
        <v>671</v>
      </c>
      <c r="F372" s="78">
        <v>3</v>
      </c>
      <c r="G372" s="78">
        <v>49</v>
      </c>
    </row>
    <row r="373" spans="1:7">
      <c r="A373" s="75">
        <v>39920</v>
      </c>
      <c r="B373" s="78" t="s">
        <v>1379</v>
      </c>
      <c r="C373" s="78" t="s">
        <v>1380</v>
      </c>
      <c r="D373" s="78">
        <v>16012</v>
      </c>
      <c r="E373" s="78" t="s">
        <v>666</v>
      </c>
      <c r="F373" s="78">
        <v>5</v>
      </c>
      <c r="G373" s="78">
        <v>33</v>
      </c>
    </row>
    <row r="374" spans="1:7">
      <c r="A374" s="75">
        <v>39942</v>
      </c>
      <c r="B374" s="78" t="s">
        <v>1381</v>
      </c>
      <c r="C374" s="78" t="s">
        <v>1382</v>
      </c>
      <c r="D374" s="78">
        <v>70450</v>
      </c>
      <c r="E374" s="78" t="s">
        <v>673</v>
      </c>
      <c r="F374" s="78">
        <v>3</v>
      </c>
      <c r="G374" s="78">
        <v>55</v>
      </c>
    </row>
    <row r="375" spans="1:7">
      <c r="A375" s="75">
        <v>39943</v>
      </c>
      <c r="B375" s="78" t="s">
        <v>1383</v>
      </c>
      <c r="C375" s="78" t="s">
        <v>1384</v>
      </c>
      <c r="D375" s="78">
        <v>458367</v>
      </c>
      <c r="E375" s="78" t="s">
        <v>666</v>
      </c>
      <c r="F375" s="78">
        <v>3</v>
      </c>
      <c r="G375" s="78">
        <v>25</v>
      </c>
    </row>
    <row r="376" spans="1:7">
      <c r="A376" s="75">
        <v>39951</v>
      </c>
      <c r="B376" s="78" t="s">
        <v>1385</v>
      </c>
      <c r="C376" s="78" t="s">
        <v>1114</v>
      </c>
      <c r="D376" s="78">
        <v>58371</v>
      </c>
      <c r="E376" s="78" t="s">
        <v>674</v>
      </c>
      <c r="F376" s="78">
        <v>3</v>
      </c>
      <c r="G376" s="78">
        <v>48</v>
      </c>
    </row>
    <row r="377" spans="1:7">
      <c r="A377" s="75">
        <v>39971</v>
      </c>
      <c r="B377" s="78" t="s">
        <v>1385</v>
      </c>
      <c r="C377" s="78" t="s">
        <v>1386</v>
      </c>
      <c r="D377" s="78">
        <v>132439</v>
      </c>
      <c r="E377" s="78" t="s">
        <v>670</v>
      </c>
      <c r="F377" s="78">
        <v>1</v>
      </c>
      <c r="G377" s="78">
        <v>38</v>
      </c>
    </row>
    <row r="378" spans="1:7">
      <c r="A378" s="75">
        <v>39993</v>
      </c>
      <c r="B378" s="78" t="s">
        <v>1387</v>
      </c>
      <c r="C378" s="78" t="s">
        <v>1388</v>
      </c>
      <c r="D378" s="78">
        <v>166648</v>
      </c>
      <c r="E378" s="78" t="s">
        <v>673</v>
      </c>
      <c r="F378" s="78">
        <v>2</v>
      </c>
      <c r="G378" s="78">
        <v>33</v>
      </c>
    </row>
    <row r="379" spans="1:7">
      <c r="A379" s="75">
        <v>40001</v>
      </c>
      <c r="B379" s="78" t="s">
        <v>1389</v>
      </c>
      <c r="C379" s="78" t="s">
        <v>1390</v>
      </c>
      <c r="D379" s="78">
        <v>43322</v>
      </c>
      <c r="E379" s="78" t="s">
        <v>666</v>
      </c>
      <c r="F379" s="78">
        <v>1</v>
      </c>
      <c r="G379" s="78">
        <v>48</v>
      </c>
    </row>
    <row r="380" spans="1:7">
      <c r="A380" s="75">
        <v>40007</v>
      </c>
      <c r="B380" s="78" t="s">
        <v>1391</v>
      </c>
      <c r="C380" s="78" t="s">
        <v>1392</v>
      </c>
      <c r="D380" s="78">
        <v>737936</v>
      </c>
      <c r="E380" s="78" t="s">
        <v>668</v>
      </c>
      <c r="F380" s="78">
        <v>4</v>
      </c>
      <c r="G380" s="78">
        <v>53</v>
      </c>
    </row>
    <row r="381" spans="1:7">
      <c r="A381" s="75">
        <v>40016</v>
      </c>
      <c r="B381" s="78" t="s">
        <v>1391</v>
      </c>
      <c r="C381" s="78" t="s">
        <v>1393</v>
      </c>
      <c r="D381" s="78">
        <v>15176</v>
      </c>
      <c r="E381" s="78" t="s">
        <v>666</v>
      </c>
      <c r="F381" s="78">
        <v>5</v>
      </c>
      <c r="G381" s="78">
        <v>56</v>
      </c>
    </row>
    <row r="382" spans="1:7">
      <c r="A382" s="75">
        <v>40068</v>
      </c>
      <c r="B382" s="78" t="s">
        <v>1394</v>
      </c>
      <c r="C382" s="78" t="s">
        <v>1395</v>
      </c>
      <c r="D382" s="78">
        <v>181627</v>
      </c>
      <c r="E382" s="78" t="s">
        <v>666</v>
      </c>
      <c r="F382" s="78">
        <v>3</v>
      </c>
      <c r="G382" s="78">
        <v>45</v>
      </c>
    </row>
    <row r="383" spans="1:7">
      <c r="A383" s="75">
        <v>40072</v>
      </c>
      <c r="B383" s="78" t="s">
        <v>1396</v>
      </c>
      <c r="C383" s="78" t="s">
        <v>1148</v>
      </c>
      <c r="D383" s="78">
        <v>156721</v>
      </c>
      <c r="E383" s="78" t="s">
        <v>673</v>
      </c>
      <c r="F383" s="78">
        <v>3</v>
      </c>
      <c r="G383" s="78">
        <v>48</v>
      </c>
    </row>
    <row r="384" spans="1:7">
      <c r="A384" s="75">
        <v>40114</v>
      </c>
      <c r="B384" s="78" t="s">
        <v>1397</v>
      </c>
      <c r="C384" s="78" t="s">
        <v>1398</v>
      </c>
      <c r="D384" s="78">
        <v>389467</v>
      </c>
      <c r="E384" s="78" t="s">
        <v>666</v>
      </c>
      <c r="F384" s="78">
        <v>2</v>
      </c>
      <c r="G384" s="78">
        <v>31</v>
      </c>
    </row>
    <row r="385" spans="1:7">
      <c r="A385" s="75">
        <v>40122</v>
      </c>
      <c r="B385" s="78" t="s">
        <v>1399</v>
      </c>
      <c r="C385" s="78" t="s">
        <v>1400</v>
      </c>
      <c r="D385" s="78">
        <v>22947</v>
      </c>
      <c r="E385" s="78" t="s">
        <v>666</v>
      </c>
      <c r="F385" s="78">
        <v>2</v>
      </c>
      <c r="G385" s="78">
        <v>37</v>
      </c>
    </row>
    <row r="386" spans="1:7">
      <c r="A386" s="75">
        <v>40159</v>
      </c>
      <c r="B386" s="78" t="s">
        <v>1401</v>
      </c>
      <c r="C386" s="78" t="s">
        <v>771</v>
      </c>
      <c r="D386" s="78">
        <v>367747</v>
      </c>
      <c r="E386" s="78" t="s">
        <v>674</v>
      </c>
      <c r="F386" s="78">
        <v>4</v>
      </c>
      <c r="G386" s="78">
        <v>45</v>
      </c>
    </row>
    <row r="387" spans="1:7">
      <c r="A387" s="75">
        <v>40181</v>
      </c>
      <c r="B387" s="78" t="s">
        <v>1402</v>
      </c>
      <c r="C387" s="78" t="s">
        <v>1288</v>
      </c>
      <c r="D387" s="78">
        <v>50045</v>
      </c>
      <c r="E387" s="78" t="s">
        <v>666</v>
      </c>
      <c r="F387" s="78">
        <v>5</v>
      </c>
      <c r="G387" s="78">
        <v>40</v>
      </c>
    </row>
    <row r="388" spans="1:7">
      <c r="A388" s="75">
        <v>40219</v>
      </c>
      <c r="B388" s="78" t="s">
        <v>1403</v>
      </c>
      <c r="C388" s="78" t="s">
        <v>1065</v>
      </c>
      <c r="D388" s="78">
        <v>764461</v>
      </c>
      <c r="E388" s="78" t="s">
        <v>668</v>
      </c>
      <c r="F388" s="78">
        <v>2</v>
      </c>
      <c r="G388" s="78">
        <v>51</v>
      </c>
    </row>
    <row r="389" spans="1:7">
      <c r="A389" s="75">
        <v>40272</v>
      </c>
      <c r="B389" s="78" t="s">
        <v>1403</v>
      </c>
      <c r="C389" s="78" t="s">
        <v>1404</v>
      </c>
      <c r="D389" s="78">
        <v>250480</v>
      </c>
      <c r="E389" s="78" t="s">
        <v>671</v>
      </c>
      <c r="F389" s="78">
        <v>2</v>
      </c>
      <c r="G389" s="78">
        <v>34</v>
      </c>
    </row>
    <row r="390" spans="1:7">
      <c r="A390" s="75">
        <v>40300</v>
      </c>
      <c r="B390" s="78" t="s">
        <v>1405</v>
      </c>
      <c r="C390" s="78" t="s">
        <v>1406</v>
      </c>
      <c r="D390" s="78">
        <v>139515</v>
      </c>
      <c r="E390" s="78" t="s">
        <v>673</v>
      </c>
      <c r="F390" s="78">
        <v>4</v>
      </c>
      <c r="G390" s="78">
        <v>41</v>
      </c>
    </row>
    <row r="391" spans="1:7">
      <c r="A391" s="75">
        <v>40418</v>
      </c>
      <c r="B391" s="78" t="s">
        <v>1407</v>
      </c>
      <c r="C391" s="78" t="s">
        <v>1408</v>
      </c>
      <c r="D391" s="78">
        <v>63936</v>
      </c>
      <c r="E391" s="78" t="s">
        <v>666</v>
      </c>
      <c r="F391" s="78">
        <v>2</v>
      </c>
      <c r="G391" s="78">
        <v>49</v>
      </c>
    </row>
    <row r="392" spans="1:7">
      <c r="A392" s="75">
        <v>40424</v>
      </c>
      <c r="B392" s="78" t="s">
        <v>8</v>
      </c>
      <c r="C392" s="78" t="s">
        <v>1409</v>
      </c>
      <c r="D392" s="78">
        <v>524589</v>
      </c>
      <c r="E392" s="78" t="s">
        <v>674</v>
      </c>
      <c r="F392" s="78">
        <v>4</v>
      </c>
      <c r="G392" s="78">
        <v>37</v>
      </c>
    </row>
    <row r="393" spans="1:7">
      <c r="A393" s="75">
        <v>40482</v>
      </c>
      <c r="B393" s="78" t="s">
        <v>1410</v>
      </c>
      <c r="C393" s="78" t="s">
        <v>1199</v>
      </c>
      <c r="D393" s="78">
        <v>147718</v>
      </c>
      <c r="E393" s="78" t="s">
        <v>674</v>
      </c>
      <c r="F393" s="78">
        <v>2</v>
      </c>
      <c r="G393" s="78">
        <v>44</v>
      </c>
    </row>
    <row r="394" spans="1:7">
      <c r="A394" s="75">
        <v>40500</v>
      </c>
      <c r="B394" s="78" t="s">
        <v>1411</v>
      </c>
      <c r="C394" s="78" t="s">
        <v>1412</v>
      </c>
      <c r="D394" s="78">
        <v>26635</v>
      </c>
      <c r="E394" s="78" t="s">
        <v>673</v>
      </c>
      <c r="F394" s="78">
        <v>1</v>
      </c>
      <c r="G394" s="78">
        <v>45</v>
      </c>
    </row>
    <row r="395" spans="1:7">
      <c r="A395" s="75">
        <v>40519</v>
      </c>
      <c r="B395" s="78" t="s">
        <v>1413</v>
      </c>
      <c r="C395" s="78" t="s">
        <v>1414</v>
      </c>
      <c r="D395" s="78">
        <v>548072</v>
      </c>
      <c r="E395" s="78" t="s">
        <v>673</v>
      </c>
      <c r="F395" s="78">
        <v>2</v>
      </c>
      <c r="G395" s="78">
        <v>32</v>
      </c>
    </row>
    <row r="396" spans="1:7">
      <c r="A396" s="75">
        <v>40529</v>
      </c>
      <c r="B396" s="78" t="s">
        <v>1415</v>
      </c>
      <c r="C396" s="78" t="s">
        <v>1416</v>
      </c>
      <c r="D396" s="78">
        <v>230443</v>
      </c>
      <c r="E396" s="78" t="s">
        <v>668</v>
      </c>
      <c r="F396" s="78">
        <v>3</v>
      </c>
      <c r="G396" s="78">
        <v>39</v>
      </c>
    </row>
    <row r="397" spans="1:7">
      <c r="A397" s="75">
        <v>40565</v>
      </c>
      <c r="B397" s="78" t="s">
        <v>1417</v>
      </c>
      <c r="C397" s="78" t="s">
        <v>1418</v>
      </c>
      <c r="D397" s="78">
        <v>75645</v>
      </c>
      <c r="E397" s="78" t="s">
        <v>668</v>
      </c>
      <c r="F397" s="78">
        <v>3</v>
      </c>
      <c r="G397" s="78">
        <v>34</v>
      </c>
    </row>
    <row r="398" spans="1:7">
      <c r="A398" s="75">
        <v>40567</v>
      </c>
      <c r="B398" s="78" t="s">
        <v>1419</v>
      </c>
      <c r="C398" s="78" t="s">
        <v>994</v>
      </c>
      <c r="D398" s="78">
        <v>82503</v>
      </c>
      <c r="E398" s="78" t="s">
        <v>666</v>
      </c>
      <c r="F398" s="78">
        <v>3</v>
      </c>
      <c r="G398" s="78">
        <v>41</v>
      </c>
    </row>
    <row r="399" spans="1:7">
      <c r="A399" s="75">
        <v>40584</v>
      </c>
      <c r="B399" s="78" t="s">
        <v>1419</v>
      </c>
      <c r="C399" s="78" t="s">
        <v>1420</v>
      </c>
      <c r="D399" s="78">
        <v>228421</v>
      </c>
      <c r="E399" s="78" t="s">
        <v>666</v>
      </c>
      <c r="F399" s="78">
        <v>1</v>
      </c>
      <c r="G399" s="78">
        <v>34</v>
      </c>
    </row>
    <row r="400" spans="1:7">
      <c r="A400" s="75">
        <v>40604</v>
      </c>
      <c r="B400" s="78" t="s">
        <v>1419</v>
      </c>
      <c r="C400" s="78" t="s">
        <v>1421</v>
      </c>
      <c r="D400" s="78">
        <v>39048</v>
      </c>
      <c r="E400" s="78" t="s">
        <v>673</v>
      </c>
      <c r="F400" s="78">
        <v>3</v>
      </c>
      <c r="G400" s="78">
        <v>28</v>
      </c>
    </row>
    <row r="401" spans="1:7">
      <c r="A401" s="75">
        <v>40610</v>
      </c>
      <c r="B401" s="78" t="s">
        <v>1419</v>
      </c>
      <c r="C401" s="78" t="s">
        <v>1422</v>
      </c>
      <c r="D401" s="78">
        <v>209329</v>
      </c>
      <c r="E401" s="78" t="s">
        <v>675</v>
      </c>
      <c r="F401" s="78">
        <v>2</v>
      </c>
      <c r="G401" s="78">
        <v>54</v>
      </c>
    </row>
    <row r="402" spans="1:7">
      <c r="A402" s="75">
        <v>40629</v>
      </c>
      <c r="B402" s="78" t="s">
        <v>1423</v>
      </c>
      <c r="C402" s="78" t="s">
        <v>1424</v>
      </c>
      <c r="D402" s="78">
        <v>114197</v>
      </c>
      <c r="E402" s="78" t="s">
        <v>668</v>
      </c>
      <c r="F402" s="78">
        <v>5</v>
      </c>
      <c r="G402" s="78">
        <v>47</v>
      </c>
    </row>
    <row r="403" spans="1:7">
      <c r="A403" s="75">
        <v>40669</v>
      </c>
      <c r="B403" s="78" t="s">
        <v>1423</v>
      </c>
      <c r="C403" s="78" t="s">
        <v>779</v>
      </c>
      <c r="D403" s="78">
        <v>179054</v>
      </c>
      <c r="E403" s="78" t="s">
        <v>670</v>
      </c>
      <c r="F403" s="78">
        <v>2</v>
      </c>
      <c r="G403" s="78">
        <v>32</v>
      </c>
    </row>
    <row r="404" spans="1:7">
      <c r="A404" s="75">
        <v>40696</v>
      </c>
      <c r="B404" s="78" t="s">
        <v>1425</v>
      </c>
      <c r="C404" s="78" t="s">
        <v>1426</v>
      </c>
      <c r="D404" s="78">
        <v>322019</v>
      </c>
      <c r="E404" s="78" t="s">
        <v>668</v>
      </c>
      <c r="F404" s="78">
        <v>2</v>
      </c>
      <c r="G404" s="78">
        <v>47</v>
      </c>
    </row>
    <row r="405" spans="1:7">
      <c r="A405" s="75">
        <v>40717</v>
      </c>
      <c r="B405" s="78" t="s">
        <v>1427</v>
      </c>
      <c r="C405" s="78" t="s">
        <v>1428</v>
      </c>
      <c r="D405" s="78">
        <v>270844</v>
      </c>
      <c r="E405" s="78" t="s">
        <v>666</v>
      </c>
      <c r="F405" s="78">
        <v>3</v>
      </c>
      <c r="G405" s="78">
        <v>32</v>
      </c>
    </row>
    <row r="406" spans="1:7">
      <c r="A406" s="75">
        <v>40750</v>
      </c>
      <c r="B406" s="78" t="s">
        <v>1429</v>
      </c>
      <c r="C406" s="78" t="s">
        <v>1430</v>
      </c>
      <c r="D406" s="78">
        <v>57648</v>
      </c>
      <c r="E406" s="78" t="s">
        <v>674</v>
      </c>
      <c r="F406" s="78">
        <v>4</v>
      </c>
      <c r="G406" s="78">
        <v>33</v>
      </c>
    </row>
    <row r="407" spans="1:7">
      <c r="A407" s="75">
        <v>40809</v>
      </c>
      <c r="B407" s="78" t="s">
        <v>1431</v>
      </c>
      <c r="C407" s="78" t="s">
        <v>1432</v>
      </c>
      <c r="D407" s="78">
        <v>320398</v>
      </c>
      <c r="E407" s="78" t="s">
        <v>674</v>
      </c>
      <c r="F407" s="78">
        <v>4</v>
      </c>
      <c r="G407" s="78">
        <v>50</v>
      </c>
    </row>
    <row r="408" spans="1:7">
      <c r="A408" s="75">
        <v>40815</v>
      </c>
      <c r="B408" s="78" t="s">
        <v>1433</v>
      </c>
      <c r="C408" s="78" t="s">
        <v>1434</v>
      </c>
      <c r="D408" s="78">
        <v>384178</v>
      </c>
      <c r="E408" s="78" t="s">
        <v>666</v>
      </c>
      <c r="F408" s="78">
        <v>1</v>
      </c>
      <c r="G408" s="78">
        <v>35</v>
      </c>
    </row>
    <row r="409" spans="1:7">
      <c r="A409" s="75">
        <v>40834</v>
      </c>
      <c r="B409" s="78" t="s">
        <v>1435</v>
      </c>
      <c r="C409" s="78" t="s">
        <v>1436</v>
      </c>
      <c r="D409" s="78">
        <v>200170</v>
      </c>
      <c r="E409" s="78" t="s">
        <v>668</v>
      </c>
      <c r="F409" s="78">
        <v>2</v>
      </c>
      <c r="G409" s="78">
        <v>41</v>
      </c>
    </row>
    <row r="410" spans="1:7">
      <c r="A410" s="75">
        <v>40852</v>
      </c>
      <c r="B410" s="78" t="s">
        <v>1435</v>
      </c>
      <c r="C410" s="78" t="s">
        <v>1437</v>
      </c>
      <c r="D410" s="78">
        <v>143932</v>
      </c>
      <c r="E410" s="78" t="s">
        <v>668</v>
      </c>
      <c r="F410" s="78">
        <v>2</v>
      </c>
      <c r="G410" s="78">
        <v>32</v>
      </c>
    </row>
    <row r="411" spans="1:7">
      <c r="A411" s="75">
        <v>40875</v>
      </c>
      <c r="B411" s="78" t="s">
        <v>1435</v>
      </c>
      <c r="C411" s="78" t="s">
        <v>1438</v>
      </c>
      <c r="D411" s="78">
        <v>205976</v>
      </c>
      <c r="E411" s="78" t="s">
        <v>666</v>
      </c>
      <c r="F411" s="78">
        <v>3</v>
      </c>
      <c r="G411" s="78">
        <v>31</v>
      </c>
    </row>
    <row r="412" spans="1:7">
      <c r="A412" s="75">
        <v>40883</v>
      </c>
      <c r="B412" s="78" t="s">
        <v>1439</v>
      </c>
      <c r="C412" s="78" t="s">
        <v>1440</v>
      </c>
      <c r="D412" s="78">
        <v>39337</v>
      </c>
      <c r="E412" s="78" t="s">
        <v>666</v>
      </c>
      <c r="F412" s="78">
        <v>3</v>
      </c>
      <c r="G412" s="78">
        <v>49</v>
      </c>
    </row>
    <row r="413" spans="1:7">
      <c r="A413" s="75">
        <v>40913</v>
      </c>
      <c r="B413" s="78" t="s">
        <v>1441</v>
      </c>
      <c r="C413" s="78" t="s">
        <v>1442</v>
      </c>
      <c r="D413" s="78">
        <v>239601</v>
      </c>
      <c r="E413" s="78" t="s">
        <v>670</v>
      </c>
      <c r="F413" s="78">
        <v>4</v>
      </c>
      <c r="G413" s="78">
        <v>39</v>
      </c>
    </row>
    <row r="414" spans="1:7">
      <c r="A414" s="75">
        <v>40950</v>
      </c>
      <c r="B414" s="78" t="s">
        <v>1443</v>
      </c>
      <c r="C414" s="78" t="s">
        <v>1444</v>
      </c>
      <c r="D414" s="78">
        <v>72254</v>
      </c>
      <c r="E414" s="78" t="s">
        <v>670</v>
      </c>
      <c r="F414" s="78">
        <v>2</v>
      </c>
      <c r="G414" s="78">
        <v>55</v>
      </c>
    </row>
    <row r="415" spans="1:7">
      <c r="A415" s="75">
        <v>40961</v>
      </c>
      <c r="B415" s="78" t="s">
        <v>1445</v>
      </c>
      <c r="C415" s="78" t="s">
        <v>952</v>
      </c>
      <c r="D415" s="78">
        <v>507983</v>
      </c>
      <c r="E415" s="78" t="s">
        <v>666</v>
      </c>
      <c r="F415" s="78">
        <v>4</v>
      </c>
      <c r="G415" s="78">
        <v>45</v>
      </c>
    </row>
    <row r="416" spans="1:7">
      <c r="A416" s="75">
        <v>40974</v>
      </c>
      <c r="B416" s="78" t="s">
        <v>1446</v>
      </c>
      <c r="C416" s="78" t="s">
        <v>1114</v>
      </c>
      <c r="D416" s="78">
        <v>294272</v>
      </c>
      <c r="E416" s="78" t="s">
        <v>666</v>
      </c>
      <c r="F416" s="78">
        <v>1</v>
      </c>
      <c r="G416" s="78">
        <v>31</v>
      </c>
    </row>
    <row r="417" spans="1:7">
      <c r="A417" s="75">
        <v>40984</v>
      </c>
      <c r="B417" s="78" t="s">
        <v>1447</v>
      </c>
      <c r="C417" s="78" t="s">
        <v>891</v>
      </c>
      <c r="D417" s="78">
        <v>309240</v>
      </c>
      <c r="E417" s="78" t="s">
        <v>668</v>
      </c>
      <c r="F417" s="78">
        <v>1</v>
      </c>
      <c r="G417" s="78">
        <v>33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385"/>
  <sheetViews>
    <sheetView showGridLines="0" workbookViewId="0">
      <selection activeCell="D1" sqref="D1"/>
    </sheetView>
  </sheetViews>
  <sheetFormatPr defaultColWidth="9.21875" defaultRowHeight="14.4"/>
  <cols>
    <col min="1" max="1" width="14" style="94" customWidth="1"/>
    <col min="2" max="2" width="15.21875" style="94" customWidth="1"/>
    <col min="3" max="3" width="11.77734375" style="94" customWidth="1"/>
    <col min="4" max="4" width="13" style="94" customWidth="1"/>
    <col min="5" max="5" width="12.5546875" style="94" customWidth="1"/>
    <col min="6" max="6" width="14.21875" style="94" customWidth="1"/>
    <col min="7" max="16384" width="9.21875" style="94"/>
  </cols>
  <sheetData>
    <row r="1" spans="1:6">
      <c r="A1" s="95" t="s">
        <v>98</v>
      </c>
      <c r="B1" s="95" t="s">
        <v>96</v>
      </c>
      <c r="C1" s="95" t="s">
        <v>95</v>
      </c>
      <c r="D1" s="95" t="s">
        <v>94</v>
      </c>
      <c r="E1" s="95" t="s">
        <v>97</v>
      </c>
      <c r="F1" s="95" t="s">
        <v>1450</v>
      </c>
    </row>
    <row r="2" spans="1:6">
      <c r="A2" s="78" t="s">
        <v>156</v>
      </c>
      <c r="B2" s="78" t="s">
        <v>99</v>
      </c>
      <c r="C2" s="78" t="s">
        <v>6</v>
      </c>
      <c r="D2" s="78" t="s">
        <v>1466</v>
      </c>
      <c r="E2" s="78">
        <v>32500</v>
      </c>
      <c r="F2" s="78" t="s">
        <v>646</v>
      </c>
    </row>
    <row r="3" spans="1:6">
      <c r="A3" s="78" t="s">
        <v>157</v>
      </c>
      <c r="B3" s="78" t="s">
        <v>153</v>
      </c>
      <c r="C3" s="78" t="s">
        <v>6</v>
      </c>
      <c r="D3" s="78" t="s">
        <v>1466</v>
      </c>
      <c r="E3" s="78">
        <v>30750</v>
      </c>
      <c r="F3" s="78" t="s">
        <v>649</v>
      </c>
    </row>
    <row r="4" spans="1:6">
      <c r="A4" s="78" t="s">
        <v>158</v>
      </c>
      <c r="B4" s="78" t="s">
        <v>153</v>
      </c>
      <c r="C4" s="78" t="s">
        <v>6</v>
      </c>
      <c r="D4" s="78" t="s">
        <v>1466</v>
      </c>
      <c r="E4" s="78">
        <v>26000</v>
      </c>
      <c r="F4" s="78" t="s">
        <v>647</v>
      </c>
    </row>
    <row r="5" spans="1:6">
      <c r="A5" s="78" t="s">
        <v>159</v>
      </c>
      <c r="B5" s="78" t="s">
        <v>153</v>
      </c>
      <c r="C5" s="78" t="s">
        <v>6</v>
      </c>
      <c r="D5" s="78" t="s">
        <v>1466</v>
      </c>
      <c r="E5" s="78">
        <v>34250</v>
      </c>
      <c r="F5" s="78" t="s">
        <v>650</v>
      </c>
    </row>
    <row r="6" spans="1:6">
      <c r="A6" s="78" t="s">
        <v>160</v>
      </c>
      <c r="B6" s="78" t="s">
        <v>153</v>
      </c>
      <c r="C6" s="78" t="s">
        <v>6</v>
      </c>
      <c r="D6" s="78" t="s">
        <v>1466</v>
      </c>
      <c r="E6" s="78">
        <v>32500</v>
      </c>
      <c r="F6" s="78" t="s">
        <v>647</v>
      </c>
    </row>
    <row r="7" spans="1:6">
      <c r="A7" s="78" t="s">
        <v>161</v>
      </c>
      <c r="B7" s="78" t="s">
        <v>153</v>
      </c>
      <c r="C7" s="78" t="s">
        <v>6</v>
      </c>
      <c r="D7" s="78" t="s">
        <v>1466</v>
      </c>
      <c r="E7" s="78">
        <v>30750</v>
      </c>
      <c r="F7" s="78" t="s">
        <v>646</v>
      </c>
    </row>
    <row r="8" spans="1:6">
      <c r="A8" s="78" t="s">
        <v>162</v>
      </c>
      <c r="B8" s="78" t="s">
        <v>153</v>
      </c>
      <c r="C8" s="78" t="s">
        <v>6</v>
      </c>
      <c r="D8" s="78" t="s">
        <v>1466</v>
      </c>
      <c r="E8" s="78">
        <v>40000</v>
      </c>
      <c r="F8" s="78" t="s">
        <v>646</v>
      </c>
    </row>
    <row r="9" spans="1:6">
      <c r="A9" s="78" t="s">
        <v>163</v>
      </c>
      <c r="B9" s="78" t="s">
        <v>99</v>
      </c>
      <c r="C9" s="78" t="s">
        <v>6</v>
      </c>
      <c r="D9" s="78" t="s">
        <v>1466</v>
      </c>
      <c r="E9" s="78">
        <v>30750</v>
      </c>
      <c r="F9" s="78" t="s">
        <v>647</v>
      </c>
    </row>
    <row r="10" spans="1:6">
      <c r="A10" s="78" t="s">
        <v>164</v>
      </c>
      <c r="B10" s="78" t="s">
        <v>99</v>
      </c>
      <c r="C10" s="78" t="s">
        <v>6</v>
      </c>
      <c r="D10" s="78" t="s">
        <v>1466</v>
      </c>
      <c r="E10" s="78">
        <v>34250</v>
      </c>
      <c r="F10" s="78" t="s">
        <v>648</v>
      </c>
    </row>
    <row r="11" spans="1:6">
      <c r="A11" s="78" t="s">
        <v>165</v>
      </c>
      <c r="B11" s="78" t="s">
        <v>99</v>
      </c>
      <c r="C11" s="78" t="s">
        <v>6</v>
      </c>
      <c r="D11" s="78" t="s">
        <v>1466</v>
      </c>
      <c r="E11" s="78">
        <v>30750</v>
      </c>
      <c r="F11" s="78" t="s">
        <v>649</v>
      </c>
    </row>
    <row r="12" spans="1:6">
      <c r="A12" s="78" t="s">
        <v>166</v>
      </c>
      <c r="B12" s="78" t="s">
        <v>99</v>
      </c>
      <c r="C12" s="78" t="s">
        <v>6</v>
      </c>
      <c r="D12" s="78" t="s">
        <v>1466</v>
      </c>
      <c r="E12" s="78">
        <v>21000</v>
      </c>
      <c r="F12" s="78" t="s">
        <v>650</v>
      </c>
    </row>
    <row r="13" spans="1:6">
      <c r="A13" s="78" t="s">
        <v>167</v>
      </c>
      <c r="B13" s="78" t="s">
        <v>99</v>
      </c>
      <c r="C13" s="78" t="s">
        <v>6</v>
      </c>
      <c r="D13" s="78" t="s">
        <v>1466</v>
      </c>
      <c r="E13" s="78">
        <v>34250</v>
      </c>
      <c r="F13" s="78" t="s">
        <v>649</v>
      </c>
    </row>
    <row r="14" spans="1:6">
      <c r="A14" s="78" t="s">
        <v>168</v>
      </c>
      <c r="B14" s="78" t="s">
        <v>99</v>
      </c>
      <c r="C14" s="78" t="s">
        <v>6</v>
      </c>
      <c r="D14" s="78" t="s">
        <v>1466</v>
      </c>
      <c r="E14" s="78">
        <v>32500</v>
      </c>
      <c r="F14" s="78" t="s">
        <v>647</v>
      </c>
    </row>
    <row r="15" spans="1:6">
      <c r="A15" s="78" t="s">
        <v>169</v>
      </c>
      <c r="B15" s="78" t="s">
        <v>99</v>
      </c>
      <c r="C15" s="78" t="s">
        <v>6</v>
      </c>
      <c r="D15" s="78" t="s">
        <v>1466</v>
      </c>
      <c r="E15" s="78">
        <v>30750</v>
      </c>
      <c r="F15" s="78" t="s">
        <v>650</v>
      </c>
    </row>
    <row r="16" spans="1:6">
      <c r="A16" s="78" t="s">
        <v>170</v>
      </c>
      <c r="B16" s="78" t="s">
        <v>99</v>
      </c>
      <c r="C16" s="78" t="s">
        <v>6</v>
      </c>
      <c r="D16" s="78" t="s">
        <v>1466</v>
      </c>
      <c r="E16" s="78">
        <v>34250</v>
      </c>
      <c r="F16" s="78" t="s">
        <v>647</v>
      </c>
    </row>
    <row r="17" spans="1:6">
      <c r="A17" s="78" t="s">
        <v>171</v>
      </c>
      <c r="B17" s="78" t="s">
        <v>150</v>
      </c>
      <c r="C17" s="78" t="s">
        <v>6</v>
      </c>
      <c r="D17" s="78" t="s">
        <v>1466</v>
      </c>
      <c r="E17" s="78">
        <v>27000</v>
      </c>
      <c r="F17" s="78" t="s">
        <v>650</v>
      </c>
    </row>
    <row r="18" spans="1:6">
      <c r="A18" s="78" t="s">
        <v>172</v>
      </c>
      <c r="B18" s="78" t="s">
        <v>150</v>
      </c>
      <c r="C18" s="78" t="s">
        <v>6</v>
      </c>
      <c r="D18" s="78" t="s">
        <v>1466</v>
      </c>
      <c r="E18" s="78">
        <v>43000</v>
      </c>
      <c r="F18" s="78" t="s">
        <v>649</v>
      </c>
    </row>
    <row r="19" spans="1:6">
      <c r="A19" s="78" t="s">
        <v>173</v>
      </c>
      <c r="B19" s="78" t="s">
        <v>150</v>
      </c>
      <c r="C19" s="78" t="s">
        <v>6</v>
      </c>
      <c r="D19" s="78" t="s">
        <v>1466</v>
      </c>
      <c r="E19" s="78">
        <v>32500</v>
      </c>
      <c r="F19" s="78" t="s">
        <v>647</v>
      </c>
    </row>
    <row r="20" spans="1:6">
      <c r="A20" s="78" t="s">
        <v>174</v>
      </c>
      <c r="B20" s="78" t="s">
        <v>150</v>
      </c>
      <c r="C20" s="78" t="s">
        <v>6</v>
      </c>
      <c r="D20" s="78" t="s">
        <v>1466</v>
      </c>
      <c r="E20" s="78">
        <v>30750</v>
      </c>
      <c r="F20" s="78" t="s">
        <v>650</v>
      </c>
    </row>
    <row r="21" spans="1:6">
      <c r="A21" s="78" t="s">
        <v>175</v>
      </c>
      <c r="B21" s="78" t="s">
        <v>152</v>
      </c>
      <c r="C21" s="78" t="s">
        <v>6</v>
      </c>
      <c r="D21" s="78" t="s">
        <v>1466</v>
      </c>
      <c r="E21" s="78">
        <v>34250</v>
      </c>
      <c r="F21" s="78" t="s">
        <v>650</v>
      </c>
    </row>
    <row r="22" spans="1:6">
      <c r="A22" s="78" t="s">
        <v>176</v>
      </c>
      <c r="B22" s="78" t="s">
        <v>152</v>
      </c>
      <c r="C22" s="78" t="s">
        <v>6</v>
      </c>
      <c r="D22" s="78" t="s">
        <v>1466</v>
      </c>
      <c r="E22" s="78">
        <v>32500</v>
      </c>
      <c r="F22" s="78" t="s">
        <v>647</v>
      </c>
    </row>
    <row r="23" spans="1:6">
      <c r="A23" s="78" t="s">
        <v>177</v>
      </c>
      <c r="B23" s="78" t="s">
        <v>152</v>
      </c>
      <c r="C23" s="78" t="s">
        <v>6</v>
      </c>
      <c r="D23" s="78" t="s">
        <v>1466</v>
      </c>
      <c r="E23" s="78">
        <v>30750</v>
      </c>
      <c r="F23" s="78" t="s">
        <v>646</v>
      </c>
    </row>
    <row r="24" spans="1:6">
      <c r="A24" s="78" t="s">
        <v>178</v>
      </c>
      <c r="B24" s="78" t="s">
        <v>152</v>
      </c>
      <c r="C24" s="78" t="s">
        <v>6</v>
      </c>
      <c r="D24" s="78" t="s">
        <v>1466</v>
      </c>
      <c r="E24" s="78">
        <v>34250</v>
      </c>
      <c r="F24" s="78" t="s">
        <v>646</v>
      </c>
    </row>
    <row r="25" spans="1:6">
      <c r="A25" s="78" t="s">
        <v>179</v>
      </c>
      <c r="B25" s="78" t="s">
        <v>100</v>
      </c>
      <c r="C25" s="78" t="s">
        <v>6</v>
      </c>
      <c r="D25" s="78" t="s">
        <v>1466</v>
      </c>
      <c r="E25" s="78">
        <v>30750</v>
      </c>
      <c r="F25" s="78" t="s">
        <v>646</v>
      </c>
    </row>
    <row r="26" spans="1:6">
      <c r="A26" s="78" t="s">
        <v>180</v>
      </c>
      <c r="B26" s="78" t="s">
        <v>100</v>
      </c>
      <c r="C26" s="78" t="s">
        <v>6</v>
      </c>
      <c r="D26" s="78" t="s">
        <v>1466</v>
      </c>
      <c r="E26" s="78">
        <v>23000</v>
      </c>
      <c r="F26" s="78" t="s">
        <v>647</v>
      </c>
    </row>
    <row r="27" spans="1:6">
      <c r="A27" s="78" t="s">
        <v>181</v>
      </c>
      <c r="B27" s="78" t="s">
        <v>100</v>
      </c>
      <c r="C27" s="78" t="s">
        <v>6</v>
      </c>
      <c r="D27" s="78" t="s">
        <v>1466</v>
      </c>
      <c r="E27" s="78">
        <v>34250</v>
      </c>
      <c r="F27" s="78" t="s">
        <v>648</v>
      </c>
    </row>
    <row r="28" spans="1:6">
      <c r="A28" s="78" t="s">
        <v>182</v>
      </c>
      <c r="B28" s="78" t="s">
        <v>100</v>
      </c>
      <c r="C28" s="78" t="s">
        <v>6</v>
      </c>
      <c r="D28" s="78" t="s">
        <v>1466</v>
      </c>
      <c r="E28" s="78">
        <v>32500</v>
      </c>
      <c r="F28" s="78" t="s">
        <v>649</v>
      </c>
    </row>
    <row r="29" spans="1:6">
      <c r="A29" s="78" t="s">
        <v>183</v>
      </c>
      <c r="B29" s="78" t="s">
        <v>100</v>
      </c>
      <c r="C29" s="78" t="s">
        <v>6</v>
      </c>
      <c r="D29" s="78" t="s">
        <v>1466</v>
      </c>
      <c r="E29" s="78">
        <v>30750</v>
      </c>
      <c r="F29" s="78" t="s">
        <v>650</v>
      </c>
    </row>
    <row r="30" spans="1:6">
      <c r="A30" s="78" t="s">
        <v>184</v>
      </c>
      <c r="B30" s="78" t="s">
        <v>100</v>
      </c>
      <c r="C30" s="78" t="s">
        <v>6</v>
      </c>
      <c r="D30" s="78" t="s">
        <v>1466</v>
      </c>
      <c r="E30" s="78">
        <v>40000</v>
      </c>
      <c r="F30" s="78" t="s">
        <v>649</v>
      </c>
    </row>
    <row r="31" spans="1:6">
      <c r="A31" s="78" t="s">
        <v>185</v>
      </c>
      <c r="B31" s="78" t="s">
        <v>100</v>
      </c>
      <c r="C31" s="78" t="s">
        <v>6</v>
      </c>
      <c r="D31" s="78" t="s">
        <v>1466</v>
      </c>
      <c r="E31" s="78">
        <v>30750</v>
      </c>
      <c r="F31" s="78" t="s">
        <v>647</v>
      </c>
    </row>
    <row r="32" spans="1:6">
      <c r="A32" s="78" t="s">
        <v>186</v>
      </c>
      <c r="B32" s="78" t="s">
        <v>151</v>
      </c>
      <c r="C32" s="78" t="s">
        <v>6</v>
      </c>
      <c r="D32" s="78" t="s">
        <v>1466</v>
      </c>
      <c r="E32" s="78">
        <v>34250</v>
      </c>
      <c r="F32" s="78" t="s">
        <v>646</v>
      </c>
    </row>
    <row r="33" spans="1:6">
      <c r="A33" s="78" t="s">
        <v>187</v>
      </c>
      <c r="B33" s="78" t="s">
        <v>151</v>
      </c>
      <c r="C33" s="78" t="s">
        <v>6</v>
      </c>
      <c r="D33" s="78" t="s">
        <v>1466</v>
      </c>
      <c r="E33" s="78">
        <v>30750</v>
      </c>
      <c r="F33" s="78" t="s">
        <v>646</v>
      </c>
    </row>
    <row r="34" spans="1:6">
      <c r="A34" s="78" t="s">
        <v>188</v>
      </c>
      <c r="B34" s="78" t="s">
        <v>151</v>
      </c>
      <c r="C34" s="78" t="s">
        <v>6</v>
      </c>
      <c r="D34" s="78" t="s">
        <v>1466</v>
      </c>
      <c r="E34" s="78">
        <v>25000</v>
      </c>
      <c r="F34" s="78" t="s">
        <v>647</v>
      </c>
    </row>
    <row r="35" spans="1:6">
      <c r="A35" s="78" t="s">
        <v>189</v>
      </c>
      <c r="B35" s="78" t="s">
        <v>151</v>
      </c>
      <c r="C35" s="78" t="s">
        <v>6</v>
      </c>
      <c r="D35" s="78" t="s">
        <v>1466</v>
      </c>
      <c r="E35" s="78">
        <v>34250</v>
      </c>
      <c r="F35" s="78" t="s">
        <v>648</v>
      </c>
    </row>
    <row r="36" spans="1:6">
      <c r="A36" s="78" t="s">
        <v>190</v>
      </c>
      <c r="B36" s="78" t="s">
        <v>151</v>
      </c>
      <c r="C36" s="78" t="s">
        <v>6</v>
      </c>
      <c r="D36" s="78" t="s">
        <v>1466</v>
      </c>
      <c r="E36" s="78">
        <v>32500</v>
      </c>
      <c r="F36" s="78" t="s">
        <v>649</v>
      </c>
    </row>
    <row r="37" spans="1:6">
      <c r="A37" s="78" t="s">
        <v>191</v>
      </c>
      <c r="B37" s="78" t="s">
        <v>151</v>
      </c>
      <c r="C37" s="78" t="s">
        <v>6</v>
      </c>
      <c r="D37" s="78" t="s">
        <v>1466</v>
      </c>
      <c r="E37" s="78">
        <v>30750</v>
      </c>
      <c r="F37" s="78" t="s">
        <v>650</v>
      </c>
    </row>
    <row r="38" spans="1:6">
      <c r="A38" s="78" t="s">
        <v>192</v>
      </c>
      <c r="B38" s="78" t="s">
        <v>151</v>
      </c>
      <c r="C38" s="78" t="s">
        <v>6</v>
      </c>
      <c r="D38" s="78" t="s">
        <v>1466</v>
      </c>
      <c r="E38" s="78">
        <v>34250</v>
      </c>
      <c r="F38" s="78" t="s">
        <v>649</v>
      </c>
    </row>
    <row r="39" spans="1:6">
      <c r="A39" s="78" t="s">
        <v>193</v>
      </c>
      <c r="B39" s="78" t="s">
        <v>151</v>
      </c>
      <c r="C39" s="78" t="s">
        <v>6</v>
      </c>
      <c r="D39" s="78" t="s">
        <v>1466</v>
      </c>
      <c r="E39" s="78">
        <v>30750</v>
      </c>
      <c r="F39" s="78" t="s">
        <v>647</v>
      </c>
    </row>
    <row r="40" spans="1:6">
      <c r="A40" s="78" t="s">
        <v>194</v>
      </c>
      <c r="B40" s="78" t="s">
        <v>151</v>
      </c>
      <c r="C40" s="78" t="s">
        <v>6</v>
      </c>
      <c r="D40" s="78" t="s">
        <v>1466</v>
      </c>
      <c r="E40" s="78">
        <v>22875</v>
      </c>
      <c r="F40" s="78" t="s">
        <v>650</v>
      </c>
    </row>
    <row r="41" spans="1:6">
      <c r="A41" s="78" t="s">
        <v>195</v>
      </c>
      <c r="B41" s="78" t="s">
        <v>153</v>
      </c>
      <c r="C41" s="78" t="s">
        <v>6</v>
      </c>
      <c r="D41" s="78" t="s">
        <v>103</v>
      </c>
      <c r="E41" s="78">
        <v>22875</v>
      </c>
      <c r="F41" s="78" t="s">
        <v>647</v>
      </c>
    </row>
    <row r="42" spans="1:6">
      <c r="A42" s="78" t="s">
        <v>196</v>
      </c>
      <c r="B42" s="78" t="s">
        <v>153</v>
      </c>
      <c r="C42" s="78" t="s">
        <v>6</v>
      </c>
      <c r="D42" s="78" t="s">
        <v>103</v>
      </c>
      <c r="E42" s="78">
        <v>22875</v>
      </c>
      <c r="F42" s="78" t="s">
        <v>648</v>
      </c>
    </row>
    <row r="43" spans="1:6">
      <c r="A43" s="78" t="s">
        <v>197</v>
      </c>
      <c r="B43" s="78" t="s">
        <v>153</v>
      </c>
      <c r="C43" s="78" t="s">
        <v>6</v>
      </c>
      <c r="D43" s="78" t="s">
        <v>103</v>
      </c>
      <c r="E43" s="78">
        <v>22875</v>
      </c>
      <c r="F43" s="78" t="s">
        <v>649</v>
      </c>
    </row>
    <row r="44" spans="1:6">
      <c r="A44" s="78" t="s">
        <v>198</v>
      </c>
      <c r="B44" s="78" t="s">
        <v>99</v>
      </c>
      <c r="C44" s="78" t="s">
        <v>6</v>
      </c>
      <c r="D44" s="78" t="s">
        <v>103</v>
      </c>
      <c r="E44" s="78">
        <v>30750</v>
      </c>
      <c r="F44" s="78" t="s">
        <v>646</v>
      </c>
    </row>
    <row r="45" spans="1:6">
      <c r="A45" s="78" t="s">
        <v>199</v>
      </c>
      <c r="B45" s="78" t="s">
        <v>99</v>
      </c>
      <c r="C45" s="78" t="s">
        <v>6</v>
      </c>
      <c r="D45" s="78" t="s">
        <v>103</v>
      </c>
      <c r="E45" s="78">
        <v>22875</v>
      </c>
      <c r="F45" s="78" t="s">
        <v>650</v>
      </c>
    </row>
    <row r="46" spans="1:6">
      <c r="A46" s="78" t="s">
        <v>200</v>
      </c>
      <c r="B46" s="78" t="s">
        <v>99</v>
      </c>
      <c r="C46" s="78" t="s">
        <v>6</v>
      </c>
      <c r="D46" s="78" t="s">
        <v>103</v>
      </c>
      <c r="E46" s="78">
        <v>34250</v>
      </c>
      <c r="F46" s="78" t="s">
        <v>649</v>
      </c>
    </row>
    <row r="47" spans="1:6">
      <c r="A47" s="78" t="s">
        <v>201</v>
      </c>
      <c r="B47" s="78" t="s">
        <v>99</v>
      </c>
      <c r="C47" s="78" t="s">
        <v>6</v>
      </c>
      <c r="D47" s="78" t="s">
        <v>103</v>
      </c>
      <c r="E47" s="78">
        <v>32500</v>
      </c>
      <c r="F47" s="78" t="s">
        <v>647</v>
      </c>
    </row>
    <row r="48" spans="1:6">
      <c r="A48" s="78" t="s">
        <v>202</v>
      </c>
      <c r="B48" s="78" t="s">
        <v>99</v>
      </c>
      <c r="C48" s="78" t="s">
        <v>6</v>
      </c>
      <c r="D48" s="78" t="s">
        <v>103</v>
      </c>
      <c r="E48" s="78">
        <v>34250</v>
      </c>
      <c r="F48" s="78" t="s">
        <v>650</v>
      </c>
    </row>
    <row r="49" spans="1:6">
      <c r="A49" s="78" t="s">
        <v>203</v>
      </c>
      <c r="B49" s="78" t="s">
        <v>150</v>
      </c>
      <c r="C49" s="78" t="s">
        <v>6</v>
      </c>
      <c r="D49" s="78" t="s">
        <v>103</v>
      </c>
      <c r="E49" s="78">
        <v>28300</v>
      </c>
      <c r="F49" s="78" t="s">
        <v>647</v>
      </c>
    </row>
    <row r="50" spans="1:6">
      <c r="A50" s="78" t="s">
        <v>204</v>
      </c>
      <c r="B50" s="78" t="s">
        <v>150</v>
      </c>
      <c r="C50" s="78" t="s">
        <v>6</v>
      </c>
      <c r="D50" s="78" t="s">
        <v>103</v>
      </c>
      <c r="E50" s="78">
        <v>28300</v>
      </c>
      <c r="F50" s="78" t="s">
        <v>646</v>
      </c>
    </row>
    <row r="51" spans="1:6">
      <c r="A51" s="78" t="s">
        <v>205</v>
      </c>
      <c r="B51" s="78" t="s">
        <v>152</v>
      </c>
      <c r="C51" s="78" t="s">
        <v>6</v>
      </c>
      <c r="D51" s="78" t="s">
        <v>103</v>
      </c>
      <c r="E51" s="78">
        <v>24000</v>
      </c>
      <c r="F51" s="78" t="s">
        <v>647</v>
      </c>
    </row>
    <row r="52" spans="1:6">
      <c r="A52" s="78" t="s">
        <v>206</v>
      </c>
      <c r="B52" s="78" t="s">
        <v>152</v>
      </c>
      <c r="C52" s="78" t="s">
        <v>6</v>
      </c>
      <c r="D52" s="78" t="s">
        <v>103</v>
      </c>
      <c r="E52" s="78">
        <v>22875</v>
      </c>
      <c r="F52" s="78" t="s">
        <v>648</v>
      </c>
    </row>
    <row r="53" spans="1:6">
      <c r="A53" s="78" t="s">
        <v>207</v>
      </c>
      <c r="B53" s="78" t="s">
        <v>100</v>
      </c>
      <c r="C53" s="78" t="s">
        <v>6</v>
      </c>
      <c r="D53" s="78" t="s">
        <v>103</v>
      </c>
      <c r="E53" s="78">
        <v>32500</v>
      </c>
      <c r="F53" s="78" t="s">
        <v>650</v>
      </c>
    </row>
    <row r="54" spans="1:6">
      <c r="A54" s="78" t="s">
        <v>208</v>
      </c>
      <c r="B54" s="78" t="s">
        <v>100</v>
      </c>
      <c r="C54" s="78" t="s">
        <v>6</v>
      </c>
      <c r="D54" s="78" t="s">
        <v>103</v>
      </c>
      <c r="E54" s="78">
        <v>22875</v>
      </c>
      <c r="F54" s="78" t="s">
        <v>647</v>
      </c>
    </row>
    <row r="55" spans="1:6">
      <c r="A55" s="78" t="s">
        <v>209</v>
      </c>
      <c r="B55" s="78" t="s">
        <v>100</v>
      </c>
      <c r="C55" s="78" t="s">
        <v>6</v>
      </c>
      <c r="D55" s="78" t="s">
        <v>103</v>
      </c>
      <c r="E55" s="78">
        <v>34250</v>
      </c>
      <c r="F55" s="78" t="s">
        <v>646</v>
      </c>
    </row>
    <row r="56" spans="1:6">
      <c r="A56" s="78" t="s">
        <v>210</v>
      </c>
      <c r="B56" s="78" t="s">
        <v>100</v>
      </c>
      <c r="C56" s="78" t="s">
        <v>6</v>
      </c>
      <c r="D56" s="78" t="s">
        <v>103</v>
      </c>
      <c r="E56" s="78">
        <v>28300</v>
      </c>
      <c r="F56" s="78" t="s">
        <v>650</v>
      </c>
    </row>
    <row r="57" spans="1:6">
      <c r="A57" s="78" t="s">
        <v>211</v>
      </c>
      <c r="B57" s="78" t="s">
        <v>151</v>
      </c>
      <c r="C57" s="78" t="s">
        <v>6</v>
      </c>
      <c r="D57" s="78" t="s">
        <v>103</v>
      </c>
      <c r="E57" s="78">
        <v>28825</v>
      </c>
      <c r="F57" s="78" t="s">
        <v>647</v>
      </c>
    </row>
    <row r="58" spans="1:6">
      <c r="A58" s="78" t="s">
        <v>212</v>
      </c>
      <c r="B58" s="78" t="s">
        <v>151</v>
      </c>
      <c r="C58" s="78" t="s">
        <v>6</v>
      </c>
      <c r="D58" s="78" t="s">
        <v>103</v>
      </c>
      <c r="E58" s="78">
        <v>28825</v>
      </c>
      <c r="F58" s="78" t="s">
        <v>646</v>
      </c>
    </row>
    <row r="59" spans="1:6">
      <c r="A59" s="78" t="s">
        <v>213</v>
      </c>
      <c r="B59" s="78" t="s">
        <v>151</v>
      </c>
      <c r="C59" s="78" t="s">
        <v>6</v>
      </c>
      <c r="D59" s="78" t="s">
        <v>103</v>
      </c>
      <c r="E59" s="78">
        <v>28825</v>
      </c>
      <c r="F59" s="78" t="s">
        <v>650</v>
      </c>
    </row>
    <row r="60" spans="1:6">
      <c r="A60" s="78" t="s">
        <v>214</v>
      </c>
      <c r="B60" s="78" t="s">
        <v>151</v>
      </c>
      <c r="C60" s="78" t="s">
        <v>6</v>
      </c>
      <c r="D60" s="78" t="s">
        <v>103</v>
      </c>
      <c r="E60" s="78">
        <v>28825</v>
      </c>
      <c r="F60" s="78" t="s">
        <v>649</v>
      </c>
    </row>
    <row r="61" spans="1:6">
      <c r="A61" s="78" t="s">
        <v>215</v>
      </c>
      <c r="B61" s="78" t="s">
        <v>151</v>
      </c>
      <c r="C61" s="78" t="s">
        <v>6</v>
      </c>
      <c r="D61" s="78" t="s">
        <v>103</v>
      </c>
      <c r="E61" s="78">
        <v>28825</v>
      </c>
      <c r="F61" s="78" t="s">
        <v>647</v>
      </c>
    </row>
    <row r="62" spans="1:6">
      <c r="A62" s="78" t="s">
        <v>216</v>
      </c>
      <c r="B62" s="78" t="s">
        <v>151</v>
      </c>
      <c r="C62" s="78" t="s">
        <v>6</v>
      </c>
      <c r="D62" s="78" t="s">
        <v>103</v>
      </c>
      <c r="E62" s="78">
        <v>28825</v>
      </c>
      <c r="F62" s="78" t="s">
        <v>650</v>
      </c>
    </row>
    <row r="63" spans="1:6">
      <c r="A63" s="78" t="s">
        <v>217</v>
      </c>
      <c r="B63" s="78" t="s">
        <v>153</v>
      </c>
      <c r="C63" s="78" t="s">
        <v>6</v>
      </c>
      <c r="D63" s="78" t="s">
        <v>101</v>
      </c>
      <c r="E63" s="78">
        <v>30750</v>
      </c>
      <c r="F63" s="78" t="s">
        <v>650</v>
      </c>
    </row>
    <row r="64" spans="1:6">
      <c r="A64" s="78" t="s">
        <v>218</v>
      </c>
      <c r="B64" s="78" t="s">
        <v>153</v>
      </c>
      <c r="C64" s="78" t="s">
        <v>6</v>
      </c>
      <c r="D64" s="78" t="s">
        <v>101</v>
      </c>
      <c r="E64" s="78">
        <v>30750</v>
      </c>
      <c r="F64" s="78" t="s">
        <v>649</v>
      </c>
    </row>
    <row r="65" spans="1:6">
      <c r="A65" s="78" t="s">
        <v>219</v>
      </c>
      <c r="B65" s="78" t="s">
        <v>153</v>
      </c>
      <c r="C65" s="78" t="s">
        <v>6</v>
      </c>
      <c r="D65" s="78" t="s">
        <v>101</v>
      </c>
      <c r="E65" s="78">
        <v>30750</v>
      </c>
      <c r="F65" s="78" t="s">
        <v>647</v>
      </c>
    </row>
    <row r="66" spans="1:6">
      <c r="A66" s="78" t="s">
        <v>220</v>
      </c>
      <c r="B66" s="78" t="s">
        <v>99</v>
      </c>
      <c r="C66" s="78" t="s">
        <v>6</v>
      </c>
      <c r="D66" s="78" t="s">
        <v>101</v>
      </c>
      <c r="E66" s="78">
        <v>30750</v>
      </c>
      <c r="F66" s="78" t="s">
        <v>647</v>
      </c>
    </row>
    <row r="67" spans="1:6">
      <c r="A67" s="78" t="s">
        <v>221</v>
      </c>
      <c r="B67" s="78" t="s">
        <v>99</v>
      </c>
      <c r="C67" s="78" t="s">
        <v>6</v>
      </c>
      <c r="D67" s="78" t="s">
        <v>101</v>
      </c>
      <c r="E67" s="78">
        <v>34250</v>
      </c>
      <c r="F67" s="78" t="s">
        <v>646</v>
      </c>
    </row>
    <row r="68" spans="1:6">
      <c r="A68" s="78" t="s">
        <v>222</v>
      </c>
      <c r="B68" s="78" t="s">
        <v>99</v>
      </c>
      <c r="C68" s="78" t="s">
        <v>6</v>
      </c>
      <c r="D68" s="78" t="s">
        <v>101</v>
      </c>
      <c r="E68" s="78">
        <v>30750</v>
      </c>
      <c r="F68" s="78" t="s">
        <v>646</v>
      </c>
    </row>
    <row r="69" spans="1:6">
      <c r="A69" s="78" t="s">
        <v>223</v>
      </c>
      <c r="B69" s="78" t="s">
        <v>99</v>
      </c>
      <c r="C69" s="78" t="s">
        <v>6</v>
      </c>
      <c r="D69" s="78" t="s">
        <v>101</v>
      </c>
      <c r="E69" s="78">
        <v>22875</v>
      </c>
      <c r="F69" s="78" t="s">
        <v>647</v>
      </c>
    </row>
    <row r="70" spans="1:6">
      <c r="A70" s="78" t="s">
        <v>224</v>
      </c>
      <c r="B70" s="78" t="s">
        <v>150</v>
      </c>
      <c r="C70" s="78" t="s">
        <v>6</v>
      </c>
      <c r="D70" s="78" t="s">
        <v>101</v>
      </c>
      <c r="E70" s="78">
        <v>28300</v>
      </c>
      <c r="F70" s="78" t="s">
        <v>646</v>
      </c>
    </row>
    <row r="71" spans="1:6">
      <c r="A71" s="78" t="s">
        <v>225</v>
      </c>
      <c r="B71" s="78" t="s">
        <v>150</v>
      </c>
      <c r="C71" s="78" t="s">
        <v>6</v>
      </c>
      <c r="D71" s="78" t="s">
        <v>101</v>
      </c>
      <c r="E71" s="78">
        <v>28300</v>
      </c>
      <c r="F71" s="78" t="s">
        <v>647</v>
      </c>
    </row>
    <row r="72" spans="1:6">
      <c r="A72" s="78" t="s">
        <v>226</v>
      </c>
      <c r="B72" s="78" t="s">
        <v>150</v>
      </c>
      <c r="C72" s="78" t="s">
        <v>6</v>
      </c>
      <c r="D72" s="78" t="s">
        <v>101</v>
      </c>
      <c r="E72" s="78">
        <v>28300</v>
      </c>
      <c r="F72" s="78" t="s">
        <v>648</v>
      </c>
    </row>
    <row r="73" spans="1:6">
      <c r="A73" s="78" t="s">
        <v>227</v>
      </c>
      <c r="B73" s="78" t="s">
        <v>152</v>
      </c>
      <c r="C73" s="78" t="s">
        <v>6</v>
      </c>
      <c r="D73" s="78" t="s">
        <v>101</v>
      </c>
      <c r="E73" s="78">
        <v>22875</v>
      </c>
      <c r="F73" s="78" t="s">
        <v>649</v>
      </c>
    </row>
    <row r="74" spans="1:6">
      <c r="A74" s="78" t="s">
        <v>228</v>
      </c>
      <c r="B74" s="78" t="s">
        <v>152</v>
      </c>
      <c r="C74" s="78" t="s">
        <v>6</v>
      </c>
      <c r="D74" s="78" t="s">
        <v>101</v>
      </c>
      <c r="E74" s="78">
        <v>30750</v>
      </c>
      <c r="F74" s="78" t="s">
        <v>650</v>
      </c>
    </row>
    <row r="75" spans="1:6">
      <c r="A75" s="78" t="s">
        <v>229</v>
      </c>
      <c r="B75" s="78" t="s">
        <v>152</v>
      </c>
      <c r="C75" s="78" t="s">
        <v>6</v>
      </c>
      <c r="D75" s="78" t="s">
        <v>101</v>
      </c>
      <c r="E75" s="78">
        <v>30750</v>
      </c>
      <c r="F75" s="78" t="s">
        <v>649</v>
      </c>
    </row>
    <row r="76" spans="1:6">
      <c r="A76" s="78" t="s">
        <v>230</v>
      </c>
      <c r="B76" s="78" t="s">
        <v>100</v>
      </c>
      <c r="C76" s="78" t="s">
        <v>6</v>
      </c>
      <c r="D76" s="78" t="s">
        <v>101</v>
      </c>
      <c r="E76" s="78">
        <v>30750</v>
      </c>
      <c r="F76" s="78" t="s">
        <v>649</v>
      </c>
    </row>
    <row r="77" spans="1:6">
      <c r="A77" s="78" t="s">
        <v>231</v>
      </c>
      <c r="B77" s="78" t="s">
        <v>100</v>
      </c>
      <c r="C77" s="78" t="s">
        <v>6</v>
      </c>
      <c r="D77" s="78" t="s">
        <v>101</v>
      </c>
      <c r="E77" s="78">
        <v>34250</v>
      </c>
      <c r="F77" s="78" t="s">
        <v>647</v>
      </c>
    </row>
    <row r="78" spans="1:6">
      <c r="A78" s="78" t="s">
        <v>232</v>
      </c>
      <c r="B78" s="78" t="s">
        <v>100</v>
      </c>
      <c r="C78" s="78" t="s">
        <v>6</v>
      </c>
      <c r="D78" s="78" t="s">
        <v>101</v>
      </c>
      <c r="E78" s="78">
        <v>30750</v>
      </c>
      <c r="F78" s="78" t="s">
        <v>650</v>
      </c>
    </row>
    <row r="79" spans="1:6">
      <c r="A79" s="78" t="s">
        <v>233</v>
      </c>
      <c r="B79" s="78" t="s">
        <v>100</v>
      </c>
      <c r="C79" s="78" t="s">
        <v>6</v>
      </c>
      <c r="D79" s="78" t="s">
        <v>101</v>
      </c>
      <c r="E79" s="78">
        <v>28300</v>
      </c>
      <c r="F79" s="78" t="s">
        <v>647</v>
      </c>
    </row>
    <row r="80" spans="1:6">
      <c r="A80" s="78" t="s">
        <v>234</v>
      </c>
      <c r="B80" s="78" t="s">
        <v>151</v>
      </c>
      <c r="C80" s="78" t="s">
        <v>6</v>
      </c>
      <c r="D80" s="78" t="s">
        <v>101</v>
      </c>
      <c r="E80" s="78">
        <v>40000</v>
      </c>
      <c r="F80" s="78" t="s">
        <v>647</v>
      </c>
    </row>
    <row r="81" spans="1:6">
      <c r="A81" s="78" t="s">
        <v>235</v>
      </c>
      <c r="B81" s="78" t="s">
        <v>151</v>
      </c>
      <c r="C81" s="78" t="s">
        <v>6</v>
      </c>
      <c r="D81" s="78" t="s">
        <v>101</v>
      </c>
      <c r="E81" s="78">
        <v>28825</v>
      </c>
      <c r="F81" s="78" t="s">
        <v>646</v>
      </c>
    </row>
    <row r="82" spans="1:6">
      <c r="A82" s="78" t="s">
        <v>236</v>
      </c>
      <c r="B82" s="78" t="s">
        <v>151</v>
      </c>
      <c r="C82" s="78" t="s">
        <v>6</v>
      </c>
      <c r="D82" s="78" t="s">
        <v>101</v>
      </c>
      <c r="E82" s="78">
        <v>28825</v>
      </c>
      <c r="F82" s="78" t="s">
        <v>646</v>
      </c>
    </row>
    <row r="83" spans="1:6">
      <c r="A83" s="78" t="s">
        <v>237</v>
      </c>
      <c r="B83" s="78" t="s">
        <v>151</v>
      </c>
      <c r="C83" s="78" t="s">
        <v>6</v>
      </c>
      <c r="D83" s="78" t="s">
        <v>101</v>
      </c>
      <c r="E83" s="78">
        <v>22875</v>
      </c>
      <c r="F83" s="78" t="s">
        <v>647</v>
      </c>
    </row>
    <row r="84" spans="1:6">
      <c r="A84" s="78" t="s">
        <v>238</v>
      </c>
      <c r="B84" s="78" t="s">
        <v>151</v>
      </c>
      <c r="C84" s="78" t="s">
        <v>6</v>
      </c>
      <c r="D84" s="78" t="s">
        <v>101</v>
      </c>
      <c r="E84" s="78">
        <v>22875</v>
      </c>
      <c r="F84" s="78" t="s">
        <v>648</v>
      </c>
    </row>
    <row r="85" spans="1:6">
      <c r="A85" s="78" t="s">
        <v>239</v>
      </c>
      <c r="B85" s="78" t="s">
        <v>153</v>
      </c>
      <c r="C85" s="78" t="s">
        <v>8</v>
      </c>
      <c r="D85" s="78" t="s">
        <v>106</v>
      </c>
      <c r="E85" s="78">
        <v>34250</v>
      </c>
      <c r="F85" s="78" t="s">
        <v>650</v>
      </c>
    </row>
    <row r="86" spans="1:6">
      <c r="A86" s="78" t="s">
        <v>240</v>
      </c>
      <c r="B86" s="78" t="s">
        <v>153</v>
      </c>
      <c r="C86" s="78" t="s">
        <v>8</v>
      </c>
      <c r="D86" s="78" t="s">
        <v>106</v>
      </c>
      <c r="E86" s="78">
        <v>32500</v>
      </c>
      <c r="F86" s="78" t="s">
        <v>647</v>
      </c>
    </row>
    <row r="87" spans="1:6">
      <c r="A87" s="78" t="s">
        <v>241</v>
      </c>
      <c r="B87" s="78" t="s">
        <v>153</v>
      </c>
      <c r="C87" s="78" t="s">
        <v>8</v>
      </c>
      <c r="D87" s="78" t="s">
        <v>106</v>
      </c>
      <c r="E87" s="78">
        <v>34250</v>
      </c>
      <c r="F87" s="78" t="s">
        <v>646</v>
      </c>
    </row>
    <row r="88" spans="1:6">
      <c r="A88" s="78" t="s">
        <v>242</v>
      </c>
      <c r="B88" s="78" t="s">
        <v>153</v>
      </c>
      <c r="C88" s="78" t="s">
        <v>8</v>
      </c>
      <c r="D88" s="78" t="s">
        <v>106</v>
      </c>
      <c r="E88" s="78">
        <v>39500</v>
      </c>
      <c r="F88" s="78" t="s">
        <v>650</v>
      </c>
    </row>
    <row r="89" spans="1:6">
      <c r="A89" s="78" t="s">
        <v>243</v>
      </c>
      <c r="B89" s="78" t="s">
        <v>417</v>
      </c>
      <c r="C89" s="78" t="s">
        <v>8</v>
      </c>
      <c r="D89" s="78" t="s">
        <v>106</v>
      </c>
      <c r="E89" s="78">
        <v>39500</v>
      </c>
      <c r="F89" s="78" t="s">
        <v>649</v>
      </c>
    </row>
    <row r="90" spans="1:6">
      <c r="A90" s="78" t="s">
        <v>244</v>
      </c>
      <c r="B90" s="78" t="s">
        <v>417</v>
      </c>
      <c r="C90" s="78" t="s">
        <v>8</v>
      </c>
      <c r="D90" s="78" t="s">
        <v>106</v>
      </c>
      <c r="E90" s="78">
        <v>39500</v>
      </c>
      <c r="F90" s="78" t="s">
        <v>647</v>
      </c>
    </row>
    <row r="91" spans="1:6">
      <c r="A91" s="78" t="s">
        <v>245</v>
      </c>
      <c r="B91" s="78" t="s">
        <v>417</v>
      </c>
      <c r="C91" s="78" t="s">
        <v>8</v>
      </c>
      <c r="D91" s="78" t="s">
        <v>106</v>
      </c>
      <c r="E91" s="78">
        <v>39500</v>
      </c>
      <c r="F91" s="78" t="s">
        <v>650</v>
      </c>
    </row>
    <row r="92" spans="1:6">
      <c r="A92" s="78" t="s">
        <v>246</v>
      </c>
      <c r="B92" s="78" t="s">
        <v>99</v>
      </c>
      <c r="C92" s="78" t="s">
        <v>8</v>
      </c>
      <c r="D92" s="78" t="s">
        <v>106</v>
      </c>
      <c r="E92" s="78">
        <v>30750</v>
      </c>
      <c r="F92" s="78" t="s">
        <v>648</v>
      </c>
    </row>
    <row r="93" spans="1:6">
      <c r="A93" s="78" t="s">
        <v>247</v>
      </c>
      <c r="B93" s="78" t="s">
        <v>99</v>
      </c>
      <c r="C93" s="78" t="s">
        <v>8</v>
      </c>
      <c r="D93" s="78" t="s">
        <v>106</v>
      </c>
      <c r="E93" s="78">
        <v>48000</v>
      </c>
      <c r="F93" s="78" t="s">
        <v>649</v>
      </c>
    </row>
    <row r="94" spans="1:6">
      <c r="A94" s="78" t="s">
        <v>248</v>
      </c>
      <c r="B94" s="78" t="s">
        <v>99</v>
      </c>
      <c r="C94" s="78" t="s">
        <v>8</v>
      </c>
      <c r="D94" s="78" t="s">
        <v>106</v>
      </c>
      <c r="E94" s="78">
        <v>30750</v>
      </c>
      <c r="F94" s="78" t="s">
        <v>650</v>
      </c>
    </row>
    <row r="95" spans="1:6">
      <c r="A95" s="78" t="s">
        <v>249</v>
      </c>
      <c r="B95" s="78" t="s">
        <v>99</v>
      </c>
      <c r="C95" s="78" t="s">
        <v>8</v>
      </c>
      <c r="D95" s="78" t="s">
        <v>106</v>
      </c>
      <c r="E95" s="78">
        <v>40000</v>
      </c>
      <c r="F95" s="78" t="s">
        <v>649</v>
      </c>
    </row>
    <row r="96" spans="1:6">
      <c r="A96" s="78" t="s">
        <v>250</v>
      </c>
      <c r="B96" s="78" t="s">
        <v>99</v>
      </c>
      <c r="C96" s="78" t="s">
        <v>8</v>
      </c>
      <c r="D96" s="78" t="s">
        <v>106</v>
      </c>
      <c r="E96" s="78">
        <v>30750</v>
      </c>
      <c r="F96" s="78" t="s">
        <v>647</v>
      </c>
    </row>
    <row r="97" spans="1:6">
      <c r="A97" s="78" t="s">
        <v>251</v>
      </c>
      <c r="B97" s="78" t="s">
        <v>99</v>
      </c>
      <c r="C97" s="78" t="s">
        <v>8</v>
      </c>
      <c r="D97" s="78" t="s">
        <v>106</v>
      </c>
      <c r="E97" s="78">
        <v>30750</v>
      </c>
      <c r="F97" s="78" t="s">
        <v>650</v>
      </c>
    </row>
    <row r="98" spans="1:6">
      <c r="A98" s="78" t="s">
        <v>252</v>
      </c>
      <c r="B98" s="78" t="s">
        <v>99</v>
      </c>
      <c r="C98" s="78" t="s">
        <v>8</v>
      </c>
      <c r="D98" s="78" t="s">
        <v>106</v>
      </c>
      <c r="E98" s="78">
        <v>30750</v>
      </c>
      <c r="F98" s="78" t="s">
        <v>647</v>
      </c>
    </row>
    <row r="99" spans="1:6">
      <c r="A99" s="78" t="s">
        <v>253</v>
      </c>
      <c r="B99" s="78" t="s">
        <v>99</v>
      </c>
      <c r="C99" s="78" t="s">
        <v>8</v>
      </c>
      <c r="D99" s="78" t="s">
        <v>106</v>
      </c>
      <c r="E99" s="78">
        <v>30750</v>
      </c>
      <c r="F99" s="78" t="s">
        <v>646</v>
      </c>
    </row>
    <row r="100" spans="1:6">
      <c r="A100" s="78" t="s">
        <v>254</v>
      </c>
      <c r="B100" s="78" t="s">
        <v>150</v>
      </c>
      <c r="C100" s="78" t="s">
        <v>8</v>
      </c>
      <c r="D100" s="78" t="s">
        <v>106</v>
      </c>
      <c r="E100" s="78">
        <v>34250</v>
      </c>
      <c r="F100" s="78" t="s">
        <v>649</v>
      </c>
    </row>
    <row r="101" spans="1:6">
      <c r="A101" s="78" t="s">
        <v>255</v>
      </c>
      <c r="B101" s="78" t="s">
        <v>150</v>
      </c>
      <c r="C101" s="78" t="s">
        <v>8</v>
      </c>
      <c r="D101" s="78" t="s">
        <v>106</v>
      </c>
      <c r="E101" s="78">
        <v>32500</v>
      </c>
      <c r="F101" s="78" t="s">
        <v>650</v>
      </c>
    </row>
    <row r="102" spans="1:6">
      <c r="A102" s="78" t="s">
        <v>256</v>
      </c>
      <c r="B102" s="78" t="s">
        <v>150</v>
      </c>
      <c r="C102" s="78" t="s">
        <v>8</v>
      </c>
      <c r="D102" s="78" t="s">
        <v>106</v>
      </c>
      <c r="E102" s="78">
        <v>34250</v>
      </c>
      <c r="F102" s="78" t="s">
        <v>649</v>
      </c>
    </row>
    <row r="103" spans="1:6">
      <c r="A103" s="78" t="s">
        <v>257</v>
      </c>
      <c r="B103" s="78" t="s">
        <v>150</v>
      </c>
      <c r="C103" s="78" t="s">
        <v>8</v>
      </c>
      <c r="D103" s="78" t="s">
        <v>106</v>
      </c>
      <c r="E103" s="78">
        <v>32500</v>
      </c>
      <c r="F103" s="78" t="s">
        <v>647</v>
      </c>
    </row>
    <row r="104" spans="1:6">
      <c r="A104" s="78" t="s">
        <v>258</v>
      </c>
      <c r="B104" s="78" t="s">
        <v>150</v>
      </c>
      <c r="C104" s="78" t="s">
        <v>8</v>
      </c>
      <c r="D104" s="78" t="s">
        <v>106</v>
      </c>
      <c r="E104" s="78">
        <v>34250</v>
      </c>
      <c r="F104" s="78" t="s">
        <v>650</v>
      </c>
    </row>
    <row r="105" spans="1:6">
      <c r="A105" s="78" t="s">
        <v>259</v>
      </c>
      <c r="B105" s="78" t="s">
        <v>150</v>
      </c>
      <c r="C105" s="78" t="s">
        <v>8</v>
      </c>
      <c r="D105" s="78" t="s">
        <v>106</v>
      </c>
      <c r="E105" s="78">
        <v>32500</v>
      </c>
      <c r="F105" s="78" t="s">
        <v>647</v>
      </c>
    </row>
    <row r="106" spans="1:6">
      <c r="A106" s="78" t="s">
        <v>260</v>
      </c>
      <c r="B106" s="78" t="s">
        <v>152</v>
      </c>
      <c r="C106" s="78" t="s">
        <v>8</v>
      </c>
      <c r="D106" s="78" t="s">
        <v>106</v>
      </c>
      <c r="E106" s="78">
        <v>34250</v>
      </c>
      <c r="F106" s="78" t="s">
        <v>647</v>
      </c>
    </row>
    <row r="107" spans="1:6">
      <c r="A107" s="78" t="s">
        <v>261</v>
      </c>
      <c r="B107" s="78" t="s">
        <v>152</v>
      </c>
      <c r="C107" s="78" t="s">
        <v>8</v>
      </c>
      <c r="D107" s="78" t="s">
        <v>106</v>
      </c>
      <c r="E107" s="78">
        <v>32500</v>
      </c>
      <c r="F107" s="78" t="s">
        <v>650</v>
      </c>
    </row>
    <row r="108" spans="1:6">
      <c r="A108" s="78" t="s">
        <v>262</v>
      </c>
      <c r="B108" s="78" t="s">
        <v>152</v>
      </c>
      <c r="C108" s="78" t="s">
        <v>8</v>
      </c>
      <c r="D108" s="78" t="s">
        <v>106</v>
      </c>
      <c r="E108" s="78">
        <v>34250</v>
      </c>
      <c r="F108" s="78" t="s">
        <v>647</v>
      </c>
    </row>
    <row r="109" spans="1:6">
      <c r="A109" s="78" t="s">
        <v>263</v>
      </c>
      <c r="B109" s="78" t="s">
        <v>152</v>
      </c>
      <c r="C109" s="78" t="s">
        <v>8</v>
      </c>
      <c r="D109" s="78" t="s">
        <v>106</v>
      </c>
      <c r="E109" s="78">
        <v>32500</v>
      </c>
      <c r="F109" s="78" t="s">
        <v>646</v>
      </c>
    </row>
    <row r="110" spans="1:6">
      <c r="A110" s="78" t="s">
        <v>264</v>
      </c>
      <c r="B110" s="78" t="s">
        <v>100</v>
      </c>
      <c r="C110" s="78" t="s">
        <v>8</v>
      </c>
      <c r="D110" s="78" t="s">
        <v>106</v>
      </c>
      <c r="E110" s="78">
        <v>30750</v>
      </c>
      <c r="F110" s="78" t="s">
        <v>646</v>
      </c>
    </row>
    <row r="111" spans="1:6">
      <c r="A111" s="78" t="s">
        <v>265</v>
      </c>
      <c r="B111" s="78" t="s">
        <v>100</v>
      </c>
      <c r="C111" s="78" t="s">
        <v>8</v>
      </c>
      <c r="D111" s="78" t="s">
        <v>106</v>
      </c>
      <c r="E111" s="78">
        <v>30750</v>
      </c>
      <c r="F111" s="78" t="s">
        <v>646</v>
      </c>
    </row>
    <row r="112" spans="1:6">
      <c r="A112" s="78" t="s">
        <v>266</v>
      </c>
      <c r="B112" s="78" t="s">
        <v>100</v>
      </c>
      <c r="C112" s="78" t="s">
        <v>8</v>
      </c>
      <c r="D112" s="78" t="s">
        <v>106</v>
      </c>
      <c r="E112" s="78">
        <v>30750</v>
      </c>
      <c r="F112" s="78" t="s">
        <v>647</v>
      </c>
    </row>
    <row r="113" spans="1:6">
      <c r="A113" s="78" t="s">
        <v>267</v>
      </c>
      <c r="B113" s="78" t="s">
        <v>100</v>
      </c>
      <c r="C113" s="78" t="s">
        <v>8</v>
      </c>
      <c r="D113" s="78" t="s">
        <v>106</v>
      </c>
      <c r="E113" s="78">
        <v>29175</v>
      </c>
      <c r="F113" s="78" t="s">
        <v>648</v>
      </c>
    </row>
    <row r="114" spans="1:6">
      <c r="A114" s="78" t="s">
        <v>268</v>
      </c>
      <c r="B114" s="78" t="s">
        <v>100</v>
      </c>
      <c r="C114" s="78" t="s">
        <v>8</v>
      </c>
      <c r="D114" s="78" t="s">
        <v>106</v>
      </c>
      <c r="E114" s="78">
        <v>29175</v>
      </c>
      <c r="F114" s="78" t="s">
        <v>649</v>
      </c>
    </row>
    <row r="115" spans="1:6">
      <c r="A115" s="78" t="s">
        <v>269</v>
      </c>
      <c r="B115" s="78" t="s">
        <v>100</v>
      </c>
      <c r="C115" s="78" t="s">
        <v>8</v>
      </c>
      <c r="D115" s="78" t="s">
        <v>106</v>
      </c>
      <c r="E115" s="78">
        <v>29175</v>
      </c>
      <c r="F115" s="78" t="s">
        <v>650</v>
      </c>
    </row>
    <row r="116" spans="1:6">
      <c r="A116" s="78" t="s">
        <v>270</v>
      </c>
      <c r="B116" s="78" t="s">
        <v>151</v>
      </c>
      <c r="C116" s="78" t="s">
        <v>8</v>
      </c>
      <c r="D116" s="78" t="s">
        <v>106</v>
      </c>
      <c r="E116" s="78">
        <v>29175</v>
      </c>
      <c r="F116" s="78" t="s">
        <v>649</v>
      </c>
    </row>
    <row r="117" spans="1:6">
      <c r="A117" s="78" t="s">
        <v>271</v>
      </c>
      <c r="B117" s="78" t="s">
        <v>151</v>
      </c>
      <c r="C117" s="78" t="s">
        <v>8</v>
      </c>
      <c r="D117" s="78" t="s">
        <v>106</v>
      </c>
      <c r="E117" s="78">
        <v>29175</v>
      </c>
      <c r="F117" s="78" t="s">
        <v>650</v>
      </c>
    </row>
    <row r="118" spans="1:6">
      <c r="A118" s="78" t="s">
        <v>272</v>
      </c>
      <c r="B118" s="78" t="s">
        <v>151</v>
      </c>
      <c r="C118" s="78" t="s">
        <v>8</v>
      </c>
      <c r="D118" s="78" t="s">
        <v>106</v>
      </c>
      <c r="E118" s="78">
        <v>29175</v>
      </c>
      <c r="F118" s="78" t="s">
        <v>649</v>
      </c>
    </row>
    <row r="119" spans="1:6">
      <c r="A119" s="78" t="s">
        <v>273</v>
      </c>
      <c r="B119" s="78" t="s">
        <v>151</v>
      </c>
      <c r="C119" s="78" t="s">
        <v>8</v>
      </c>
      <c r="D119" s="78" t="s">
        <v>106</v>
      </c>
      <c r="E119" s="78">
        <v>29175</v>
      </c>
      <c r="F119" s="78" t="s">
        <v>647</v>
      </c>
    </row>
    <row r="120" spans="1:6">
      <c r="A120" s="78" t="s">
        <v>274</v>
      </c>
      <c r="B120" s="78" t="s">
        <v>151</v>
      </c>
      <c r="C120" s="78" t="s">
        <v>8</v>
      </c>
      <c r="D120" s="78" t="s">
        <v>106</v>
      </c>
      <c r="E120" s="78">
        <v>29175</v>
      </c>
      <c r="F120" s="78" t="s">
        <v>650</v>
      </c>
    </row>
    <row r="121" spans="1:6">
      <c r="A121" s="78" t="s">
        <v>275</v>
      </c>
      <c r="B121" s="78" t="s">
        <v>151</v>
      </c>
      <c r="C121" s="78" t="s">
        <v>8</v>
      </c>
      <c r="D121" s="78" t="s">
        <v>106</v>
      </c>
      <c r="E121" s="78">
        <v>32500</v>
      </c>
      <c r="F121" s="78" t="s">
        <v>647</v>
      </c>
    </row>
    <row r="122" spans="1:6">
      <c r="A122" s="78" t="s">
        <v>276</v>
      </c>
      <c r="B122" s="78" t="s">
        <v>151</v>
      </c>
      <c r="C122" s="78" t="s">
        <v>8</v>
      </c>
      <c r="D122" s="78" t="s">
        <v>106</v>
      </c>
      <c r="E122" s="78">
        <v>34250</v>
      </c>
      <c r="F122" s="78" t="s">
        <v>646</v>
      </c>
    </row>
    <row r="123" spans="1:6">
      <c r="A123" s="78" t="s">
        <v>277</v>
      </c>
      <c r="B123" s="78" t="s">
        <v>151</v>
      </c>
      <c r="C123" s="78" t="s">
        <v>8</v>
      </c>
      <c r="D123" s="78" t="s">
        <v>106</v>
      </c>
      <c r="E123" s="78">
        <v>32500</v>
      </c>
      <c r="F123" s="78" t="s">
        <v>650</v>
      </c>
    </row>
    <row r="124" spans="1:6">
      <c r="A124" s="78" t="s">
        <v>278</v>
      </c>
      <c r="B124" s="78" t="s">
        <v>153</v>
      </c>
      <c r="C124" s="78" t="s">
        <v>8</v>
      </c>
      <c r="D124" s="78" t="s">
        <v>108</v>
      </c>
      <c r="E124" s="78">
        <v>34250</v>
      </c>
      <c r="F124" s="78" t="s">
        <v>649</v>
      </c>
    </row>
    <row r="125" spans="1:6">
      <c r="A125" s="78" t="s">
        <v>279</v>
      </c>
      <c r="B125" s="78" t="s">
        <v>153</v>
      </c>
      <c r="C125" s="78" t="s">
        <v>8</v>
      </c>
      <c r="D125" s="78" t="s">
        <v>108</v>
      </c>
      <c r="E125" s="78">
        <v>30750</v>
      </c>
      <c r="F125" s="78" t="s">
        <v>647</v>
      </c>
    </row>
    <row r="126" spans="1:6">
      <c r="A126" s="78" t="s">
        <v>280</v>
      </c>
      <c r="B126" s="78" t="s">
        <v>153</v>
      </c>
      <c r="C126" s="78" t="s">
        <v>8</v>
      </c>
      <c r="D126" s="78" t="s">
        <v>108</v>
      </c>
      <c r="E126" s="78">
        <v>34250</v>
      </c>
      <c r="F126" s="78" t="s">
        <v>650</v>
      </c>
    </row>
    <row r="127" spans="1:6">
      <c r="A127" s="78" t="s">
        <v>281</v>
      </c>
      <c r="B127" s="78" t="s">
        <v>99</v>
      </c>
      <c r="C127" s="78" t="s">
        <v>8</v>
      </c>
      <c r="D127" s="78" t="s">
        <v>108</v>
      </c>
      <c r="E127" s="78">
        <v>39500</v>
      </c>
      <c r="F127" s="78" t="s">
        <v>650</v>
      </c>
    </row>
    <row r="128" spans="1:6">
      <c r="A128" s="78" t="s">
        <v>282</v>
      </c>
      <c r="B128" s="78" t="s">
        <v>99</v>
      </c>
      <c r="C128" s="78" t="s">
        <v>8</v>
      </c>
      <c r="D128" s="78" t="s">
        <v>108</v>
      </c>
      <c r="E128" s="78">
        <v>39500</v>
      </c>
      <c r="F128" s="78" t="s">
        <v>649</v>
      </c>
    </row>
    <row r="129" spans="1:6">
      <c r="A129" s="78" t="s">
        <v>283</v>
      </c>
      <c r="B129" s="78" t="s">
        <v>99</v>
      </c>
      <c r="C129" s="78" t="s">
        <v>8</v>
      </c>
      <c r="D129" s="78" t="s">
        <v>108</v>
      </c>
      <c r="E129" s="78">
        <v>39500</v>
      </c>
      <c r="F129" s="78" t="s">
        <v>647</v>
      </c>
    </row>
    <row r="130" spans="1:6">
      <c r="A130" s="78" t="s">
        <v>284</v>
      </c>
      <c r="B130" s="78" t="s">
        <v>99</v>
      </c>
      <c r="C130" s="78" t="s">
        <v>8</v>
      </c>
      <c r="D130" s="78" t="s">
        <v>108</v>
      </c>
      <c r="E130" s="78">
        <v>39500</v>
      </c>
      <c r="F130" s="78" t="s">
        <v>650</v>
      </c>
    </row>
    <row r="131" spans="1:6">
      <c r="A131" s="78" t="s">
        <v>285</v>
      </c>
      <c r="B131" s="78" t="s">
        <v>99</v>
      </c>
      <c r="C131" s="78" t="s">
        <v>8</v>
      </c>
      <c r="D131" s="78" t="s">
        <v>108</v>
      </c>
      <c r="E131" s="78">
        <v>39500</v>
      </c>
      <c r="F131" s="78" t="s">
        <v>647</v>
      </c>
    </row>
    <row r="132" spans="1:6">
      <c r="A132" s="78" t="s">
        <v>286</v>
      </c>
      <c r="B132" s="78" t="s">
        <v>99</v>
      </c>
      <c r="C132" s="78" t="s">
        <v>8</v>
      </c>
      <c r="D132" s="78" t="s">
        <v>108</v>
      </c>
      <c r="E132" s="78">
        <v>39500</v>
      </c>
      <c r="F132" s="78" t="s">
        <v>646</v>
      </c>
    </row>
    <row r="133" spans="1:6">
      <c r="A133" s="78" t="s">
        <v>287</v>
      </c>
      <c r="B133" s="78" t="s">
        <v>150</v>
      </c>
      <c r="C133" s="78" t="s">
        <v>8</v>
      </c>
      <c r="D133" s="78" t="s">
        <v>108</v>
      </c>
      <c r="E133" s="78">
        <v>30750</v>
      </c>
      <c r="F133" s="78" t="s">
        <v>646</v>
      </c>
    </row>
    <row r="134" spans="1:6">
      <c r="A134" s="78" t="s">
        <v>288</v>
      </c>
      <c r="B134" s="78" t="s">
        <v>150</v>
      </c>
      <c r="C134" s="78" t="s">
        <v>8</v>
      </c>
      <c r="D134" s="78" t="s">
        <v>108</v>
      </c>
      <c r="E134" s="78">
        <v>30750</v>
      </c>
      <c r="F134" s="78" t="s">
        <v>650</v>
      </c>
    </row>
    <row r="135" spans="1:6">
      <c r="A135" s="78" t="s">
        <v>289</v>
      </c>
      <c r="B135" s="78" t="s">
        <v>150</v>
      </c>
      <c r="C135" s="78" t="s">
        <v>8</v>
      </c>
      <c r="D135" s="78" t="s">
        <v>108</v>
      </c>
      <c r="E135" s="78">
        <v>30750</v>
      </c>
      <c r="F135" s="78" t="s">
        <v>649</v>
      </c>
    </row>
    <row r="136" spans="1:6">
      <c r="A136" s="78" t="s">
        <v>290</v>
      </c>
      <c r="B136" s="78" t="s">
        <v>150</v>
      </c>
      <c r="C136" s="78" t="s">
        <v>8</v>
      </c>
      <c r="D136" s="78" t="s">
        <v>108</v>
      </c>
      <c r="E136" s="78">
        <v>30750</v>
      </c>
      <c r="F136" s="78" t="s">
        <v>647</v>
      </c>
    </row>
    <row r="137" spans="1:6">
      <c r="A137" s="78" t="s">
        <v>291</v>
      </c>
      <c r="B137" s="78" t="s">
        <v>152</v>
      </c>
      <c r="C137" s="78" t="s">
        <v>8</v>
      </c>
      <c r="D137" s="78" t="s">
        <v>108</v>
      </c>
      <c r="E137" s="78">
        <v>26375</v>
      </c>
      <c r="F137" s="78" t="s">
        <v>650</v>
      </c>
    </row>
    <row r="138" spans="1:6">
      <c r="A138" s="78" t="s">
        <v>292</v>
      </c>
      <c r="B138" s="78" t="s">
        <v>152</v>
      </c>
      <c r="C138" s="78" t="s">
        <v>8</v>
      </c>
      <c r="D138" s="78" t="s">
        <v>108</v>
      </c>
      <c r="E138" s="78">
        <v>30750</v>
      </c>
      <c r="F138" s="78" t="s">
        <v>649</v>
      </c>
    </row>
    <row r="139" spans="1:6">
      <c r="A139" s="78" t="s">
        <v>293</v>
      </c>
      <c r="B139" s="78" t="s">
        <v>152</v>
      </c>
      <c r="C139" s="78" t="s">
        <v>8</v>
      </c>
      <c r="D139" s="78" t="s">
        <v>108</v>
      </c>
      <c r="E139" s="78">
        <v>30750</v>
      </c>
      <c r="F139" s="78" t="s">
        <v>647</v>
      </c>
    </row>
    <row r="140" spans="1:6">
      <c r="A140" s="78" t="s">
        <v>294</v>
      </c>
      <c r="B140" s="78" t="s">
        <v>100</v>
      </c>
      <c r="C140" s="78" t="s">
        <v>8</v>
      </c>
      <c r="D140" s="78" t="s">
        <v>108</v>
      </c>
      <c r="E140" s="78">
        <v>39500</v>
      </c>
      <c r="F140" s="78" t="s">
        <v>649</v>
      </c>
    </row>
    <row r="141" spans="1:6">
      <c r="A141" s="78" t="s">
        <v>295</v>
      </c>
      <c r="B141" s="78" t="s">
        <v>100</v>
      </c>
      <c r="C141" s="78" t="s">
        <v>8</v>
      </c>
      <c r="D141" s="78" t="s">
        <v>108</v>
      </c>
      <c r="E141" s="78">
        <v>39500</v>
      </c>
      <c r="F141" s="78" t="s">
        <v>647</v>
      </c>
    </row>
    <row r="142" spans="1:6">
      <c r="A142" s="78" t="s">
        <v>296</v>
      </c>
      <c r="B142" s="78" t="s">
        <v>100</v>
      </c>
      <c r="C142" s="78" t="s">
        <v>8</v>
      </c>
      <c r="D142" s="78" t="s">
        <v>108</v>
      </c>
      <c r="E142" s="78">
        <v>40000</v>
      </c>
      <c r="F142" s="78" t="s">
        <v>650</v>
      </c>
    </row>
    <row r="143" spans="1:6">
      <c r="A143" s="78" t="s">
        <v>297</v>
      </c>
      <c r="B143" s="78" t="s">
        <v>100</v>
      </c>
      <c r="C143" s="78" t="s">
        <v>8</v>
      </c>
      <c r="D143" s="78" t="s">
        <v>108</v>
      </c>
      <c r="E143" s="78">
        <v>39500</v>
      </c>
      <c r="F143" s="78" t="s">
        <v>647</v>
      </c>
    </row>
    <row r="144" spans="1:6">
      <c r="A144" s="78" t="s">
        <v>298</v>
      </c>
      <c r="B144" s="78" t="s">
        <v>151</v>
      </c>
      <c r="C144" s="78" t="s">
        <v>8</v>
      </c>
      <c r="D144" s="78" t="s">
        <v>108</v>
      </c>
      <c r="E144" s="78">
        <v>26375</v>
      </c>
      <c r="F144" s="78" t="s">
        <v>649</v>
      </c>
    </row>
    <row r="145" spans="1:6">
      <c r="A145" s="78" t="s">
        <v>299</v>
      </c>
      <c r="B145" s="78" t="s">
        <v>151</v>
      </c>
      <c r="C145" s="78" t="s">
        <v>8</v>
      </c>
      <c r="D145" s="78" t="s">
        <v>108</v>
      </c>
      <c r="E145" s="78">
        <v>26375</v>
      </c>
      <c r="F145" s="78" t="s">
        <v>647</v>
      </c>
    </row>
    <row r="146" spans="1:6">
      <c r="A146" s="78" t="s">
        <v>300</v>
      </c>
      <c r="B146" s="78" t="s">
        <v>151</v>
      </c>
      <c r="C146" s="78" t="s">
        <v>8</v>
      </c>
      <c r="D146" s="78" t="s">
        <v>108</v>
      </c>
      <c r="E146" s="78">
        <v>26375</v>
      </c>
      <c r="F146" s="78" t="s">
        <v>650</v>
      </c>
    </row>
    <row r="147" spans="1:6">
      <c r="A147" s="78" t="s">
        <v>301</v>
      </c>
      <c r="B147" s="78" t="s">
        <v>151</v>
      </c>
      <c r="C147" s="78" t="s">
        <v>8</v>
      </c>
      <c r="D147" s="78" t="s">
        <v>108</v>
      </c>
      <c r="E147" s="78">
        <v>26375</v>
      </c>
      <c r="F147" s="78" t="s">
        <v>647</v>
      </c>
    </row>
    <row r="148" spans="1:6">
      <c r="A148" s="78" t="s">
        <v>302</v>
      </c>
      <c r="B148" s="78" t="s">
        <v>151</v>
      </c>
      <c r="C148" s="78" t="s">
        <v>8</v>
      </c>
      <c r="D148" s="78" t="s">
        <v>108</v>
      </c>
      <c r="E148" s="78">
        <v>26375</v>
      </c>
      <c r="F148" s="78" t="s">
        <v>646</v>
      </c>
    </row>
    <row r="149" spans="1:6">
      <c r="A149" s="78" t="s">
        <v>303</v>
      </c>
      <c r="B149" s="78" t="s">
        <v>99</v>
      </c>
      <c r="C149" s="78" t="s">
        <v>93</v>
      </c>
      <c r="D149" s="78" t="s">
        <v>154</v>
      </c>
      <c r="E149" s="78">
        <v>39500</v>
      </c>
      <c r="F149" s="78" t="s">
        <v>646</v>
      </c>
    </row>
    <row r="150" spans="1:6">
      <c r="A150" s="78" t="s">
        <v>304</v>
      </c>
      <c r="B150" s="78" t="s">
        <v>99</v>
      </c>
      <c r="C150" s="78" t="s">
        <v>93</v>
      </c>
      <c r="D150" s="78" t="s">
        <v>154</v>
      </c>
      <c r="E150" s="78">
        <v>39500</v>
      </c>
      <c r="F150" s="78" t="s">
        <v>647</v>
      </c>
    </row>
    <row r="151" spans="1:6">
      <c r="A151" s="78" t="s">
        <v>305</v>
      </c>
      <c r="B151" s="78" t="s">
        <v>99</v>
      </c>
      <c r="C151" s="78" t="s">
        <v>93</v>
      </c>
      <c r="D151" s="78" t="s">
        <v>154</v>
      </c>
      <c r="E151" s="78">
        <v>39500</v>
      </c>
      <c r="F151" s="78" t="s">
        <v>648</v>
      </c>
    </row>
    <row r="152" spans="1:6">
      <c r="A152" s="78" t="s">
        <v>306</v>
      </c>
      <c r="B152" s="78" t="s">
        <v>99</v>
      </c>
      <c r="C152" s="78" t="s">
        <v>93</v>
      </c>
      <c r="D152" s="78" t="s">
        <v>154</v>
      </c>
      <c r="E152" s="78">
        <v>39500</v>
      </c>
      <c r="F152" s="78" t="s">
        <v>649</v>
      </c>
    </row>
    <row r="153" spans="1:6">
      <c r="A153" s="78" t="s">
        <v>307</v>
      </c>
      <c r="B153" s="78" t="s">
        <v>99</v>
      </c>
      <c r="C153" s="78" t="s">
        <v>93</v>
      </c>
      <c r="D153" s="78" t="s">
        <v>154</v>
      </c>
      <c r="E153" s="78">
        <v>26375</v>
      </c>
      <c r="F153" s="78" t="s">
        <v>650</v>
      </c>
    </row>
    <row r="154" spans="1:6">
      <c r="A154" s="78" t="s">
        <v>308</v>
      </c>
      <c r="B154" s="78" t="s">
        <v>99</v>
      </c>
      <c r="C154" s="78" t="s">
        <v>93</v>
      </c>
      <c r="D154" s="78" t="s">
        <v>154</v>
      </c>
      <c r="E154" s="78">
        <v>26375</v>
      </c>
      <c r="F154" s="78" t="s">
        <v>649</v>
      </c>
    </row>
    <row r="155" spans="1:6">
      <c r="A155" s="78" t="s">
        <v>309</v>
      </c>
      <c r="B155" s="78" t="s">
        <v>99</v>
      </c>
      <c r="C155" s="78" t="s">
        <v>93</v>
      </c>
      <c r="D155" s="78" t="s">
        <v>154</v>
      </c>
      <c r="E155" s="78">
        <v>26375</v>
      </c>
      <c r="F155" s="78" t="s">
        <v>647</v>
      </c>
    </row>
    <row r="156" spans="1:6">
      <c r="A156" s="78" t="s">
        <v>310</v>
      </c>
      <c r="B156" s="78" t="s">
        <v>100</v>
      </c>
      <c r="C156" s="78" t="s">
        <v>93</v>
      </c>
      <c r="D156" s="78" t="s">
        <v>154</v>
      </c>
      <c r="E156" s="78">
        <v>30750</v>
      </c>
      <c r="F156" s="78" t="s">
        <v>646</v>
      </c>
    </row>
    <row r="157" spans="1:6">
      <c r="A157" s="78" t="s">
        <v>311</v>
      </c>
      <c r="B157" s="78" t="s">
        <v>100</v>
      </c>
      <c r="C157" s="78" t="s">
        <v>93</v>
      </c>
      <c r="D157" s="78" t="s">
        <v>154</v>
      </c>
      <c r="E157" s="78">
        <v>30750</v>
      </c>
      <c r="F157" s="78" t="s">
        <v>650</v>
      </c>
    </row>
    <row r="158" spans="1:6">
      <c r="A158" s="78" t="s">
        <v>312</v>
      </c>
      <c r="B158" s="78" t="s">
        <v>100</v>
      </c>
      <c r="C158" s="78" t="s">
        <v>93</v>
      </c>
      <c r="D158" s="78" t="s">
        <v>154</v>
      </c>
      <c r="E158" s="78">
        <v>30750</v>
      </c>
      <c r="F158" s="78" t="s">
        <v>649</v>
      </c>
    </row>
    <row r="159" spans="1:6">
      <c r="A159" s="78" t="s">
        <v>313</v>
      </c>
      <c r="B159" s="78" t="s">
        <v>100</v>
      </c>
      <c r="C159" s="78" t="s">
        <v>93</v>
      </c>
      <c r="D159" s="78" t="s">
        <v>154</v>
      </c>
      <c r="E159" s="78">
        <v>34250</v>
      </c>
      <c r="F159" s="78" t="s">
        <v>647</v>
      </c>
    </row>
    <row r="160" spans="1:6">
      <c r="A160" s="78" t="s">
        <v>314</v>
      </c>
      <c r="B160" s="78" t="s">
        <v>100</v>
      </c>
      <c r="C160" s="78" t="s">
        <v>93</v>
      </c>
      <c r="D160" s="78" t="s">
        <v>154</v>
      </c>
      <c r="E160" s="78">
        <v>30750</v>
      </c>
      <c r="F160" s="78" t="s">
        <v>650</v>
      </c>
    </row>
    <row r="161" spans="1:6">
      <c r="A161" s="78" t="s">
        <v>315</v>
      </c>
      <c r="B161" s="78" t="s">
        <v>100</v>
      </c>
      <c r="C161" s="78" t="s">
        <v>93</v>
      </c>
      <c r="D161" s="78" t="s">
        <v>154</v>
      </c>
      <c r="E161" s="78">
        <v>34250</v>
      </c>
      <c r="F161" s="78" t="s">
        <v>647</v>
      </c>
    </row>
    <row r="162" spans="1:6">
      <c r="A162" s="78" t="s">
        <v>316</v>
      </c>
      <c r="B162" s="78" t="s">
        <v>151</v>
      </c>
      <c r="C162" s="78" t="s">
        <v>93</v>
      </c>
      <c r="D162" s="78" t="s">
        <v>154</v>
      </c>
      <c r="E162" s="78">
        <v>30750</v>
      </c>
      <c r="F162" s="78" t="s">
        <v>646</v>
      </c>
    </row>
    <row r="163" spans="1:6">
      <c r="A163" s="78" t="s">
        <v>317</v>
      </c>
      <c r="B163" s="78" t="s">
        <v>151</v>
      </c>
      <c r="C163" s="78" t="s">
        <v>93</v>
      </c>
      <c r="D163" s="78" t="s">
        <v>154</v>
      </c>
      <c r="E163" s="78">
        <v>30750</v>
      </c>
      <c r="F163" s="78" t="s">
        <v>647</v>
      </c>
    </row>
    <row r="164" spans="1:6">
      <c r="A164" s="78" t="s">
        <v>318</v>
      </c>
      <c r="B164" s="78" t="s">
        <v>151</v>
      </c>
      <c r="C164" s="78" t="s">
        <v>93</v>
      </c>
      <c r="D164" s="78" t="s">
        <v>154</v>
      </c>
      <c r="E164" s="78">
        <v>34250</v>
      </c>
      <c r="F164" s="78" t="s">
        <v>648</v>
      </c>
    </row>
    <row r="165" spans="1:6">
      <c r="A165" s="78" t="s">
        <v>319</v>
      </c>
      <c r="B165" s="78" t="s">
        <v>151</v>
      </c>
      <c r="C165" s="78" t="s">
        <v>93</v>
      </c>
      <c r="D165" s="78" t="s">
        <v>154</v>
      </c>
      <c r="E165" s="78">
        <v>30750</v>
      </c>
      <c r="F165" s="78" t="s">
        <v>649</v>
      </c>
    </row>
    <row r="166" spans="1:6">
      <c r="A166" s="78" t="s">
        <v>320</v>
      </c>
      <c r="B166" s="78" t="s">
        <v>151</v>
      </c>
      <c r="C166" s="78" t="s">
        <v>93</v>
      </c>
      <c r="D166" s="78" t="s">
        <v>154</v>
      </c>
      <c r="E166" s="78">
        <v>34250</v>
      </c>
      <c r="F166" s="78" t="s">
        <v>650</v>
      </c>
    </row>
    <row r="167" spans="1:6">
      <c r="A167" s="78" t="s">
        <v>321</v>
      </c>
      <c r="B167" s="78" t="s">
        <v>150</v>
      </c>
      <c r="C167" s="78" t="s">
        <v>93</v>
      </c>
      <c r="D167" s="78" t="s">
        <v>154</v>
      </c>
      <c r="E167" s="78">
        <v>30750</v>
      </c>
      <c r="F167" s="78" t="s">
        <v>650</v>
      </c>
    </row>
    <row r="168" spans="1:6">
      <c r="A168" s="78" t="s">
        <v>322</v>
      </c>
      <c r="B168" s="78" t="s">
        <v>150</v>
      </c>
      <c r="C168" s="78" t="s">
        <v>93</v>
      </c>
      <c r="D168" s="78" t="s">
        <v>154</v>
      </c>
      <c r="E168" s="78">
        <v>34250</v>
      </c>
      <c r="F168" s="78" t="s">
        <v>647</v>
      </c>
    </row>
    <row r="169" spans="1:6">
      <c r="A169" s="78" t="s">
        <v>323</v>
      </c>
      <c r="B169" s="78" t="s">
        <v>150</v>
      </c>
      <c r="C169" s="78" t="s">
        <v>93</v>
      </c>
      <c r="D169" s="78" t="s">
        <v>154</v>
      </c>
      <c r="E169" s="78">
        <v>30750</v>
      </c>
      <c r="F169" s="78" t="s">
        <v>646</v>
      </c>
    </row>
    <row r="170" spans="1:6">
      <c r="A170" s="78" t="s">
        <v>324</v>
      </c>
      <c r="B170" s="78" t="s">
        <v>150</v>
      </c>
      <c r="C170" s="78" t="s">
        <v>93</v>
      </c>
      <c r="D170" s="78" t="s">
        <v>154</v>
      </c>
      <c r="E170" s="78">
        <v>34250</v>
      </c>
      <c r="F170" s="78" t="s">
        <v>646</v>
      </c>
    </row>
    <row r="171" spans="1:6">
      <c r="A171" s="78" t="s">
        <v>325</v>
      </c>
      <c r="B171" s="78" t="s">
        <v>150</v>
      </c>
      <c r="C171" s="78" t="s">
        <v>93</v>
      </c>
      <c r="D171" s="78" t="s">
        <v>154</v>
      </c>
      <c r="E171" s="78">
        <v>30750</v>
      </c>
      <c r="F171" s="78" t="s">
        <v>647</v>
      </c>
    </row>
    <row r="172" spans="1:6">
      <c r="A172" s="78" t="s">
        <v>326</v>
      </c>
      <c r="B172" s="78" t="s">
        <v>150</v>
      </c>
      <c r="C172" s="78" t="s">
        <v>93</v>
      </c>
      <c r="D172" s="78" t="s">
        <v>154</v>
      </c>
      <c r="E172" s="78">
        <v>23750</v>
      </c>
      <c r="F172" s="78" t="s">
        <v>648</v>
      </c>
    </row>
    <row r="173" spans="1:6">
      <c r="A173" s="78" t="s">
        <v>327</v>
      </c>
      <c r="B173" s="78" t="s">
        <v>152</v>
      </c>
      <c r="C173" s="78" t="s">
        <v>93</v>
      </c>
      <c r="D173" s="78" t="s">
        <v>154</v>
      </c>
      <c r="E173" s="78">
        <v>30750</v>
      </c>
      <c r="F173" s="78" t="s">
        <v>650</v>
      </c>
    </row>
    <row r="174" spans="1:6">
      <c r="A174" s="78" t="s">
        <v>328</v>
      </c>
      <c r="B174" s="78" t="s">
        <v>152</v>
      </c>
      <c r="C174" s="78" t="s">
        <v>93</v>
      </c>
      <c r="D174" s="78" t="s">
        <v>154</v>
      </c>
      <c r="E174" s="78">
        <v>34250</v>
      </c>
      <c r="F174" s="78" t="s">
        <v>647</v>
      </c>
    </row>
    <row r="175" spans="1:6">
      <c r="A175" s="78" t="s">
        <v>329</v>
      </c>
      <c r="B175" s="78" t="s">
        <v>152</v>
      </c>
      <c r="C175" s="78" t="s">
        <v>93</v>
      </c>
      <c r="D175" s="78" t="s">
        <v>154</v>
      </c>
      <c r="E175" s="78">
        <v>23750</v>
      </c>
      <c r="F175" s="78" t="s">
        <v>646</v>
      </c>
    </row>
    <row r="176" spans="1:6">
      <c r="A176" s="78" t="s">
        <v>330</v>
      </c>
      <c r="B176" s="78" t="s">
        <v>153</v>
      </c>
      <c r="C176" s="78" t="s">
        <v>93</v>
      </c>
      <c r="D176" s="78" t="s">
        <v>154</v>
      </c>
      <c r="E176" s="78">
        <v>30750</v>
      </c>
      <c r="F176" s="78" t="s">
        <v>647</v>
      </c>
    </row>
    <row r="177" spans="1:6">
      <c r="A177" s="78" t="s">
        <v>331</v>
      </c>
      <c r="B177" s="78" t="s">
        <v>153</v>
      </c>
      <c r="C177" s="78" t="s">
        <v>93</v>
      </c>
      <c r="D177" s="78" t="s">
        <v>154</v>
      </c>
      <c r="E177" s="78">
        <v>34250</v>
      </c>
      <c r="F177" s="78" t="s">
        <v>646</v>
      </c>
    </row>
    <row r="178" spans="1:6">
      <c r="A178" s="78" t="s">
        <v>332</v>
      </c>
      <c r="B178" s="78" t="s">
        <v>153</v>
      </c>
      <c r="C178" s="78" t="s">
        <v>93</v>
      </c>
      <c r="D178" s="78" t="s">
        <v>154</v>
      </c>
      <c r="E178" s="78">
        <v>23750</v>
      </c>
      <c r="F178" s="78" t="s">
        <v>646</v>
      </c>
    </row>
    <row r="179" spans="1:6">
      <c r="A179" s="78" t="s">
        <v>333</v>
      </c>
      <c r="B179" s="78" t="s">
        <v>153</v>
      </c>
      <c r="C179" s="78" t="s">
        <v>93</v>
      </c>
      <c r="D179" s="78" t="s">
        <v>154</v>
      </c>
      <c r="E179" s="78">
        <v>30750</v>
      </c>
      <c r="F179" s="78" t="s">
        <v>647</v>
      </c>
    </row>
    <row r="180" spans="1:6">
      <c r="A180" s="78" t="s">
        <v>334</v>
      </c>
      <c r="B180" s="78" t="s">
        <v>153</v>
      </c>
      <c r="C180" s="78" t="s">
        <v>93</v>
      </c>
      <c r="D180" s="78" t="s">
        <v>154</v>
      </c>
      <c r="E180" s="78">
        <v>34250</v>
      </c>
      <c r="F180" s="78" t="s">
        <v>648</v>
      </c>
    </row>
    <row r="181" spans="1:6">
      <c r="A181" s="78" t="s">
        <v>335</v>
      </c>
      <c r="B181" s="78" t="s">
        <v>153</v>
      </c>
      <c r="C181" s="78" t="s">
        <v>93</v>
      </c>
      <c r="D181" s="78" t="s">
        <v>154</v>
      </c>
      <c r="E181" s="78">
        <v>23750</v>
      </c>
      <c r="F181" s="78" t="s">
        <v>649</v>
      </c>
    </row>
    <row r="182" spans="1:6">
      <c r="A182" s="78" t="s">
        <v>336</v>
      </c>
      <c r="B182" s="78" t="s">
        <v>153</v>
      </c>
      <c r="C182" s="78" t="s">
        <v>93</v>
      </c>
      <c r="D182" s="78" t="s">
        <v>154</v>
      </c>
      <c r="E182" s="78">
        <v>30750</v>
      </c>
      <c r="F182" s="78" t="s">
        <v>650</v>
      </c>
    </row>
    <row r="183" spans="1:6">
      <c r="A183" s="78" t="s">
        <v>337</v>
      </c>
      <c r="B183" s="78" t="s">
        <v>153</v>
      </c>
      <c r="C183" s="78" t="s">
        <v>93</v>
      </c>
      <c r="D183" s="78" t="s">
        <v>154</v>
      </c>
      <c r="E183" s="78">
        <v>34250</v>
      </c>
      <c r="F183" s="78" t="s">
        <v>649</v>
      </c>
    </row>
    <row r="184" spans="1:6">
      <c r="A184" s="78" t="s">
        <v>338</v>
      </c>
      <c r="B184" s="78" t="s">
        <v>99</v>
      </c>
      <c r="C184" s="78" t="s">
        <v>93</v>
      </c>
      <c r="D184" s="78" t="s">
        <v>155</v>
      </c>
      <c r="E184" s="78">
        <v>23750</v>
      </c>
      <c r="F184" s="78" t="s">
        <v>650</v>
      </c>
    </row>
    <row r="185" spans="1:6">
      <c r="A185" s="78" t="s">
        <v>339</v>
      </c>
      <c r="B185" s="78" t="s">
        <v>99</v>
      </c>
      <c r="C185" s="78" t="s">
        <v>93</v>
      </c>
      <c r="D185" s="78" t="s">
        <v>155</v>
      </c>
      <c r="E185" s="78">
        <v>30750</v>
      </c>
      <c r="F185" s="78" t="s">
        <v>647</v>
      </c>
    </row>
    <row r="186" spans="1:6">
      <c r="A186" s="78" t="s">
        <v>340</v>
      </c>
      <c r="B186" s="78" t="s">
        <v>99</v>
      </c>
      <c r="C186" s="78" t="s">
        <v>93</v>
      </c>
      <c r="D186" s="78" t="s">
        <v>155</v>
      </c>
      <c r="E186" s="78">
        <v>34250</v>
      </c>
      <c r="F186" s="78" t="s">
        <v>646</v>
      </c>
    </row>
    <row r="187" spans="1:6">
      <c r="A187" s="78" t="s">
        <v>341</v>
      </c>
      <c r="B187" s="78" t="s">
        <v>99</v>
      </c>
      <c r="C187" s="78" t="s">
        <v>93</v>
      </c>
      <c r="D187" s="78" t="s">
        <v>155</v>
      </c>
      <c r="E187" s="78">
        <v>23750</v>
      </c>
      <c r="F187" s="78" t="s">
        <v>650</v>
      </c>
    </row>
    <row r="188" spans="1:6">
      <c r="A188" s="78" t="s">
        <v>342</v>
      </c>
      <c r="B188" s="78" t="s">
        <v>99</v>
      </c>
      <c r="C188" s="78" t="s">
        <v>93</v>
      </c>
      <c r="D188" s="78" t="s">
        <v>155</v>
      </c>
      <c r="E188" s="78">
        <v>30750</v>
      </c>
      <c r="F188" s="78" t="s">
        <v>649</v>
      </c>
    </row>
    <row r="189" spans="1:6">
      <c r="A189" s="78" t="s">
        <v>343</v>
      </c>
      <c r="B189" s="78" t="s">
        <v>99</v>
      </c>
      <c r="C189" s="78" t="s">
        <v>93</v>
      </c>
      <c r="D189" s="78" t="s">
        <v>155</v>
      </c>
      <c r="E189" s="78">
        <v>34250</v>
      </c>
      <c r="F189" s="78" t="s">
        <v>647</v>
      </c>
    </row>
    <row r="190" spans="1:6">
      <c r="A190" s="78" t="s">
        <v>344</v>
      </c>
      <c r="B190" s="78" t="s">
        <v>99</v>
      </c>
      <c r="C190" s="78" t="s">
        <v>93</v>
      </c>
      <c r="D190" s="78" t="s">
        <v>155</v>
      </c>
      <c r="E190" s="78">
        <v>23750</v>
      </c>
      <c r="F190" s="78" t="s">
        <v>650</v>
      </c>
    </row>
    <row r="191" spans="1:6">
      <c r="A191" s="78" t="s">
        <v>345</v>
      </c>
      <c r="B191" s="78" t="s">
        <v>99</v>
      </c>
      <c r="C191" s="78" t="s">
        <v>93</v>
      </c>
      <c r="D191" s="78" t="s">
        <v>155</v>
      </c>
      <c r="E191" s="78">
        <v>30750</v>
      </c>
      <c r="F191" s="78" t="s">
        <v>647</v>
      </c>
    </row>
    <row r="192" spans="1:6">
      <c r="A192" s="78" t="s">
        <v>346</v>
      </c>
      <c r="B192" s="78" t="s">
        <v>99</v>
      </c>
      <c r="C192" s="78" t="s">
        <v>93</v>
      </c>
      <c r="D192" s="78" t="s">
        <v>155</v>
      </c>
      <c r="E192" s="78">
        <v>34250</v>
      </c>
      <c r="F192" s="78" t="s">
        <v>646</v>
      </c>
    </row>
    <row r="193" spans="1:6">
      <c r="A193" s="78" t="s">
        <v>347</v>
      </c>
      <c r="B193" s="78" t="s">
        <v>99</v>
      </c>
      <c r="C193" s="78" t="s">
        <v>93</v>
      </c>
      <c r="D193" s="78" t="s">
        <v>155</v>
      </c>
      <c r="E193" s="78">
        <v>23750</v>
      </c>
      <c r="F193" s="78" t="s">
        <v>646</v>
      </c>
    </row>
    <row r="194" spans="1:6">
      <c r="A194" s="78" t="s">
        <v>348</v>
      </c>
      <c r="B194" s="78" t="s">
        <v>99</v>
      </c>
      <c r="C194" s="78" t="s">
        <v>93</v>
      </c>
      <c r="D194" s="78" t="s">
        <v>155</v>
      </c>
      <c r="E194" s="78">
        <v>30750</v>
      </c>
      <c r="F194" s="78" t="s">
        <v>647</v>
      </c>
    </row>
    <row r="195" spans="1:6">
      <c r="A195" s="78" t="s">
        <v>349</v>
      </c>
      <c r="B195" s="78" t="s">
        <v>99</v>
      </c>
      <c r="C195" s="78" t="s">
        <v>93</v>
      </c>
      <c r="D195" s="78" t="s">
        <v>155</v>
      </c>
      <c r="E195" s="78">
        <v>34250</v>
      </c>
      <c r="F195" s="78" t="s">
        <v>648</v>
      </c>
    </row>
    <row r="196" spans="1:6">
      <c r="A196" s="78" t="s">
        <v>350</v>
      </c>
      <c r="B196" s="78" t="s">
        <v>99</v>
      </c>
      <c r="C196" s="78" t="s">
        <v>93</v>
      </c>
      <c r="D196" s="78" t="s">
        <v>155</v>
      </c>
      <c r="E196" s="78">
        <v>23750</v>
      </c>
      <c r="F196" s="78" t="s">
        <v>649</v>
      </c>
    </row>
    <row r="197" spans="1:6">
      <c r="A197" s="78" t="s">
        <v>351</v>
      </c>
      <c r="B197" s="78" t="s">
        <v>100</v>
      </c>
      <c r="C197" s="78" t="s">
        <v>93</v>
      </c>
      <c r="D197" s="78" t="s">
        <v>155</v>
      </c>
      <c r="E197" s="78">
        <v>50000</v>
      </c>
      <c r="F197" s="78" t="s">
        <v>646</v>
      </c>
    </row>
    <row r="198" spans="1:6">
      <c r="A198" s="78" t="s">
        <v>352</v>
      </c>
      <c r="B198" s="78" t="s">
        <v>100</v>
      </c>
      <c r="C198" s="78" t="s">
        <v>93</v>
      </c>
      <c r="D198" s="78" t="s">
        <v>155</v>
      </c>
      <c r="E198" s="78">
        <v>34250</v>
      </c>
      <c r="F198" s="78" t="s">
        <v>646</v>
      </c>
    </row>
    <row r="199" spans="1:6">
      <c r="A199" s="78" t="s">
        <v>353</v>
      </c>
      <c r="B199" s="78" t="s">
        <v>100</v>
      </c>
      <c r="C199" s="78" t="s">
        <v>93</v>
      </c>
      <c r="D199" s="78" t="s">
        <v>155</v>
      </c>
      <c r="E199" s="78">
        <v>32325</v>
      </c>
      <c r="F199" s="78" t="s">
        <v>647</v>
      </c>
    </row>
    <row r="200" spans="1:6">
      <c r="A200" s="78" t="s">
        <v>354</v>
      </c>
      <c r="B200" s="78" t="s">
        <v>100</v>
      </c>
      <c r="C200" s="78" t="s">
        <v>93</v>
      </c>
      <c r="D200" s="78" t="s">
        <v>155</v>
      </c>
      <c r="E200" s="78">
        <v>32325</v>
      </c>
      <c r="F200" s="78" t="s">
        <v>648</v>
      </c>
    </row>
    <row r="201" spans="1:6">
      <c r="A201" s="78" t="s">
        <v>355</v>
      </c>
      <c r="B201" s="78" t="s">
        <v>100</v>
      </c>
      <c r="C201" s="78" t="s">
        <v>93</v>
      </c>
      <c r="D201" s="78" t="s">
        <v>155</v>
      </c>
      <c r="E201" s="78">
        <v>34250</v>
      </c>
      <c r="F201" s="78" t="s">
        <v>649</v>
      </c>
    </row>
    <row r="202" spans="1:6">
      <c r="A202" s="78" t="s">
        <v>356</v>
      </c>
      <c r="B202" s="78" t="s">
        <v>100</v>
      </c>
      <c r="C202" s="78" t="s">
        <v>93</v>
      </c>
      <c r="D202" s="78" t="s">
        <v>155</v>
      </c>
      <c r="E202" s="78">
        <v>32325</v>
      </c>
      <c r="F202" s="78" t="s">
        <v>650</v>
      </c>
    </row>
    <row r="203" spans="1:6">
      <c r="A203" s="78" t="s">
        <v>357</v>
      </c>
      <c r="B203" s="78" t="s">
        <v>100</v>
      </c>
      <c r="C203" s="78" t="s">
        <v>93</v>
      </c>
      <c r="D203" s="78" t="s">
        <v>155</v>
      </c>
      <c r="E203" s="78">
        <v>32325</v>
      </c>
      <c r="F203" s="78" t="s">
        <v>649</v>
      </c>
    </row>
    <row r="204" spans="1:6">
      <c r="A204" s="78" t="s">
        <v>358</v>
      </c>
      <c r="B204" s="78" t="s">
        <v>100</v>
      </c>
      <c r="C204" s="78" t="s">
        <v>93</v>
      </c>
      <c r="D204" s="78" t="s">
        <v>155</v>
      </c>
      <c r="E204" s="78">
        <v>34250</v>
      </c>
      <c r="F204" s="78" t="s">
        <v>647</v>
      </c>
    </row>
    <row r="205" spans="1:6">
      <c r="A205" s="78" t="s">
        <v>359</v>
      </c>
      <c r="B205" s="78" t="s">
        <v>100</v>
      </c>
      <c r="C205" s="78" t="s">
        <v>93</v>
      </c>
      <c r="D205" s="78" t="s">
        <v>155</v>
      </c>
      <c r="E205" s="78">
        <v>32325</v>
      </c>
      <c r="F205" s="78" t="s">
        <v>650</v>
      </c>
    </row>
    <row r="206" spans="1:6">
      <c r="A206" s="78" t="s">
        <v>360</v>
      </c>
      <c r="B206" s="78" t="s">
        <v>100</v>
      </c>
      <c r="C206" s="78" t="s">
        <v>93</v>
      </c>
      <c r="D206" s="78" t="s">
        <v>155</v>
      </c>
      <c r="E206" s="78">
        <v>40000</v>
      </c>
      <c r="F206" s="78" t="s">
        <v>647</v>
      </c>
    </row>
    <row r="207" spans="1:6">
      <c r="A207" s="78" t="s">
        <v>361</v>
      </c>
      <c r="B207" s="78" t="s">
        <v>151</v>
      </c>
      <c r="C207" s="78" t="s">
        <v>93</v>
      </c>
      <c r="D207" s="78" t="s">
        <v>155</v>
      </c>
      <c r="E207" s="78">
        <v>34250</v>
      </c>
      <c r="F207" s="78" t="s">
        <v>649</v>
      </c>
    </row>
    <row r="208" spans="1:6">
      <c r="A208" s="78" t="s">
        <v>362</v>
      </c>
      <c r="B208" s="78" t="s">
        <v>151</v>
      </c>
      <c r="C208" s="78" t="s">
        <v>93</v>
      </c>
      <c r="D208" s="78" t="s">
        <v>155</v>
      </c>
      <c r="E208" s="78">
        <v>32325</v>
      </c>
      <c r="F208" s="78" t="s">
        <v>647</v>
      </c>
    </row>
    <row r="209" spans="1:6">
      <c r="A209" s="78" t="s">
        <v>363</v>
      </c>
      <c r="B209" s="78" t="s">
        <v>151</v>
      </c>
      <c r="C209" s="78" t="s">
        <v>93</v>
      </c>
      <c r="D209" s="78" t="s">
        <v>155</v>
      </c>
      <c r="E209" s="78">
        <v>32325</v>
      </c>
      <c r="F209" s="78" t="s">
        <v>650</v>
      </c>
    </row>
    <row r="210" spans="1:6">
      <c r="A210" s="78" t="s">
        <v>364</v>
      </c>
      <c r="B210" s="78" t="s">
        <v>151</v>
      </c>
      <c r="C210" s="78" t="s">
        <v>93</v>
      </c>
      <c r="D210" s="78" t="s">
        <v>155</v>
      </c>
      <c r="E210" s="78">
        <v>34250</v>
      </c>
      <c r="F210" s="78" t="s">
        <v>647</v>
      </c>
    </row>
    <row r="211" spans="1:6">
      <c r="A211" s="78" t="s">
        <v>365</v>
      </c>
      <c r="B211" s="78" t="s">
        <v>151</v>
      </c>
      <c r="C211" s="78" t="s">
        <v>93</v>
      </c>
      <c r="D211" s="78" t="s">
        <v>155</v>
      </c>
      <c r="E211" s="78">
        <v>32325</v>
      </c>
      <c r="F211" s="78" t="s">
        <v>646</v>
      </c>
    </row>
    <row r="212" spans="1:6">
      <c r="A212" s="78" t="s">
        <v>366</v>
      </c>
      <c r="B212" s="78" t="s">
        <v>151</v>
      </c>
      <c r="C212" s="78" t="s">
        <v>93</v>
      </c>
      <c r="D212" s="78" t="s">
        <v>155</v>
      </c>
      <c r="E212" s="78">
        <v>32325</v>
      </c>
      <c r="F212" s="78" t="s">
        <v>650</v>
      </c>
    </row>
    <row r="213" spans="1:6">
      <c r="A213" s="78" t="s">
        <v>367</v>
      </c>
      <c r="B213" s="78" t="s">
        <v>151</v>
      </c>
      <c r="C213" s="78" t="s">
        <v>93</v>
      </c>
      <c r="D213" s="78" t="s">
        <v>155</v>
      </c>
      <c r="E213" s="78">
        <v>34250</v>
      </c>
      <c r="F213" s="78" t="s">
        <v>649</v>
      </c>
    </row>
    <row r="214" spans="1:6">
      <c r="A214" s="78" t="s">
        <v>368</v>
      </c>
      <c r="B214" s="78" t="s">
        <v>151</v>
      </c>
      <c r="C214" s="78" t="s">
        <v>93</v>
      </c>
      <c r="D214" s="78" t="s">
        <v>155</v>
      </c>
      <c r="E214" s="78">
        <v>32325</v>
      </c>
      <c r="F214" s="78" t="s">
        <v>647</v>
      </c>
    </row>
    <row r="215" spans="1:6">
      <c r="A215" s="78" t="s">
        <v>369</v>
      </c>
      <c r="B215" s="78" t="s">
        <v>151</v>
      </c>
      <c r="C215" s="78" t="s">
        <v>93</v>
      </c>
      <c r="D215" s="78" t="s">
        <v>155</v>
      </c>
      <c r="E215" s="78">
        <v>32325</v>
      </c>
      <c r="F215" s="78" t="s">
        <v>650</v>
      </c>
    </row>
    <row r="216" spans="1:6">
      <c r="A216" s="78" t="s">
        <v>370</v>
      </c>
      <c r="B216" s="78" t="s">
        <v>151</v>
      </c>
      <c r="C216" s="78" t="s">
        <v>93</v>
      </c>
      <c r="D216" s="78" t="s">
        <v>155</v>
      </c>
      <c r="E216" s="78">
        <v>34250</v>
      </c>
      <c r="F216" s="78" t="s">
        <v>647</v>
      </c>
    </row>
    <row r="217" spans="1:6">
      <c r="A217" s="78" t="s">
        <v>371</v>
      </c>
      <c r="B217" s="78" t="s">
        <v>150</v>
      </c>
      <c r="C217" s="78" t="s">
        <v>93</v>
      </c>
      <c r="D217" s="78" t="s">
        <v>155</v>
      </c>
      <c r="E217" s="78">
        <v>32325</v>
      </c>
      <c r="F217" s="78" t="s">
        <v>649</v>
      </c>
    </row>
    <row r="218" spans="1:6">
      <c r="A218" s="78" t="s">
        <v>372</v>
      </c>
      <c r="B218" s="78" t="s">
        <v>150</v>
      </c>
      <c r="C218" s="78" t="s">
        <v>93</v>
      </c>
      <c r="D218" s="78" t="s">
        <v>155</v>
      </c>
      <c r="E218" s="78">
        <v>32325</v>
      </c>
      <c r="F218" s="78" t="s">
        <v>650</v>
      </c>
    </row>
    <row r="219" spans="1:6">
      <c r="A219" s="78" t="s">
        <v>373</v>
      </c>
      <c r="B219" s="78" t="s">
        <v>150</v>
      </c>
      <c r="C219" s="78" t="s">
        <v>93</v>
      </c>
      <c r="D219" s="78" t="s">
        <v>155</v>
      </c>
      <c r="E219" s="78">
        <v>34250</v>
      </c>
      <c r="F219" s="78" t="s">
        <v>649</v>
      </c>
    </row>
    <row r="220" spans="1:6">
      <c r="A220" s="78" t="s">
        <v>374</v>
      </c>
      <c r="B220" s="78" t="s">
        <v>150</v>
      </c>
      <c r="C220" s="78" t="s">
        <v>93</v>
      </c>
      <c r="D220" s="78" t="s">
        <v>155</v>
      </c>
      <c r="E220" s="78">
        <v>32325</v>
      </c>
      <c r="F220" s="78" t="s">
        <v>647</v>
      </c>
    </row>
    <row r="221" spans="1:6">
      <c r="A221" s="78" t="s">
        <v>375</v>
      </c>
      <c r="B221" s="78" t="s">
        <v>150</v>
      </c>
      <c r="C221" s="78" t="s">
        <v>93</v>
      </c>
      <c r="D221" s="78" t="s">
        <v>155</v>
      </c>
      <c r="E221" s="78">
        <v>32325</v>
      </c>
      <c r="F221" s="78" t="s">
        <v>650</v>
      </c>
    </row>
    <row r="222" spans="1:6">
      <c r="A222" s="78" t="s">
        <v>376</v>
      </c>
      <c r="B222" s="78" t="s">
        <v>150</v>
      </c>
      <c r="C222" s="78" t="s">
        <v>93</v>
      </c>
      <c r="D222" s="78" t="s">
        <v>155</v>
      </c>
      <c r="E222" s="78">
        <v>34250</v>
      </c>
      <c r="F222" s="78" t="s">
        <v>647</v>
      </c>
    </row>
    <row r="223" spans="1:6">
      <c r="A223" s="78" t="s">
        <v>377</v>
      </c>
      <c r="B223" s="78" t="s">
        <v>150</v>
      </c>
      <c r="C223" s="78" t="s">
        <v>93</v>
      </c>
      <c r="D223" s="78" t="s">
        <v>155</v>
      </c>
      <c r="E223" s="78">
        <v>29875</v>
      </c>
      <c r="F223" s="78" t="s">
        <v>646</v>
      </c>
    </row>
    <row r="224" spans="1:6">
      <c r="A224" s="78" t="s">
        <v>378</v>
      </c>
      <c r="B224" s="78" t="s">
        <v>152</v>
      </c>
      <c r="C224" s="78" t="s">
        <v>93</v>
      </c>
      <c r="D224" s="78" t="s">
        <v>155</v>
      </c>
      <c r="E224" s="78">
        <v>32500</v>
      </c>
      <c r="F224" s="78" t="s">
        <v>646</v>
      </c>
    </row>
    <row r="225" spans="1:6">
      <c r="A225" s="78" t="s">
        <v>379</v>
      </c>
      <c r="B225" s="78" t="s">
        <v>152</v>
      </c>
      <c r="C225" s="78" t="s">
        <v>93</v>
      </c>
      <c r="D225" s="78" t="s">
        <v>155</v>
      </c>
      <c r="E225" s="78">
        <v>29875</v>
      </c>
      <c r="F225" s="78" t="s">
        <v>647</v>
      </c>
    </row>
    <row r="226" spans="1:6">
      <c r="A226" s="78" t="s">
        <v>380</v>
      </c>
      <c r="B226" s="78" t="s">
        <v>152</v>
      </c>
      <c r="C226" s="78" t="s">
        <v>93</v>
      </c>
      <c r="D226" s="78" t="s">
        <v>155</v>
      </c>
      <c r="E226" s="78">
        <v>32500</v>
      </c>
      <c r="F226" s="78" t="s">
        <v>648</v>
      </c>
    </row>
    <row r="227" spans="1:6">
      <c r="A227" s="78" t="s">
        <v>381</v>
      </c>
      <c r="B227" s="78" t="s">
        <v>152</v>
      </c>
      <c r="C227" s="78" t="s">
        <v>93</v>
      </c>
      <c r="D227" s="78" t="s">
        <v>155</v>
      </c>
      <c r="E227" s="78">
        <v>29875</v>
      </c>
      <c r="F227" s="78" t="s">
        <v>649</v>
      </c>
    </row>
    <row r="228" spans="1:6">
      <c r="A228" s="78" t="s">
        <v>382</v>
      </c>
      <c r="B228" s="78" t="s">
        <v>152</v>
      </c>
      <c r="C228" s="78" t="s">
        <v>93</v>
      </c>
      <c r="D228" s="78" t="s">
        <v>155</v>
      </c>
      <c r="E228" s="78">
        <v>32500</v>
      </c>
      <c r="F228" s="78" t="s">
        <v>650</v>
      </c>
    </row>
    <row r="229" spans="1:6">
      <c r="A229" s="78" t="s">
        <v>383</v>
      </c>
      <c r="B229" s="78" t="s">
        <v>417</v>
      </c>
      <c r="C229" s="78" t="s">
        <v>93</v>
      </c>
      <c r="D229" s="78" t="s">
        <v>155</v>
      </c>
      <c r="E229" s="78">
        <v>29875</v>
      </c>
      <c r="F229" s="78" t="s">
        <v>647</v>
      </c>
    </row>
    <row r="230" spans="1:6">
      <c r="A230" s="78" t="s">
        <v>384</v>
      </c>
      <c r="B230" s="78" t="s">
        <v>417</v>
      </c>
      <c r="C230" s="78" t="s">
        <v>93</v>
      </c>
      <c r="D230" s="78" t="s">
        <v>155</v>
      </c>
      <c r="E230" s="78">
        <v>39000</v>
      </c>
      <c r="F230" s="78" t="s">
        <v>646</v>
      </c>
    </row>
    <row r="231" spans="1:6">
      <c r="A231" s="78" t="s">
        <v>385</v>
      </c>
      <c r="B231" s="78" t="s">
        <v>153</v>
      </c>
      <c r="C231" s="78" t="s">
        <v>93</v>
      </c>
      <c r="D231" s="78" t="s">
        <v>155</v>
      </c>
      <c r="E231" s="78">
        <v>29875</v>
      </c>
      <c r="F231" s="78" t="s">
        <v>647</v>
      </c>
    </row>
    <row r="232" spans="1:6">
      <c r="A232" s="78" t="s">
        <v>386</v>
      </c>
      <c r="B232" s="78" t="s">
        <v>153</v>
      </c>
      <c r="C232" s="78" t="s">
        <v>93</v>
      </c>
      <c r="D232" s="78" t="s">
        <v>155</v>
      </c>
      <c r="E232" s="78">
        <v>32500</v>
      </c>
      <c r="F232" s="78" t="s">
        <v>650</v>
      </c>
    </row>
    <row r="233" spans="1:6">
      <c r="A233" s="78" t="s">
        <v>387</v>
      </c>
      <c r="B233" s="78" t="s">
        <v>153</v>
      </c>
      <c r="C233" s="78" t="s">
        <v>93</v>
      </c>
      <c r="D233" s="78" t="s">
        <v>155</v>
      </c>
      <c r="E233" s="78">
        <v>29875</v>
      </c>
      <c r="F233" s="78" t="s">
        <v>647</v>
      </c>
    </row>
    <row r="234" spans="1:6">
      <c r="A234" s="78" t="s">
        <v>388</v>
      </c>
      <c r="B234" s="78" t="s">
        <v>153</v>
      </c>
      <c r="C234" s="78" t="s">
        <v>93</v>
      </c>
      <c r="D234" s="78" t="s">
        <v>155</v>
      </c>
      <c r="E234" s="78">
        <v>32500</v>
      </c>
      <c r="F234" s="78" t="s">
        <v>646</v>
      </c>
    </row>
    <row r="235" spans="1:6">
      <c r="A235" s="78" t="s">
        <v>389</v>
      </c>
      <c r="B235" s="78" t="s">
        <v>153</v>
      </c>
      <c r="C235" s="78" t="s">
        <v>93</v>
      </c>
      <c r="D235" s="78" t="s">
        <v>155</v>
      </c>
      <c r="E235" s="78">
        <v>29875</v>
      </c>
      <c r="F235" s="78" t="s">
        <v>650</v>
      </c>
    </row>
    <row r="236" spans="1:6">
      <c r="A236" s="78" t="s">
        <v>390</v>
      </c>
      <c r="B236" s="78" t="s">
        <v>99</v>
      </c>
      <c r="C236" s="78" t="s">
        <v>7</v>
      </c>
      <c r="D236" s="78" t="s">
        <v>109</v>
      </c>
      <c r="E236" s="78">
        <v>32500</v>
      </c>
      <c r="F236" s="78" t="s">
        <v>650</v>
      </c>
    </row>
    <row r="237" spans="1:6">
      <c r="A237" s="78" t="s">
        <v>391</v>
      </c>
      <c r="B237" s="78" t="s">
        <v>99</v>
      </c>
      <c r="C237" s="78" t="s">
        <v>7</v>
      </c>
      <c r="D237" s="78" t="s">
        <v>109</v>
      </c>
      <c r="E237" s="78">
        <v>29875</v>
      </c>
      <c r="F237" s="78" t="s">
        <v>649</v>
      </c>
    </row>
    <row r="238" spans="1:6">
      <c r="A238" s="78" t="s">
        <v>392</v>
      </c>
      <c r="B238" s="78" t="s">
        <v>99</v>
      </c>
      <c r="C238" s="78" t="s">
        <v>7</v>
      </c>
      <c r="D238" s="78" t="s">
        <v>109</v>
      </c>
      <c r="E238" s="78">
        <v>32500</v>
      </c>
      <c r="F238" s="78" t="s">
        <v>647</v>
      </c>
    </row>
    <row r="239" spans="1:6">
      <c r="A239" s="78" t="s">
        <v>393</v>
      </c>
      <c r="B239" s="78" t="s">
        <v>99</v>
      </c>
      <c r="C239" s="78" t="s">
        <v>7</v>
      </c>
      <c r="D239" s="78" t="s">
        <v>109</v>
      </c>
      <c r="E239" s="78">
        <v>29875</v>
      </c>
      <c r="F239" s="78" t="s">
        <v>650</v>
      </c>
    </row>
    <row r="240" spans="1:6">
      <c r="A240" s="78" t="s">
        <v>394</v>
      </c>
      <c r="B240" s="78" t="s">
        <v>99</v>
      </c>
      <c r="C240" s="78" t="s">
        <v>7</v>
      </c>
      <c r="D240" s="78" t="s">
        <v>109</v>
      </c>
      <c r="E240" s="78">
        <v>32500</v>
      </c>
      <c r="F240" s="78" t="s">
        <v>647</v>
      </c>
    </row>
    <row r="241" spans="1:6">
      <c r="A241" s="78" t="s">
        <v>395</v>
      </c>
      <c r="B241" s="78" t="s">
        <v>100</v>
      </c>
      <c r="C241" s="78" t="s">
        <v>7</v>
      </c>
      <c r="D241" s="78" t="s">
        <v>109</v>
      </c>
      <c r="E241" s="78">
        <v>30750</v>
      </c>
      <c r="F241" s="78" t="s">
        <v>646</v>
      </c>
    </row>
    <row r="242" spans="1:6">
      <c r="A242" s="78" t="s">
        <v>396</v>
      </c>
      <c r="B242" s="78" t="s">
        <v>100</v>
      </c>
      <c r="C242" s="78" t="s">
        <v>7</v>
      </c>
      <c r="D242" s="78" t="s">
        <v>109</v>
      </c>
      <c r="E242" s="78">
        <v>30750</v>
      </c>
      <c r="F242" s="78" t="s">
        <v>650</v>
      </c>
    </row>
    <row r="243" spans="1:6">
      <c r="A243" s="78" t="s">
        <v>397</v>
      </c>
      <c r="B243" s="78" t="s">
        <v>100</v>
      </c>
      <c r="C243" s="78" t="s">
        <v>7</v>
      </c>
      <c r="D243" s="78" t="s">
        <v>109</v>
      </c>
      <c r="E243" s="78">
        <v>30750</v>
      </c>
      <c r="F243" s="78" t="s">
        <v>649</v>
      </c>
    </row>
    <row r="244" spans="1:6">
      <c r="A244" s="78" t="s">
        <v>398</v>
      </c>
      <c r="B244" s="78" t="s">
        <v>100</v>
      </c>
      <c r="C244" s="78" t="s">
        <v>7</v>
      </c>
      <c r="D244" s="78" t="s">
        <v>109</v>
      </c>
      <c r="E244" s="78">
        <v>30750</v>
      </c>
      <c r="F244" s="78" t="s">
        <v>647</v>
      </c>
    </row>
    <row r="245" spans="1:6">
      <c r="A245" s="78" t="s">
        <v>399</v>
      </c>
      <c r="B245" s="78" t="s">
        <v>151</v>
      </c>
      <c r="C245" s="78" t="s">
        <v>7</v>
      </c>
      <c r="D245" s="78" t="s">
        <v>109</v>
      </c>
      <c r="E245" s="78">
        <v>30750</v>
      </c>
      <c r="F245" s="78" t="s">
        <v>646</v>
      </c>
    </row>
    <row r="246" spans="1:6">
      <c r="A246" s="78" t="s">
        <v>400</v>
      </c>
      <c r="B246" s="78" t="s">
        <v>151</v>
      </c>
      <c r="C246" s="78" t="s">
        <v>7</v>
      </c>
      <c r="D246" s="78" t="s">
        <v>109</v>
      </c>
      <c r="E246" s="78">
        <v>30750</v>
      </c>
      <c r="F246" s="78" t="s">
        <v>646</v>
      </c>
    </row>
    <row r="247" spans="1:6">
      <c r="A247" s="78" t="s">
        <v>401</v>
      </c>
      <c r="B247" s="78" t="s">
        <v>151</v>
      </c>
      <c r="C247" s="78" t="s">
        <v>7</v>
      </c>
      <c r="D247" s="78" t="s">
        <v>109</v>
      </c>
      <c r="E247" s="78">
        <v>30750</v>
      </c>
      <c r="F247" s="78" t="s">
        <v>647</v>
      </c>
    </row>
    <row r="248" spans="1:6">
      <c r="A248" s="78" t="s">
        <v>402</v>
      </c>
      <c r="B248" s="78" t="s">
        <v>151</v>
      </c>
      <c r="C248" s="78" t="s">
        <v>7</v>
      </c>
      <c r="D248" s="78" t="s">
        <v>109</v>
      </c>
      <c r="E248" s="78">
        <v>30750</v>
      </c>
      <c r="F248" s="78" t="s">
        <v>648</v>
      </c>
    </row>
    <row r="249" spans="1:6">
      <c r="A249" s="78" t="s">
        <v>403</v>
      </c>
      <c r="B249" s="78" t="s">
        <v>150</v>
      </c>
      <c r="C249" s="78" t="s">
        <v>7</v>
      </c>
      <c r="D249" s="78" t="s">
        <v>109</v>
      </c>
      <c r="E249" s="78">
        <v>30750</v>
      </c>
      <c r="F249" s="78" t="s">
        <v>650</v>
      </c>
    </row>
    <row r="250" spans="1:6">
      <c r="A250" s="78" t="s">
        <v>404</v>
      </c>
      <c r="B250" s="78" t="s">
        <v>150</v>
      </c>
      <c r="C250" s="78" t="s">
        <v>7</v>
      </c>
      <c r="D250" s="78" t="s">
        <v>109</v>
      </c>
      <c r="E250" s="78">
        <v>32500</v>
      </c>
      <c r="F250" s="78" t="s">
        <v>649</v>
      </c>
    </row>
    <row r="251" spans="1:6">
      <c r="A251" s="78" t="s">
        <v>405</v>
      </c>
      <c r="B251" s="78" t="s">
        <v>150</v>
      </c>
      <c r="C251" s="78" t="s">
        <v>7</v>
      </c>
      <c r="D251" s="78" t="s">
        <v>109</v>
      </c>
      <c r="E251" s="78">
        <v>32500</v>
      </c>
      <c r="F251" s="78" t="s">
        <v>647</v>
      </c>
    </row>
    <row r="252" spans="1:6">
      <c r="A252" s="78" t="s">
        <v>406</v>
      </c>
      <c r="B252" s="78" t="s">
        <v>150</v>
      </c>
      <c r="C252" s="78" t="s">
        <v>7</v>
      </c>
      <c r="D252" s="78" t="s">
        <v>109</v>
      </c>
      <c r="E252" s="78">
        <v>22875</v>
      </c>
      <c r="F252" s="78" t="s">
        <v>650</v>
      </c>
    </row>
    <row r="253" spans="1:6">
      <c r="A253" s="78" t="s">
        <v>407</v>
      </c>
      <c r="B253" s="78" t="s">
        <v>152</v>
      </c>
      <c r="C253" s="78" t="s">
        <v>7</v>
      </c>
      <c r="D253" s="78" t="s">
        <v>109</v>
      </c>
      <c r="E253" s="78">
        <v>32500</v>
      </c>
      <c r="F253" s="78" t="s">
        <v>649</v>
      </c>
    </row>
    <row r="254" spans="1:6">
      <c r="A254" s="78" t="s">
        <v>408</v>
      </c>
      <c r="B254" s="78" t="s">
        <v>152</v>
      </c>
      <c r="C254" s="78" t="s">
        <v>7</v>
      </c>
      <c r="D254" s="78" t="s">
        <v>109</v>
      </c>
      <c r="E254" s="78">
        <v>50000</v>
      </c>
      <c r="F254" s="78" t="s">
        <v>647</v>
      </c>
    </row>
    <row r="255" spans="1:6">
      <c r="A255" s="78" t="s">
        <v>409</v>
      </c>
      <c r="B255" s="78" t="s">
        <v>152</v>
      </c>
      <c r="C255" s="78" t="s">
        <v>7</v>
      </c>
      <c r="D255" s="78" t="s">
        <v>109</v>
      </c>
      <c r="E255" s="78">
        <v>22875</v>
      </c>
      <c r="F255" s="78" t="s">
        <v>650</v>
      </c>
    </row>
    <row r="256" spans="1:6">
      <c r="A256" s="78" t="s">
        <v>410</v>
      </c>
      <c r="B256" s="78" t="s">
        <v>153</v>
      </c>
      <c r="C256" s="78" t="s">
        <v>7</v>
      </c>
      <c r="D256" s="78" t="s">
        <v>109</v>
      </c>
      <c r="E256" s="78">
        <v>32500</v>
      </c>
      <c r="F256" s="78" t="s">
        <v>649</v>
      </c>
    </row>
    <row r="257" spans="1:6">
      <c r="A257" s="78" t="s">
        <v>411</v>
      </c>
      <c r="B257" s="78" t="s">
        <v>153</v>
      </c>
      <c r="C257" s="78" t="s">
        <v>7</v>
      </c>
      <c r="D257" s="78" t="s">
        <v>109</v>
      </c>
      <c r="E257" s="78">
        <v>32500</v>
      </c>
      <c r="F257" s="78" t="s">
        <v>647</v>
      </c>
    </row>
    <row r="258" spans="1:6">
      <c r="A258" s="78" t="s">
        <v>412</v>
      </c>
      <c r="B258" s="78" t="s">
        <v>153</v>
      </c>
      <c r="C258" s="78" t="s">
        <v>7</v>
      </c>
      <c r="D258" s="78" t="s">
        <v>109</v>
      </c>
      <c r="E258" s="78">
        <v>22875</v>
      </c>
      <c r="F258" s="78" t="s">
        <v>650</v>
      </c>
    </row>
    <row r="259" spans="1:6">
      <c r="A259" s="78" t="s">
        <v>413</v>
      </c>
      <c r="B259" s="78" t="s">
        <v>153</v>
      </c>
      <c r="C259" s="78" t="s">
        <v>7</v>
      </c>
      <c r="D259" s="78" t="s">
        <v>109</v>
      </c>
      <c r="E259" s="78">
        <v>32500</v>
      </c>
      <c r="F259" s="78" t="s">
        <v>647</v>
      </c>
    </row>
    <row r="260" spans="1:6">
      <c r="A260" s="78" t="s">
        <v>482</v>
      </c>
      <c r="B260" s="78" t="s">
        <v>417</v>
      </c>
      <c r="C260" s="78" t="s">
        <v>7</v>
      </c>
      <c r="D260" s="78" t="s">
        <v>109</v>
      </c>
      <c r="E260" s="78">
        <v>32500</v>
      </c>
      <c r="F260" s="78" t="s">
        <v>650</v>
      </c>
    </row>
    <row r="261" spans="1:6">
      <c r="A261" s="78" t="s">
        <v>483</v>
      </c>
      <c r="B261" s="78" t="s">
        <v>99</v>
      </c>
      <c r="C261" s="78" t="s">
        <v>7</v>
      </c>
      <c r="D261" s="78" t="s">
        <v>476</v>
      </c>
      <c r="E261" s="78">
        <v>32500</v>
      </c>
      <c r="F261" s="78" t="s">
        <v>646</v>
      </c>
    </row>
    <row r="262" spans="1:6">
      <c r="A262" s="78" t="s">
        <v>484</v>
      </c>
      <c r="B262" s="78" t="s">
        <v>153</v>
      </c>
      <c r="C262" s="78" t="s">
        <v>7</v>
      </c>
      <c r="D262" s="78" t="s">
        <v>476</v>
      </c>
      <c r="E262" s="78">
        <v>30750</v>
      </c>
      <c r="F262" s="78" t="s">
        <v>646</v>
      </c>
    </row>
    <row r="263" spans="1:6">
      <c r="A263" s="78" t="s">
        <v>485</v>
      </c>
      <c r="B263" s="78" t="s">
        <v>150</v>
      </c>
      <c r="C263" s="78" t="s">
        <v>7</v>
      </c>
      <c r="D263" s="78" t="s">
        <v>476</v>
      </c>
      <c r="E263" s="78">
        <v>26000</v>
      </c>
      <c r="F263" s="78" t="s">
        <v>647</v>
      </c>
    </row>
    <row r="264" spans="1:6">
      <c r="A264" s="78" t="s">
        <v>486</v>
      </c>
      <c r="B264" s="78" t="s">
        <v>152</v>
      </c>
      <c r="C264" s="78" t="s">
        <v>7</v>
      </c>
      <c r="D264" s="78" t="s">
        <v>476</v>
      </c>
      <c r="E264" s="78">
        <v>34250</v>
      </c>
      <c r="F264" s="78" t="s">
        <v>647</v>
      </c>
    </row>
    <row r="265" spans="1:6">
      <c r="A265" s="78" t="s">
        <v>487</v>
      </c>
      <c r="B265" s="78" t="s">
        <v>100</v>
      </c>
      <c r="C265" s="78" t="s">
        <v>7</v>
      </c>
      <c r="D265" s="78" t="s">
        <v>476</v>
      </c>
      <c r="E265" s="78">
        <v>32500</v>
      </c>
      <c r="F265" s="78" t="s">
        <v>650</v>
      </c>
    </row>
    <row r="266" spans="1:6">
      <c r="A266" s="78" t="s">
        <v>488</v>
      </c>
      <c r="B266" s="78" t="s">
        <v>151</v>
      </c>
      <c r="C266" s="78" t="s">
        <v>7</v>
      </c>
      <c r="D266" s="78" t="s">
        <v>476</v>
      </c>
      <c r="E266" s="78">
        <v>30750</v>
      </c>
      <c r="F266" s="78" t="s">
        <v>649</v>
      </c>
    </row>
    <row r="267" spans="1:6">
      <c r="A267" s="78" t="s">
        <v>489</v>
      </c>
      <c r="B267" s="78" t="s">
        <v>417</v>
      </c>
      <c r="C267" s="78" t="s">
        <v>7</v>
      </c>
      <c r="D267" s="78" t="s">
        <v>476</v>
      </c>
      <c r="E267" s="78">
        <v>40000</v>
      </c>
      <c r="F267" s="78" t="s">
        <v>649</v>
      </c>
    </row>
    <row r="268" spans="1:6">
      <c r="A268" s="78" t="s">
        <v>490</v>
      </c>
      <c r="B268" s="78" t="s">
        <v>99</v>
      </c>
      <c r="C268" s="78" t="s">
        <v>7</v>
      </c>
      <c r="D268" s="78" t="s">
        <v>476</v>
      </c>
      <c r="E268" s="78">
        <v>30750</v>
      </c>
      <c r="F268" s="78" t="s">
        <v>650</v>
      </c>
    </row>
    <row r="269" spans="1:6">
      <c r="A269" s="78" t="s">
        <v>491</v>
      </c>
      <c r="B269" s="78" t="s">
        <v>153</v>
      </c>
      <c r="C269" s="78" t="s">
        <v>7</v>
      </c>
      <c r="D269" s="78" t="s">
        <v>476</v>
      </c>
      <c r="E269" s="78">
        <v>34250</v>
      </c>
      <c r="F269" s="78" t="s">
        <v>646</v>
      </c>
    </row>
    <row r="270" spans="1:6">
      <c r="A270" s="78" t="s">
        <v>492</v>
      </c>
      <c r="B270" s="78" t="s">
        <v>150</v>
      </c>
      <c r="C270" s="78" t="s">
        <v>7</v>
      </c>
      <c r="D270" s="78" t="s">
        <v>476</v>
      </c>
      <c r="E270" s="78">
        <v>30750</v>
      </c>
      <c r="F270" s="78" t="s">
        <v>646</v>
      </c>
    </row>
    <row r="271" spans="1:6">
      <c r="A271" s="78" t="s">
        <v>493</v>
      </c>
      <c r="B271" s="78" t="s">
        <v>152</v>
      </c>
      <c r="C271" s="78" t="s">
        <v>7</v>
      </c>
      <c r="D271" s="78" t="s">
        <v>476</v>
      </c>
      <c r="E271" s="78">
        <v>21000</v>
      </c>
      <c r="F271" s="78" t="s">
        <v>646</v>
      </c>
    </row>
    <row r="272" spans="1:6">
      <c r="A272" s="78" t="s">
        <v>494</v>
      </c>
      <c r="B272" s="78" t="s">
        <v>100</v>
      </c>
      <c r="C272" s="78" t="s">
        <v>7</v>
      </c>
      <c r="D272" s="78" t="s">
        <v>476</v>
      </c>
      <c r="E272" s="78">
        <v>34250</v>
      </c>
      <c r="F272" s="78" t="s">
        <v>647</v>
      </c>
    </row>
    <row r="273" spans="1:6">
      <c r="A273" s="78" t="s">
        <v>495</v>
      </c>
      <c r="B273" s="78" t="s">
        <v>151</v>
      </c>
      <c r="C273" s="78" t="s">
        <v>7</v>
      </c>
      <c r="D273" s="78" t="s">
        <v>476</v>
      </c>
      <c r="E273" s="78">
        <v>32500</v>
      </c>
      <c r="F273" s="78" t="s">
        <v>650</v>
      </c>
    </row>
    <row r="274" spans="1:6">
      <c r="A274" s="78" t="s">
        <v>496</v>
      </c>
      <c r="B274" s="78" t="s">
        <v>417</v>
      </c>
      <c r="C274" s="78" t="s">
        <v>7</v>
      </c>
      <c r="D274" s="78" t="s">
        <v>476</v>
      </c>
      <c r="E274" s="78">
        <v>30750</v>
      </c>
      <c r="F274" s="78" t="s">
        <v>647</v>
      </c>
    </row>
    <row r="275" spans="1:6">
      <c r="A275" s="78" t="s">
        <v>497</v>
      </c>
      <c r="B275" s="78" t="s">
        <v>99</v>
      </c>
      <c r="C275" s="78" t="s">
        <v>7</v>
      </c>
      <c r="D275" s="78" t="s">
        <v>476</v>
      </c>
      <c r="E275" s="78">
        <v>34250</v>
      </c>
      <c r="F275" s="78" t="s">
        <v>649</v>
      </c>
    </row>
    <row r="276" spans="1:6">
      <c r="A276" s="78" t="s">
        <v>498</v>
      </c>
      <c r="B276" s="78" t="s">
        <v>153</v>
      </c>
      <c r="C276" s="78" t="s">
        <v>7</v>
      </c>
      <c r="D276" s="78" t="s">
        <v>476</v>
      </c>
      <c r="E276" s="78">
        <v>27000</v>
      </c>
      <c r="F276" s="78" t="s">
        <v>647</v>
      </c>
    </row>
    <row r="277" spans="1:6">
      <c r="A277" s="78" t="s">
        <v>499</v>
      </c>
      <c r="B277" s="78" t="s">
        <v>150</v>
      </c>
      <c r="C277" s="78" t="s">
        <v>7</v>
      </c>
      <c r="D277" s="78" t="s">
        <v>476</v>
      </c>
      <c r="E277" s="78">
        <v>43000</v>
      </c>
      <c r="F277" s="78" t="s">
        <v>646</v>
      </c>
    </row>
    <row r="278" spans="1:6">
      <c r="A278" s="78" t="s">
        <v>500</v>
      </c>
      <c r="B278" s="78" t="s">
        <v>152</v>
      </c>
      <c r="C278" s="78" t="s">
        <v>7</v>
      </c>
      <c r="D278" s="78" t="s">
        <v>476</v>
      </c>
      <c r="E278" s="78">
        <v>32500</v>
      </c>
      <c r="F278" s="78" t="s">
        <v>650</v>
      </c>
    </row>
    <row r="279" spans="1:6">
      <c r="A279" s="78" t="s">
        <v>501</v>
      </c>
      <c r="B279" s="78" t="s">
        <v>100</v>
      </c>
      <c r="C279" s="78" t="s">
        <v>7</v>
      </c>
      <c r="D279" s="78" t="s">
        <v>476</v>
      </c>
      <c r="E279" s="78">
        <v>30750</v>
      </c>
      <c r="F279" s="78" t="s">
        <v>646</v>
      </c>
    </row>
    <row r="280" spans="1:6">
      <c r="A280" s="78" t="s">
        <v>502</v>
      </c>
      <c r="B280" s="78" t="s">
        <v>151</v>
      </c>
      <c r="C280" s="78" t="s">
        <v>7</v>
      </c>
      <c r="D280" s="78" t="s">
        <v>476</v>
      </c>
      <c r="E280" s="78">
        <v>34250</v>
      </c>
      <c r="F280" s="78" t="s">
        <v>649</v>
      </c>
    </row>
    <row r="281" spans="1:6">
      <c r="A281" s="78" t="s">
        <v>503</v>
      </c>
      <c r="B281" s="78" t="s">
        <v>417</v>
      </c>
      <c r="C281" s="78" t="s">
        <v>7</v>
      </c>
      <c r="D281" s="78" t="s">
        <v>476</v>
      </c>
      <c r="E281" s="78">
        <v>32500</v>
      </c>
      <c r="F281" s="78" t="s">
        <v>650</v>
      </c>
    </row>
    <row r="282" spans="1:6">
      <c r="A282" s="78" t="s">
        <v>504</v>
      </c>
      <c r="B282" s="78" t="s">
        <v>99</v>
      </c>
      <c r="C282" s="78" t="s">
        <v>7</v>
      </c>
      <c r="D282" s="78" t="s">
        <v>477</v>
      </c>
      <c r="E282" s="78">
        <v>30750</v>
      </c>
      <c r="F282" s="78" t="s">
        <v>647</v>
      </c>
    </row>
    <row r="283" spans="1:6">
      <c r="A283" s="78" t="s">
        <v>505</v>
      </c>
      <c r="B283" s="78" t="s">
        <v>153</v>
      </c>
      <c r="C283" s="78" t="s">
        <v>7</v>
      </c>
      <c r="D283" s="78" t="s">
        <v>477</v>
      </c>
      <c r="E283" s="78">
        <v>34250</v>
      </c>
      <c r="F283" s="78" t="s">
        <v>648</v>
      </c>
    </row>
    <row r="284" spans="1:6">
      <c r="A284" s="78" t="s">
        <v>506</v>
      </c>
      <c r="B284" s="78" t="s">
        <v>150</v>
      </c>
      <c r="C284" s="78" t="s">
        <v>7</v>
      </c>
      <c r="D284" s="78" t="s">
        <v>477</v>
      </c>
      <c r="E284" s="78">
        <v>30750</v>
      </c>
      <c r="F284" s="78" t="s">
        <v>647</v>
      </c>
    </row>
    <row r="285" spans="1:6">
      <c r="A285" s="78" t="s">
        <v>507</v>
      </c>
      <c r="B285" s="78" t="s">
        <v>152</v>
      </c>
      <c r="C285" s="78" t="s">
        <v>7</v>
      </c>
      <c r="D285" s="78" t="s">
        <v>477</v>
      </c>
      <c r="E285" s="78">
        <v>23000</v>
      </c>
      <c r="F285" s="78" t="s">
        <v>649</v>
      </c>
    </row>
    <row r="286" spans="1:6">
      <c r="A286" s="78" t="s">
        <v>508</v>
      </c>
      <c r="B286" s="78" t="s">
        <v>100</v>
      </c>
      <c r="C286" s="78" t="s">
        <v>7</v>
      </c>
      <c r="D286" s="78" t="s">
        <v>477</v>
      </c>
      <c r="E286" s="78">
        <v>34250</v>
      </c>
      <c r="F286" s="78" t="s">
        <v>646</v>
      </c>
    </row>
    <row r="287" spans="1:6">
      <c r="A287" s="78" t="s">
        <v>509</v>
      </c>
      <c r="B287" s="78" t="s">
        <v>151</v>
      </c>
      <c r="C287" s="78" t="s">
        <v>7</v>
      </c>
      <c r="D287" s="78" t="s">
        <v>477</v>
      </c>
      <c r="E287" s="78">
        <v>32500</v>
      </c>
      <c r="F287" s="78" t="s">
        <v>647</v>
      </c>
    </row>
    <row r="288" spans="1:6">
      <c r="A288" s="78" t="s">
        <v>510</v>
      </c>
      <c r="B288" s="78" t="s">
        <v>417</v>
      </c>
      <c r="C288" s="78" t="s">
        <v>7</v>
      </c>
      <c r="D288" s="78" t="s">
        <v>477</v>
      </c>
      <c r="E288" s="78">
        <v>30750</v>
      </c>
      <c r="F288" s="78" t="s">
        <v>647</v>
      </c>
    </row>
    <row r="289" spans="1:6">
      <c r="A289" s="78" t="s">
        <v>511</v>
      </c>
      <c r="B289" s="78" t="s">
        <v>99</v>
      </c>
      <c r="C289" s="78" t="s">
        <v>7</v>
      </c>
      <c r="D289" s="78" t="s">
        <v>477</v>
      </c>
      <c r="E289" s="78">
        <v>40000</v>
      </c>
      <c r="F289" s="78" t="s">
        <v>650</v>
      </c>
    </row>
    <row r="290" spans="1:6">
      <c r="A290" s="78" t="s">
        <v>512</v>
      </c>
      <c r="B290" s="78" t="s">
        <v>153</v>
      </c>
      <c r="C290" s="78" t="s">
        <v>7</v>
      </c>
      <c r="D290" s="78" t="s">
        <v>477</v>
      </c>
      <c r="E290" s="78">
        <v>30750</v>
      </c>
      <c r="F290" s="78" t="s">
        <v>649</v>
      </c>
    </row>
    <row r="291" spans="1:6">
      <c r="A291" s="78" t="s">
        <v>513</v>
      </c>
      <c r="B291" s="78" t="s">
        <v>150</v>
      </c>
      <c r="C291" s="78" t="s">
        <v>7</v>
      </c>
      <c r="D291" s="78" t="s">
        <v>477</v>
      </c>
      <c r="E291" s="78">
        <v>34250</v>
      </c>
      <c r="F291" s="78" t="s">
        <v>648</v>
      </c>
    </row>
    <row r="292" spans="1:6">
      <c r="A292" s="78" t="s">
        <v>514</v>
      </c>
      <c r="B292" s="78" t="s">
        <v>152</v>
      </c>
      <c r="C292" s="78" t="s">
        <v>7</v>
      </c>
      <c r="D292" s="78" t="s">
        <v>477</v>
      </c>
      <c r="E292" s="78">
        <v>30750</v>
      </c>
      <c r="F292" s="78" t="s">
        <v>647</v>
      </c>
    </row>
    <row r="293" spans="1:6">
      <c r="A293" s="78" t="s">
        <v>515</v>
      </c>
      <c r="B293" s="78" t="s">
        <v>100</v>
      </c>
      <c r="C293" s="78" t="s">
        <v>7</v>
      </c>
      <c r="D293" s="78" t="s">
        <v>477</v>
      </c>
      <c r="E293" s="78">
        <v>25000</v>
      </c>
      <c r="F293" s="78" t="s">
        <v>647</v>
      </c>
    </row>
    <row r="294" spans="1:6">
      <c r="A294" s="78" t="s">
        <v>516</v>
      </c>
      <c r="B294" s="78" t="s">
        <v>151</v>
      </c>
      <c r="C294" s="78" t="s">
        <v>7</v>
      </c>
      <c r="D294" s="78" t="s">
        <v>477</v>
      </c>
      <c r="E294" s="78">
        <v>34250</v>
      </c>
      <c r="F294" s="78" t="s">
        <v>650</v>
      </c>
    </row>
    <row r="295" spans="1:6">
      <c r="A295" s="78" t="s">
        <v>517</v>
      </c>
      <c r="B295" s="78" t="s">
        <v>417</v>
      </c>
      <c r="C295" s="78" t="s">
        <v>7</v>
      </c>
      <c r="D295" s="78" t="s">
        <v>477</v>
      </c>
      <c r="E295" s="78">
        <v>32500</v>
      </c>
      <c r="F295" s="78" t="s">
        <v>646</v>
      </c>
    </row>
    <row r="296" spans="1:6">
      <c r="A296" s="78" t="s">
        <v>518</v>
      </c>
      <c r="B296" s="78" t="s">
        <v>99</v>
      </c>
      <c r="C296" s="78" t="s">
        <v>7</v>
      </c>
      <c r="D296" s="78" t="s">
        <v>477</v>
      </c>
      <c r="E296" s="78">
        <v>30750</v>
      </c>
      <c r="F296" s="78" t="s">
        <v>647</v>
      </c>
    </row>
    <row r="297" spans="1:6">
      <c r="A297" s="78" t="s">
        <v>519</v>
      </c>
      <c r="B297" s="78" t="s">
        <v>153</v>
      </c>
      <c r="C297" s="78" t="s">
        <v>7</v>
      </c>
      <c r="D297" s="78" t="s">
        <v>477</v>
      </c>
      <c r="E297" s="78">
        <v>34250</v>
      </c>
      <c r="F297" s="78" t="s">
        <v>650</v>
      </c>
    </row>
    <row r="298" spans="1:6">
      <c r="A298" s="78" t="s">
        <v>520</v>
      </c>
      <c r="B298" s="78" t="s">
        <v>150</v>
      </c>
      <c r="C298" s="78" t="s">
        <v>7</v>
      </c>
      <c r="D298" s="78" t="s">
        <v>477</v>
      </c>
      <c r="E298" s="78">
        <v>30750</v>
      </c>
      <c r="F298" s="78" t="s">
        <v>649</v>
      </c>
    </row>
    <row r="299" spans="1:6">
      <c r="A299" s="78" t="s">
        <v>521</v>
      </c>
      <c r="B299" s="78" t="s">
        <v>152</v>
      </c>
      <c r="C299" s="78" t="s">
        <v>7</v>
      </c>
      <c r="D299" s="78" t="s">
        <v>477</v>
      </c>
      <c r="E299" s="78">
        <v>22875</v>
      </c>
      <c r="F299" s="78" t="s">
        <v>650</v>
      </c>
    </row>
    <row r="300" spans="1:6">
      <c r="A300" s="78" t="s">
        <v>522</v>
      </c>
      <c r="B300" s="78" t="s">
        <v>100</v>
      </c>
      <c r="C300" s="78" t="s">
        <v>7</v>
      </c>
      <c r="D300" s="78" t="s">
        <v>477</v>
      </c>
      <c r="E300" s="78">
        <v>22875</v>
      </c>
      <c r="F300" s="78" t="s">
        <v>648</v>
      </c>
    </row>
    <row r="301" spans="1:6">
      <c r="A301" s="78" t="s">
        <v>523</v>
      </c>
      <c r="B301" s="78" t="s">
        <v>151</v>
      </c>
      <c r="C301" s="78" t="s">
        <v>7</v>
      </c>
      <c r="D301" s="78" t="s">
        <v>477</v>
      </c>
      <c r="E301" s="78">
        <v>22875</v>
      </c>
      <c r="F301" s="78" t="s">
        <v>647</v>
      </c>
    </row>
    <row r="302" spans="1:6">
      <c r="A302" s="78" t="s">
        <v>524</v>
      </c>
      <c r="B302" s="78" t="s">
        <v>417</v>
      </c>
      <c r="C302" s="78" t="s">
        <v>7</v>
      </c>
      <c r="D302" s="78" t="s">
        <v>477</v>
      </c>
      <c r="E302" s="78">
        <v>22875</v>
      </c>
      <c r="F302" s="78" t="s">
        <v>646</v>
      </c>
    </row>
    <row r="303" spans="1:6">
      <c r="A303" s="78" t="s">
        <v>525</v>
      </c>
      <c r="B303" s="78" t="s">
        <v>99</v>
      </c>
      <c r="C303" s="78" t="s">
        <v>93</v>
      </c>
      <c r="D303" s="78" t="s">
        <v>478</v>
      </c>
      <c r="E303" s="78">
        <v>30750</v>
      </c>
      <c r="F303" s="78" t="s">
        <v>646</v>
      </c>
    </row>
    <row r="304" spans="1:6">
      <c r="A304" s="78" t="s">
        <v>526</v>
      </c>
      <c r="B304" s="78" t="s">
        <v>153</v>
      </c>
      <c r="C304" s="78" t="s">
        <v>93</v>
      </c>
      <c r="D304" s="78" t="s">
        <v>478</v>
      </c>
      <c r="E304" s="78">
        <v>22875</v>
      </c>
      <c r="F304" s="78" t="s">
        <v>649</v>
      </c>
    </row>
    <row r="305" spans="1:6">
      <c r="A305" s="78" t="s">
        <v>527</v>
      </c>
      <c r="B305" s="78" t="s">
        <v>150</v>
      </c>
      <c r="C305" s="78" t="s">
        <v>93</v>
      </c>
      <c r="D305" s="78" t="s">
        <v>478</v>
      </c>
      <c r="E305" s="78">
        <v>34250</v>
      </c>
      <c r="F305" s="78" t="s">
        <v>650</v>
      </c>
    </row>
    <row r="306" spans="1:6">
      <c r="A306" s="78" t="s">
        <v>528</v>
      </c>
      <c r="B306" s="78" t="s">
        <v>152</v>
      </c>
      <c r="C306" s="78" t="s">
        <v>93</v>
      </c>
      <c r="D306" s="78" t="s">
        <v>478</v>
      </c>
      <c r="E306" s="78">
        <v>32500</v>
      </c>
      <c r="F306" s="78" t="s">
        <v>647</v>
      </c>
    </row>
    <row r="307" spans="1:6">
      <c r="A307" s="78" t="s">
        <v>529</v>
      </c>
      <c r="B307" s="78" t="s">
        <v>100</v>
      </c>
      <c r="C307" s="78" t="s">
        <v>93</v>
      </c>
      <c r="D307" s="78" t="s">
        <v>478</v>
      </c>
      <c r="E307" s="78">
        <v>34250</v>
      </c>
      <c r="F307" s="78" t="s">
        <v>649</v>
      </c>
    </row>
    <row r="308" spans="1:6">
      <c r="A308" s="78" t="s">
        <v>530</v>
      </c>
      <c r="B308" s="78" t="s">
        <v>151</v>
      </c>
      <c r="C308" s="78" t="s">
        <v>93</v>
      </c>
      <c r="D308" s="78" t="s">
        <v>478</v>
      </c>
      <c r="E308" s="78">
        <v>28300</v>
      </c>
      <c r="F308" s="78" t="s">
        <v>646</v>
      </c>
    </row>
    <row r="309" spans="1:6">
      <c r="A309" s="78" t="s">
        <v>531</v>
      </c>
      <c r="B309" s="78" t="s">
        <v>417</v>
      </c>
      <c r="C309" s="78" t="s">
        <v>93</v>
      </c>
      <c r="D309" s="78" t="s">
        <v>478</v>
      </c>
      <c r="E309" s="78">
        <v>28300</v>
      </c>
      <c r="F309" s="78" t="s">
        <v>647</v>
      </c>
    </row>
    <row r="310" spans="1:6">
      <c r="A310" s="78" t="s">
        <v>532</v>
      </c>
      <c r="B310" s="78" t="s">
        <v>99</v>
      </c>
      <c r="C310" s="78" t="s">
        <v>93</v>
      </c>
      <c r="D310" s="78" t="s">
        <v>478</v>
      </c>
      <c r="E310" s="78">
        <v>24000</v>
      </c>
      <c r="F310" s="78" t="s">
        <v>646</v>
      </c>
    </row>
    <row r="311" spans="1:6">
      <c r="A311" s="78" t="s">
        <v>533</v>
      </c>
      <c r="B311" s="78" t="s">
        <v>153</v>
      </c>
      <c r="C311" s="78" t="s">
        <v>93</v>
      </c>
      <c r="D311" s="78" t="s">
        <v>478</v>
      </c>
      <c r="E311" s="78">
        <v>22875</v>
      </c>
      <c r="F311" s="78" t="s">
        <v>647</v>
      </c>
    </row>
    <row r="312" spans="1:6">
      <c r="A312" s="78" t="s">
        <v>534</v>
      </c>
      <c r="B312" s="78" t="s">
        <v>150</v>
      </c>
      <c r="C312" s="78" t="s">
        <v>93</v>
      </c>
      <c r="D312" s="78" t="s">
        <v>478</v>
      </c>
      <c r="E312" s="78">
        <v>32500</v>
      </c>
      <c r="F312" s="78" t="s">
        <v>649</v>
      </c>
    </row>
    <row r="313" spans="1:6">
      <c r="A313" s="78" t="s">
        <v>535</v>
      </c>
      <c r="B313" s="78" t="s">
        <v>152</v>
      </c>
      <c r="C313" s="78" t="s">
        <v>93</v>
      </c>
      <c r="D313" s="78" t="s">
        <v>478</v>
      </c>
      <c r="E313" s="78">
        <v>22875</v>
      </c>
      <c r="F313" s="78" t="s">
        <v>646</v>
      </c>
    </row>
    <row r="314" spans="1:6">
      <c r="A314" s="78" t="s">
        <v>536</v>
      </c>
      <c r="B314" s="78" t="s">
        <v>100</v>
      </c>
      <c r="C314" s="78" t="s">
        <v>93</v>
      </c>
      <c r="D314" s="78" t="s">
        <v>478</v>
      </c>
      <c r="E314" s="78">
        <v>34250</v>
      </c>
      <c r="F314" s="78" t="s">
        <v>650</v>
      </c>
    </row>
    <row r="315" spans="1:6">
      <c r="A315" s="78" t="s">
        <v>537</v>
      </c>
      <c r="B315" s="78" t="s">
        <v>151</v>
      </c>
      <c r="C315" s="78" t="s">
        <v>93</v>
      </c>
      <c r="D315" s="78" t="s">
        <v>478</v>
      </c>
      <c r="E315" s="78">
        <v>28300</v>
      </c>
      <c r="F315" s="78" t="s">
        <v>650</v>
      </c>
    </row>
    <row r="316" spans="1:6">
      <c r="A316" s="78" t="s">
        <v>538</v>
      </c>
      <c r="B316" s="78" t="s">
        <v>417</v>
      </c>
      <c r="C316" s="78" t="s">
        <v>93</v>
      </c>
      <c r="D316" s="78" t="s">
        <v>478</v>
      </c>
      <c r="E316" s="78">
        <v>28825</v>
      </c>
      <c r="F316" s="78" t="s">
        <v>648</v>
      </c>
    </row>
    <row r="317" spans="1:6">
      <c r="A317" s="78" t="s">
        <v>539</v>
      </c>
      <c r="B317" s="78" t="s">
        <v>99</v>
      </c>
      <c r="C317" s="78" t="s">
        <v>93</v>
      </c>
      <c r="D317" s="78" t="s">
        <v>478</v>
      </c>
      <c r="E317" s="78">
        <v>28825</v>
      </c>
      <c r="F317" s="78" t="s">
        <v>647</v>
      </c>
    </row>
    <row r="318" spans="1:6">
      <c r="A318" s="78" t="s">
        <v>540</v>
      </c>
      <c r="B318" s="78" t="s">
        <v>153</v>
      </c>
      <c r="C318" s="78" t="s">
        <v>93</v>
      </c>
      <c r="D318" s="78" t="s">
        <v>478</v>
      </c>
      <c r="E318" s="78">
        <v>28825</v>
      </c>
      <c r="F318" s="78" t="s">
        <v>650</v>
      </c>
    </row>
    <row r="319" spans="1:6">
      <c r="A319" s="78" t="s">
        <v>541</v>
      </c>
      <c r="B319" s="78" t="s">
        <v>150</v>
      </c>
      <c r="C319" s="78" t="s">
        <v>93</v>
      </c>
      <c r="D319" s="78" t="s">
        <v>478</v>
      </c>
      <c r="E319" s="78">
        <v>28825</v>
      </c>
      <c r="F319" s="78" t="s">
        <v>647</v>
      </c>
    </row>
    <row r="320" spans="1:6">
      <c r="A320" s="78" t="s">
        <v>542</v>
      </c>
      <c r="B320" s="78" t="s">
        <v>152</v>
      </c>
      <c r="C320" s="78" t="s">
        <v>93</v>
      </c>
      <c r="D320" s="78" t="s">
        <v>478</v>
      </c>
      <c r="E320" s="78">
        <v>28825</v>
      </c>
      <c r="F320" s="78" t="s">
        <v>646</v>
      </c>
    </row>
    <row r="321" spans="1:6">
      <c r="A321" s="78" t="s">
        <v>543</v>
      </c>
      <c r="B321" s="78" t="s">
        <v>100</v>
      </c>
      <c r="C321" s="78" t="s">
        <v>93</v>
      </c>
      <c r="D321" s="78" t="s">
        <v>478</v>
      </c>
      <c r="E321" s="78">
        <v>28825</v>
      </c>
      <c r="F321" s="78" t="s">
        <v>649</v>
      </c>
    </row>
    <row r="322" spans="1:6">
      <c r="A322" s="78" t="s">
        <v>544</v>
      </c>
      <c r="B322" s="78" t="s">
        <v>151</v>
      </c>
      <c r="C322" s="78" t="s">
        <v>93</v>
      </c>
      <c r="D322" s="78" t="s">
        <v>478</v>
      </c>
      <c r="E322" s="78">
        <v>30750</v>
      </c>
      <c r="F322" s="78" t="s">
        <v>649</v>
      </c>
    </row>
    <row r="323" spans="1:6">
      <c r="A323" s="78" t="s">
        <v>545</v>
      </c>
      <c r="B323" s="78" t="s">
        <v>417</v>
      </c>
      <c r="C323" s="78" t="s">
        <v>93</v>
      </c>
      <c r="D323" s="78" t="s">
        <v>478</v>
      </c>
      <c r="E323" s="78">
        <v>30750</v>
      </c>
      <c r="F323" s="78" t="s">
        <v>649</v>
      </c>
    </row>
    <row r="324" spans="1:6">
      <c r="A324" s="78" t="s">
        <v>546</v>
      </c>
      <c r="B324" s="78" t="s">
        <v>99</v>
      </c>
      <c r="C324" s="78" t="s">
        <v>93</v>
      </c>
      <c r="D324" s="78" t="s">
        <v>479</v>
      </c>
      <c r="E324" s="78">
        <v>30750</v>
      </c>
      <c r="F324" s="78" t="s">
        <v>648</v>
      </c>
    </row>
    <row r="325" spans="1:6">
      <c r="A325" s="78" t="s">
        <v>547</v>
      </c>
      <c r="B325" s="78" t="s">
        <v>153</v>
      </c>
      <c r="C325" s="78" t="s">
        <v>93</v>
      </c>
      <c r="D325" s="78" t="s">
        <v>479</v>
      </c>
      <c r="E325" s="78">
        <v>30750</v>
      </c>
      <c r="F325" s="78" t="s">
        <v>647</v>
      </c>
    </row>
    <row r="326" spans="1:6">
      <c r="A326" s="78" t="s">
        <v>548</v>
      </c>
      <c r="B326" s="78" t="s">
        <v>150</v>
      </c>
      <c r="C326" s="78" t="s">
        <v>93</v>
      </c>
      <c r="D326" s="78" t="s">
        <v>479</v>
      </c>
      <c r="E326" s="78">
        <v>34250</v>
      </c>
      <c r="F326" s="78" t="s">
        <v>650</v>
      </c>
    </row>
    <row r="327" spans="1:6">
      <c r="A327" s="78" t="s">
        <v>549</v>
      </c>
      <c r="B327" s="78" t="s">
        <v>152</v>
      </c>
      <c r="C327" s="78" t="s">
        <v>93</v>
      </c>
      <c r="D327" s="78" t="s">
        <v>479</v>
      </c>
      <c r="E327" s="78">
        <v>30750</v>
      </c>
      <c r="F327" s="78" t="s">
        <v>647</v>
      </c>
    </row>
    <row r="328" spans="1:6">
      <c r="A328" s="78" t="s">
        <v>550</v>
      </c>
      <c r="B328" s="78" t="s">
        <v>100</v>
      </c>
      <c r="C328" s="78" t="s">
        <v>93</v>
      </c>
      <c r="D328" s="78" t="s">
        <v>479</v>
      </c>
      <c r="E328" s="78">
        <v>22875</v>
      </c>
      <c r="F328" s="78" t="s">
        <v>647</v>
      </c>
    </row>
    <row r="329" spans="1:6">
      <c r="A329" s="78" t="s">
        <v>551</v>
      </c>
      <c r="B329" s="78" t="s">
        <v>151</v>
      </c>
      <c r="C329" s="78" t="s">
        <v>93</v>
      </c>
      <c r="D329" s="78" t="s">
        <v>479</v>
      </c>
      <c r="E329" s="78">
        <v>28300</v>
      </c>
      <c r="F329" s="78" t="s">
        <v>647</v>
      </c>
    </row>
    <row r="330" spans="1:6">
      <c r="A330" s="78" t="s">
        <v>552</v>
      </c>
      <c r="B330" s="78" t="s">
        <v>417</v>
      </c>
      <c r="C330" s="78" t="s">
        <v>93</v>
      </c>
      <c r="D330" s="78" t="s">
        <v>479</v>
      </c>
      <c r="E330" s="78">
        <v>28300</v>
      </c>
      <c r="F330" s="78" t="s">
        <v>650</v>
      </c>
    </row>
    <row r="331" spans="1:6">
      <c r="A331" s="78" t="s">
        <v>553</v>
      </c>
      <c r="B331" s="78" t="s">
        <v>99</v>
      </c>
      <c r="C331" s="78" t="s">
        <v>93</v>
      </c>
      <c r="D331" s="78" t="s">
        <v>479</v>
      </c>
      <c r="E331" s="78">
        <v>28300</v>
      </c>
      <c r="F331" s="78" t="s">
        <v>649</v>
      </c>
    </row>
    <row r="332" spans="1:6">
      <c r="A332" s="78" t="s">
        <v>554</v>
      </c>
      <c r="B332" s="78" t="s">
        <v>153</v>
      </c>
      <c r="C332" s="78" t="s">
        <v>93</v>
      </c>
      <c r="D332" s="78" t="s">
        <v>479</v>
      </c>
      <c r="E332" s="78">
        <v>22875</v>
      </c>
      <c r="F332" s="78" t="s">
        <v>646</v>
      </c>
    </row>
    <row r="333" spans="1:6">
      <c r="A333" s="78" t="s">
        <v>555</v>
      </c>
      <c r="B333" s="78" t="s">
        <v>150</v>
      </c>
      <c r="C333" s="78" t="s">
        <v>93</v>
      </c>
      <c r="D333" s="78" t="s">
        <v>479</v>
      </c>
      <c r="E333" s="78">
        <v>30750</v>
      </c>
      <c r="F333" s="78" t="s">
        <v>647</v>
      </c>
    </row>
    <row r="334" spans="1:6">
      <c r="A334" s="78" t="s">
        <v>556</v>
      </c>
      <c r="B334" s="78" t="s">
        <v>152</v>
      </c>
      <c r="C334" s="78" t="s">
        <v>93</v>
      </c>
      <c r="D334" s="78" t="s">
        <v>479</v>
      </c>
      <c r="E334" s="78">
        <v>30750</v>
      </c>
      <c r="F334" s="78" t="s">
        <v>648</v>
      </c>
    </row>
    <row r="335" spans="1:6">
      <c r="A335" s="78" t="s">
        <v>557</v>
      </c>
      <c r="B335" s="78" t="s">
        <v>100</v>
      </c>
      <c r="C335" s="78" t="s">
        <v>93</v>
      </c>
      <c r="D335" s="78" t="s">
        <v>479</v>
      </c>
      <c r="E335" s="78">
        <v>30750</v>
      </c>
      <c r="F335" s="78" t="s">
        <v>650</v>
      </c>
    </row>
    <row r="336" spans="1:6">
      <c r="A336" s="78" t="s">
        <v>558</v>
      </c>
      <c r="B336" s="78" t="s">
        <v>151</v>
      </c>
      <c r="C336" s="78" t="s">
        <v>93</v>
      </c>
      <c r="D336" s="78" t="s">
        <v>479</v>
      </c>
      <c r="E336" s="78">
        <v>34250</v>
      </c>
      <c r="F336" s="78" t="s">
        <v>650</v>
      </c>
    </row>
    <row r="337" spans="1:6">
      <c r="A337" s="78" t="s">
        <v>559</v>
      </c>
      <c r="B337" s="78" t="s">
        <v>417</v>
      </c>
      <c r="C337" s="78" t="s">
        <v>93</v>
      </c>
      <c r="D337" s="78" t="s">
        <v>479</v>
      </c>
      <c r="E337" s="78">
        <v>30750</v>
      </c>
      <c r="F337" s="78" t="s">
        <v>649</v>
      </c>
    </row>
    <row r="338" spans="1:6">
      <c r="A338" s="78" t="s">
        <v>560</v>
      </c>
      <c r="B338" s="78" t="s">
        <v>99</v>
      </c>
      <c r="C338" s="78" t="s">
        <v>93</v>
      </c>
      <c r="D338" s="78" t="s">
        <v>479</v>
      </c>
      <c r="E338" s="78">
        <v>28300</v>
      </c>
      <c r="F338" s="78" t="s">
        <v>650</v>
      </c>
    </row>
    <row r="339" spans="1:6">
      <c r="A339" s="78" t="s">
        <v>561</v>
      </c>
      <c r="B339" s="78" t="s">
        <v>153</v>
      </c>
      <c r="C339" s="78" t="s">
        <v>93</v>
      </c>
      <c r="D339" s="78" t="s">
        <v>479</v>
      </c>
      <c r="E339" s="78">
        <v>40000</v>
      </c>
      <c r="F339" s="78" t="s">
        <v>650</v>
      </c>
    </row>
    <row r="340" spans="1:6">
      <c r="A340" s="78" t="s">
        <v>562</v>
      </c>
      <c r="B340" s="78" t="s">
        <v>150</v>
      </c>
      <c r="C340" s="78" t="s">
        <v>93</v>
      </c>
      <c r="D340" s="78" t="s">
        <v>479</v>
      </c>
      <c r="E340" s="78">
        <v>28825</v>
      </c>
      <c r="F340" s="78" t="s">
        <v>646</v>
      </c>
    </row>
    <row r="341" spans="1:6">
      <c r="A341" s="78" t="s">
        <v>563</v>
      </c>
      <c r="B341" s="78" t="s">
        <v>152</v>
      </c>
      <c r="C341" s="78" t="s">
        <v>93</v>
      </c>
      <c r="D341" s="78" t="s">
        <v>479</v>
      </c>
      <c r="E341" s="78">
        <v>28825</v>
      </c>
      <c r="F341" s="78" t="s">
        <v>649</v>
      </c>
    </row>
    <row r="342" spans="1:6">
      <c r="A342" s="78" t="s">
        <v>564</v>
      </c>
      <c r="B342" s="78" t="s">
        <v>100</v>
      </c>
      <c r="C342" s="78" t="s">
        <v>93</v>
      </c>
      <c r="D342" s="78" t="s">
        <v>479</v>
      </c>
      <c r="E342" s="78">
        <v>22875</v>
      </c>
      <c r="F342" s="78" t="s">
        <v>647</v>
      </c>
    </row>
    <row r="343" spans="1:6">
      <c r="A343" s="78" t="s">
        <v>565</v>
      </c>
      <c r="B343" s="78" t="s">
        <v>151</v>
      </c>
      <c r="C343" s="78" t="s">
        <v>93</v>
      </c>
      <c r="D343" s="78" t="s">
        <v>479</v>
      </c>
      <c r="E343" s="78">
        <v>22875</v>
      </c>
      <c r="F343" s="78" t="s">
        <v>647</v>
      </c>
    </row>
    <row r="344" spans="1:6">
      <c r="A344" s="78" t="s">
        <v>566</v>
      </c>
      <c r="B344" s="78" t="s">
        <v>417</v>
      </c>
      <c r="C344" s="78" t="s">
        <v>93</v>
      </c>
      <c r="D344" s="78" t="s">
        <v>479</v>
      </c>
      <c r="E344" s="78">
        <v>34250</v>
      </c>
      <c r="F344" s="78" t="s">
        <v>647</v>
      </c>
    </row>
    <row r="345" spans="1:6">
      <c r="A345" s="78" t="s">
        <v>567</v>
      </c>
      <c r="B345" s="78" t="s">
        <v>99</v>
      </c>
      <c r="C345" s="78" t="s">
        <v>6</v>
      </c>
      <c r="D345" s="78" t="s">
        <v>480</v>
      </c>
      <c r="E345" s="78">
        <v>32500</v>
      </c>
      <c r="F345" s="78" t="s">
        <v>649</v>
      </c>
    </row>
    <row r="346" spans="1:6">
      <c r="A346" s="78" t="s">
        <v>568</v>
      </c>
      <c r="B346" s="78" t="s">
        <v>153</v>
      </c>
      <c r="C346" s="78" t="s">
        <v>6</v>
      </c>
      <c r="D346" s="78" t="s">
        <v>480</v>
      </c>
      <c r="E346" s="78">
        <v>34250</v>
      </c>
      <c r="F346" s="78" t="s">
        <v>649</v>
      </c>
    </row>
    <row r="347" spans="1:6">
      <c r="A347" s="78" t="s">
        <v>569</v>
      </c>
      <c r="B347" s="78" t="s">
        <v>150</v>
      </c>
      <c r="C347" s="78" t="s">
        <v>6</v>
      </c>
      <c r="D347" s="78" t="s">
        <v>480</v>
      </c>
      <c r="E347" s="78">
        <v>39500</v>
      </c>
      <c r="F347" s="78" t="s">
        <v>650</v>
      </c>
    </row>
    <row r="348" spans="1:6">
      <c r="A348" s="78" t="s">
        <v>570</v>
      </c>
      <c r="B348" s="78" t="s">
        <v>152</v>
      </c>
      <c r="C348" s="78" t="s">
        <v>6</v>
      </c>
      <c r="D348" s="78" t="s">
        <v>480</v>
      </c>
      <c r="E348" s="78">
        <v>39500</v>
      </c>
      <c r="F348" s="78" t="s">
        <v>650</v>
      </c>
    </row>
    <row r="349" spans="1:6">
      <c r="A349" s="78" t="s">
        <v>571</v>
      </c>
      <c r="B349" s="78" t="s">
        <v>100</v>
      </c>
      <c r="C349" s="78" t="s">
        <v>6</v>
      </c>
      <c r="D349" s="78" t="s">
        <v>480</v>
      </c>
      <c r="E349" s="78">
        <v>39500</v>
      </c>
      <c r="F349" s="78" t="s">
        <v>646</v>
      </c>
    </row>
    <row r="350" spans="1:6">
      <c r="A350" s="78" t="s">
        <v>572</v>
      </c>
      <c r="B350" s="78" t="s">
        <v>151</v>
      </c>
      <c r="C350" s="78" t="s">
        <v>6</v>
      </c>
      <c r="D350" s="78" t="s">
        <v>480</v>
      </c>
      <c r="E350" s="78">
        <v>39500</v>
      </c>
      <c r="F350" s="78" t="s">
        <v>646</v>
      </c>
    </row>
    <row r="351" spans="1:6">
      <c r="A351" s="78" t="s">
        <v>573</v>
      </c>
      <c r="B351" s="78" t="s">
        <v>417</v>
      </c>
      <c r="C351" s="78" t="s">
        <v>6</v>
      </c>
      <c r="D351" s="78" t="s">
        <v>480</v>
      </c>
      <c r="E351" s="78">
        <v>30750</v>
      </c>
      <c r="F351" s="78" t="s">
        <v>650</v>
      </c>
    </row>
    <row r="352" spans="1:6">
      <c r="A352" s="78" t="s">
        <v>574</v>
      </c>
      <c r="B352" s="78" t="s">
        <v>99</v>
      </c>
      <c r="C352" s="78" t="s">
        <v>6</v>
      </c>
      <c r="D352" s="78" t="s">
        <v>480</v>
      </c>
      <c r="E352" s="78">
        <v>48000</v>
      </c>
      <c r="F352" s="78" t="s">
        <v>647</v>
      </c>
    </row>
    <row r="353" spans="1:6">
      <c r="A353" s="78" t="s">
        <v>575</v>
      </c>
      <c r="B353" s="78" t="s">
        <v>153</v>
      </c>
      <c r="C353" s="78" t="s">
        <v>6</v>
      </c>
      <c r="D353" s="78" t="s">
        <v>480</v>
      </c>
      <c r="E353" s="78">
        <v>30750</v>
      </c>
      <c r="F353" s="78" t="s">
        <v>647</v>
      </c>
    </row>
    <row r="354" spans="1:6">
      <c r="A354" s="78" t="s">
        <v>576</v>
      </c>
      <c r="B354" s="78" t="s">
        <v>150</v>
      </c>
      <c r="C354" s="78" t="s">
        <v>6</v>
      </c>
      <c r="D354" s="78" t="s">
        <v>480</v>
      </c>
      <c r="E354" s="78">
        <v>40000</v>
      </c>
      <c r="F354" s="78" t="s">
        <v>649</v>
      </c>
    </row>
    <row r="355" spans="1:6">
      <c r="A355" s="78" t="s">
        <v>577</v>
      </c>
      <c r="B355" s="78" t="s">
        <v>152</v>
      </c>
      <c r="C355" s="78" t="s">
        <v>6</v>
      </c>
      <c r="D355" s="78" t="s">
        <v>480</v>
      </c>
      <c r="E355" s="78">
        <v>30750</v>
      </c>
      <c r="F355" s="78" t="s">
        <v>649</v>
      </c>
    </row>
    <row r="356" spans="1:6">
      <c r="A356" s="78" t="s">
        <v>578</v>
      </c>
      <c r="B356" s="78" t="s">
        <v>100</v>
      </c>
      <c r="C356" s="78" t="s">
        <v>6</v>
      </c>
      <c r="D356" s="78" t="s">
        <v>480</v>
      </c>
      <c r="E356" s="78">
        <v>30750</v>
      </c>
      <c r="F356" s="78" t="s">
        <v>650</v>
      </c>
    </row>
    <row r="357" spans="1:6">
      <c r="A357" s="78" t="s">
        <v>579</v>
      </c>
      <c r="B357" s="78" t="s">
        <v>151</v>
      </c>
      <c r="C357" s="78" t="s">
        <v>6</v>
      </c>
      <c r="D357" s="78" t="s">
        <v>480</v>
      </c>
      <c r="E357" s="78">
        <v>30750</v>
      </c>
      <c r="F357" s="78" t="s">
        <v>646</v>
      </c>
    </row>
    <row r="358" spans="1:6">
      <c r="A358" s="78" t="s">
        <v>580</v>
      </c>
      <c r="B358" s="78" t="s">
        <v>417</v>
      </c>
      <c r="C358" s="78" t="s">
        <v>6</v>
      </c>
      <c r="D358" s="78" t="s">
        <v>480</v>
      </c>
      <c r="E358" s="78">
        <v>30750</v>
      </c>
      <c r="F358" s="78" t="s">
        <v>647</v>
      </c>
    </row>
    <row r="359" spans="1:6">
      <c r="A359" s="78" t="s">
        <v>581</v>
      </c>
      <c r="B359" s="78" t="s">
        <v>99</v>
      </c>
      <c r="C359" s="78" t="s">
        <v>6</v>
      </c>
      <c r="D359" s="78" t="s">
        <v>480</v>
      </c>
      <c r="E359" s="78">
        <v>34250</v>
      </c>
      <c r="F359" s="78" t="s">
        <v>650</v>
      </c>
    </row>
    <row r="360" spans="1:6">
      <c r="A360" s="78" t="s">
        <v>582</v>
      </c>
      <c r="B360" s="78" t="s">
        <v>153</v>
      </c>
      <c r="C360" s="78" t="s">
        <v>6</v>
      </c>
      <c r="D360" s="78" t="s">
        <v>480</v>
      </c>
      <c r="E360" s="78">
        <v>32500</v>
      </c>
      <c r="F360" s="78" t="s">
        <v>650</v>
      </c>
    </row>
    <row r="361" spans="1:6">
      <c r="A361" s="78" t="s">
        <v>583</v>
      </c>
      <c r="B361" s="78" t="s">
        <v>150</v>
      </c>
      <c r="C361" s="78" t="s">
        <v>6</v>
      </c>
      <c r="D361" s="78" t="s">
        <v>480</v>
      </c>
      <c r="E361" s="78">
        <v>34250</v>
      </c>
      <c r="F361" s="78" t="s">
        <v>647</v>
      </c>
    </row>
    <row r="362" spans="1:6">
      <c r="A362" s="78" t="s">
        <v>584</v>
      </c>
      <c r="B362" s="78" t="s">
        <v>152</v>
      </c>
      <c r="C362" s="78" t="s">
        <v>6</v>
      </c>
      <c r="D362" s="78" t="s">
        <v>480</v>
      </c>
      <c r="E362" s="78">
        <v>32500</v>
      </c>
      <c r="F362" s="78" t="s">
        <v>647</v>
      </c>
    </row>
    <row r="363" spans="1:6">
      <c r="A363" s="78" t="s">
        <v>585</v>
      </c>
      <c r="B363" s="78" t="s">
        <v>100</v>
      </c>
      <c r="C363" s="78" t="s">
        <v>6</v>
      </c>
      <c r="D363" s="78" t="s">
        <v>480</v>
      </c>
      <c r="E363" s="78">
        <v>34250</v>
      </c>
      <c r="F363" s="78" t="s">
        <v>649</v>
      </c>
    </row>
    <row r="364" spans="1:6">
      <c r="A364" s="78" t="s">
        <v>586</v>
      </c>
      <c r="B364" s="78" t="s">
        <v>151</v>
      </c>
      <c r="C364" s="78" t="s">
        <v>6</v>
      </c>
      <c r="D364" s="78" t="s">
        <v>480</v>
      </c>
      <c r="E364" s="78">
        <v>32500</v>
      </c>
      <c r="F364" s="78" t="s">
        <v>647</v>
      </c>
    </row>
    <row r="365" spans="1:6">
      <c r="A365" s="78" t="s">
        <v>587</v>
      </c>
      <c r="B365" s="78" t="s">
        <v>417</v>
      </c>
      <c r="C365" s="78" t="s">
        <v>6</v>
      </c>
      <c r="D365" s="78" t="s">
        <v>480</v>
      </c>
      <c r="E365" s="78">
        <v>34250</v>
      </c>
      <c r="F365" s="78" t="s">
        <v>646</v>
      </c>
    </row>
    <row r="366" spans="1:6">
      <c r="A366" s="78" t="s">
        <v>588</v>
      </c>
      <c r="B366" s="78" t="s">
        <v>99</v>
      </c>
      <c r="C366" s="78" t="s">
        <v>8</v>
      </c>
      <c r="D366" s="78" t="s">
        <v>481</v>
      </c>
      <c r="E366" s="78">
        <v>32500</v>
      </c>
      <c r="F366" s="78" t="s">
        <v>647</v>
      </c>
    </row>
    <row r="367" spans="1:6">
      <c r="A367" s="78" t="s">
        <v>589</v>
      </c>
      <c r="B367" s="78" t="s">
        <v>153</v>
      </c>
      <c r="C367" s="78" t="s">
        <v>8</v>
      </c>
      <c r="D367" s="78" t="s">
        <v>481</v>
      </c>
      <c r="E367" s="78">
        <v>34250</v>
      </c>
      <c r="F367" s="78" t="s">
        <v>647</v>
      </c>
    </row>
    <row r="368" spans="1:6">
      <c r="A368" s="78" t="s">
        <v>590</v>
      </c>
      <c r="B368" s="78" t="s">
        <v>150</v>
      </c>
      <c r="C368" s="78" t="s">
        <v>8</v>
      </c>
      <c r="D368" s="78" t="s">
        <v>481</v>
      </c>
      <c r="E368" s="78">
        <v>32500</v>
      </c>
      <c r="F368" s="78" t="s">
        <v>650</v>
      </c>
    </row>
    <row r="369" spans="1:6">
      <c r="A369" s="78" t="s">
        <v>591</v>
      </c>
      <c r="B369" s="78" t="s">
        <v>152</v>
      </c>
      <c r="C369" s="78" t="s">
        <v>8</v>
      </c>
      <c r="D369" s="78" t="s">
        <v>481</v>
      </c>
      <c r="E369" s="78">
        <v>30750</v>
      </c>
      <c r="F369" s="78" t="s">
        <v>650</v>
      </c>
    </row>
    <row r="370" spans="1:6">
      <c r="A370" s="78" t="s">
        <v>592</v>
      </c>
      <c r="B370" s="78" t="s">
        <v>100</v>
      </c>
      <c r="C370" s="78" t="s">
        <v>8</v>
      </c>
      <c r="D370" s="78" t="s">
        <v>481</v>
      </c>
      <c r="E370" s="78">
        <v>30750</v>
      </c>
      <c r="F370" s="78" t="s">
        <v>647</v>
      </c>
    </row>
    <row r="371" spans="1:6">
      <c r="A371" s="78" t="s">
        <v>593</v>
      </c>
      <c r="B371" s="78" t="s">
        <v>151</v>
      </c>
      <c r="C371" s="78" t="s">
        <v>8</v>
      </c>
      <c r="D371" s="78" t="s">
        <v>481</v>
      </c>
      <c r="E371" s="78">
        <v>30750</v>
      </c>
      <c r="F371" s="78" t="s">
        <v>648</v>
      </c>
    </row>
    <row r="372" spans="1:6">
      <c r="A372" s="78" t="s">
        <v>594</v>
      </c>
      <c r="B372" s="78" t="s">
        <v>417</v>
      </c>
      <c r="C372" s="78" t="s">
        <v>8</v>
      </c>
      <c r="D372" s="78" t="s">
        <v>481</v>
      </c>
      <c r="E372" s="78">
        <v>29175</v>
      </c>
      <c r="F372" s="78" t="s">
        <v>650</v>
      </c>
    </row>
    <row r="373" spans="1:6">
      <c r="A373" s="78" t="s">
        <v>595</v>
      </c>
      <c r="B373" s="78" t="s">
        <v>99</v>
      </c>
      <c r="C373" s="78" t="s">
        <v>8</v>
      </c>
      <c r="D373" s="78" t="s">
        <v>481</v>
      </c>
      <c r="E373" s="78">
        <v>29175</v>
      </c>
      <c r="F373" s="78" t="s">
        <v>646</v>
      </c>
    </row>
    <row r="374" spans="1:6">
      <c r="A374" s="78" t="s">
        <v>596</v>
      </c>
      <c r="B374" s="78" t="s">
        <v>153</v>
      </c>
      <c r="C374" s="78" t="s">
        <v>8</v>
      </c>
      <c r="D374" s="78" t="s">
        <v>481</v>
      </c>
      <c r="E374" s="78">
        <v>29175</v>
      </c>
      <c r="F374" s="78" t="s">
        <v>646</v>
      </c>
    </row>
    <row r="375" spans="1:6">
      <c r="A375" s="78" t="s">
        <v>597</v>
      </c>
      <c r="B375" s="78" t="s">
        <v>150</v>
      </c>
      <c r="C375" s="78" t="s">
        <v>8</v>
      </c>
      <c r="D375" s="78" t="s">
        <v>481</v>
      </c>
      <c r="E375" s="78">
        <v>29175</v>
      </c>
      <c r="F375" s="78" t="s">
        <v>647</v>
      </c>
    </row>
    <row r="376" spans="1:6">
      <c r="A376" s="78" t="s">
        <v>598</v>
      </c>
      <c r="B376" s="78" t="s">
        <v>152</v>
      </c>
      <c r="C376" s="78" t="s">
        <v>8</v>
      </c>
      <c r="D376" s="78" t="s">
        <v>481</v>
      </c>
      <c r="E376" s="78">
        <v>29175</v>
      </c>
      <c r="F376" s="78" t="s">
        <v>647</v>
      </c>
    </row>
    <row r="377" spans="1:6">
      <c r="A377" s="78" t="s">
        <v>599</v>
      </c>
      <c r="B377" s="78" t="s">
        <v>100</v>
      </c>
      <c r="C377" s="78" t="s">
        <v>8</v>
      </c>
      <c r="D377" s="78" t="s">
        <v>481</v>
      </c>
      <c r="E377" s="78">
        <v>29175</v>
      </c>
      <c r="F377" s="78" t="s">
        <v>650</v>
      </c>
    </row>
    <row r="378" spans="1:6">
      <c r="A378" s="78" t="s">
        <v>600</v>
      </c>
      <c r="B378" s="78" t="s">
        <v>151</v>
      </c>
      <c r="C378" s="78" t="s">
        <v>8</v>
      </c>
      <c r="D378" s="78" t="s">
        <v>481</v>
      </c>
      <c r="E378" s="78">
        <v>29175</v>
      </c>
      <c r="F378" s="78" t="s">
        <v>649</v>
      </c>
    </row>
    <row r="379" spans="1:6">
      <c r="A379" s="78" t="s">
        <v>601</v>
      </c>
      <c r="B379" s="78" t="s">
        <v>417</v>
      </c>
      <c r="C379" s="78" t="s">
        <v>8</v>
      </c>
      <c r="D379" s="78" t="s">
        <v>481</v>
      </c>
      <c r="E379" s="78">
        <v>29175</v>
      </c>
      <c r="F379" s="78" t="s">
        <v>649</v>
      </c>
    </row>
    <row r="380" spans="1:6">
      <c r="A380" s="78" t="s">
        <v>602</v>
      </c>
      <c r="B380" s="78" t="s">
        <v>99</v>
      </c>
      <c r="C380" s="78" t="s">
        <v>8</v>
      </c>
      <c r="D380" s="78" t="s">
        <v>481</v>
      </c>
      <c r="E380" s="78">
        <v>32500</v>
      </c>
      <c r="F380" s="78" t="s">
        <v>650</v>
      </c>
    </row>
    <row r="381" spans="1:6">
      <c r="A381" s="78" t="s">
        <v>603</v>
      </c>
      <c r="B381" s="78" t="s">
        <v>150</v>
      </c>
      <c r="C381" s="78" t="s">
        <v>8</v>
      </c>
      <c r="D381" s="78" t="s">
        <v>481</v>
      </c>
      <c r="E381" s="78">
        <v>32500</v>
      </c>
      <c r="F381" s="78" t="s">
        <v>646</v>
      </c>
    </row>
    <row r="382" spans="1:6">
      <c r="A382" s="78" t="s">
        <v>604</v>
      </c>
      <c r="B382" s="78" t="s">
        <v>152</v>
      </c>
      <c r="C382" s="78" t="s">
        <v>8</v>
      </c>
      <c r="D382" s="78" t="s">
        <v>481</v>
      </c>
      <c r="E382" s="78">
        <v>34250</v>
      </c>
      <c r="F382" s="78" t="s">
        <v>646</v>
      </c>
    </row>
    <row r="383" spans="1:6">
      <c r="A383" s="78" t="s">
        <v>605</v>
      </c>
      <c r="B383" s="78" t="s">
        <v>100</v>
      </c>
      <c r="C383" s="78" t="s">
        <v>8</v>
      </c>
      <c r="D383" s="78" t="s">
        <v>481</v>
      </c>
      <c r="E383" s="78">
        <v>30750</v>
      </c>
      <c r="F383" s="78" t="s">
        <v>647</v>
      </c>
    </row>
    <row r="384" spans="1:6">
      <c r="A384" s="78" t="s">
        <v>606</v>
      </c>
      <c r="B384" s="78" t="s">
        <v>151</v>
      </c>
      <c r="C384" s="78" t="s">
        <v>8</v>
      </c>
      <c r="D384" s="78" t="s">
        <v>481</v>
      </c>
      <c r="E384" s="78">
        <v>34250</v>
      </c>
      <c r="F384" s="78" t="s">
        <v>650</v>
      </c>
    </row>
    <row r="385" spans="1:6">
      <c r="A385" s="78" t="s">
        <v>607</v>
      </c>
      <c r="B385" s="78" t="s">
        <v>417</v>
      </c>
      <c r="C385" s="78" t="s">
        <v>8</v>
      </c>
      <c r="D385" s="78" t="s">
        <v>481</v>
      </c>
      <c r="E385" s="78">
        <v>39500</v>
      </c>
      <c r="F385" s="78" t="s">
        <v>647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8"/>
  <sheetViews>
    <sheetView showGridLines="0" zoomScaleNormal="100" workbookViewId="0">
      <selection activeCell="D1" sqref="D1"/>
    </sheetView>
  </sheetViews>
  <sheetFormatPr defaultColWidth="9.21875" defaultRowHeight="14.4"/>
  <cols>
    <col min="1" max="7" width="9.21875" style="19"/>
    <col min="8" max="8" width="10.5546875" style="19" customWidth="1"/>
    <col min="9" max="9" width="11.77734375" style="19" customWidth="1"/>
    <col min="10" max="16384" width="9.21875" style="19"/>
  </cols>
  <sheetData>
    <row r="1" spans="1:9">
      <c r="A1" s="110" t="s">
        <v>1491</v>
      </c>
      <c r="I1" s="118" t="s">
        <v>1462</v>
      </c>
    </row>
    <row r="2" spans="1:9">
      <c r="A2" s="39"/>
      <c r="I2" s="119"/>
    </row>
    <row r="3" spans="1:9">
      <c r="A3" s="110" t="s">
        <v>1710</v>
      </c>
      <c r="I3" s="119"/>
    </row>
    <row r="4" spans="1:9">
      <c r="A4" s="39"/>
      <c r="I4" s="119"/>
    </row>
    <row r="5" spans="1:9">
      <c r="A5" s="110" t="s">
        <v>1686</v>
      </c>
      <c r="I5" s="119"/>
    </row>
    <row r="6" spans="1:9">
      <c r="A6" s="108"/>
      <c r="B6" s="108"/>
      <c r="C6" s="108"/>
      <c r="D6" s="108"/>
      <c r="E6" s="108"/>
      <c r="F6" s="108"/>
      <c r="G6" s="108"/>
      <c r="H6" s="108"/>
      <c r="I6" s="108"/>
    </row>
    <row r="7" spans="1:9">
      <c r="A7" s="110" t="s">
        <v>1477</v>
      </c>
      <c r="I7" s="118" t="s">
        <v>1463</v>
      </c>
    </row>
    <row r="8" spans="1:9">
      <c r="A8" s="39"/>
      <c r="I8" s="119"/>
    </row>
    <row r="9" spans="1:9">
      <c r="A9" s="110" t="s">
        <v>1464</v>
      </c>
      <c r="I9" s="119"/>
    </row>
    <row r="10" spans="1:9">
      <c r="A10" s="39"/>
      <c r="I10" s="119"/>
    </row>
    <row r="11" spans="1:9">
      <c r="A11" s="110" t="s">
        <v>1689</v>
      </c>
      <c r="I11" s="119"/>
    </row>
    <row r="12" spans="1:9">
      <c r="A12" s="109"/>
      <c r="B12" s="109"/>
      <c r="C12" s="109"/>
      <c r="D12" s="109"/>
      <c r="E12" s="109"/>
      <c r="F12" s="109"/>
      <c r="G12" s="109"/>
      <c r="H12" s="109"/>
      <c r="I12" s="109"/>
    </row>
    <row r="13" spans="1:9">
      <c r="A13" s="110" t="s">
        <v>1478</v>
      </c>
      <c r="I13" s="118" t="s">
        <v>1465</v>
      </c>
    </row>
    <row r="14" spans="1:9">
      <c r="A14" s="39"/>
      <c r="I14" s="119"/>
    </row>
    <row r="15" spans="1:9">
      <c r="A15" s="110" t="s">
        <v>1690</v>
      </c>
      <c r="I15" s="119"/>
    </row>
    <row r="16" spans="1:9">
      <c r="A16" s="39"/>
      <c r="I16" s="119"/>
    </row>
    <row r="17" spans="1:9">
      <c r="A17" s="110" t="s">
        <v>1492</v>
      </c>
      <c r="I17" s="119"/>
    </row>
    <row r="18" spans="1:9">
      <c r="A18" s="39"/>
    </row>
  </sheetData>
  <mergeCells count="3">
    <mergeCell ref="I1:I5"/>
    <mergeCell ref="I7:I11"/>
    <mergeCell ref="I13:I17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C5:I22"/>
  <sheetViews>
    <sheetView showGridLines="0" workbookViewId="0">
      <selection activeCell="D1" sqref="D1"/>
    </sheetView>
  </sheetViews>
  <sheetFormatPr defaultColWidth="9.21875" defaultRowHeight="14.4"/>
  <cols>
    <col min="1" max="2" width="9.21875" style="94"/>
    <col min="3" max="3" width="19.77734375" style="94" customWidth="1"/>
    <col min="4" max="4" width="14.77734375" style="94" customWidth="1"/>
    <col min="5" max="9" width="11.21875" style="94" customWidth="1"/>
    <col min="10" max="16384" width="9.21875" style="94"/>
  </cols>
  <sheetData>
    <row r="5" spans="3:4">
      <c r="C5" s="120" t="s">
        <v>460</v>
      </c>
      <c r="D5" s="121"/>
    </row>
    <row r="8" spans="3:4">
      <c r="C8" s="59" t="s">
        <v>1</v>
      </c>
      <c r="D8" s="78">
        <v>800000</v>
      </c>
    </row>
    <row r="9" spans="3:4">
      <c r="C9" s="59" t="s">
        <v>610</v>
      </c>
      <c r="D9" s="60">
        <v>0.16500000000000001</v>
      </c>
    </row>
    <row r="10" spans="3:4">
      <c r="C10" s="59" t="s">
        <v>611</v>
      </c>
      <c r="D10" s="78">
        <v>36</v>
      </c>
    </row>
    <row r="11" spans="3:4">
      <c r="C11" s="59" t="s">
        <v>612</v>
      </c>
      <c r="D11" s="77"/>
    </row>
    <row r="14" spans="3:4">
      <c r="C14" s="59" t="s">
        <v>1</v>
      </c>
      <c r="D14" s="78">
        <v>1000000</v>
      </c>
    </row>
    <row r="15" spans="3:4">
      <c r="C15" s="59" t="s">
        <v>610</v>
      </c>
      <c r="D15" s="60">
        <v>0.16</v>
      </c>
    </row>
    <row r="16" spans="3:4">
      <c r="C16" s="59" t="s">
        <v>611</v>
      </c>
      <c r="D16" s="78">
        <v>36</v>
      </c>
    </row>
    <row r="17" spans="3:9">
      <c r="C17" s="59" t="s">
        <v>612</v>
      </c>
      <c r="D17" s="77"/>
      <c r="E17" s="99">
        <v>1000000</v>
      </c>
      <c r="F17" s="99">
        <v>1500000</v>
      </c>
      <c r="G17" s="99">
        <v>2000000</v>
      </c>
      <c r="H17" s="99">
        <v>2500000</v>
      </c>
      <c r="I17" s="99">
        <v>3000000</v>
      </c>
    </row>
    <row r="18" spans="3:9" ht="15" customHeight="1">
      <c r="C18" s="122" t="s">
        <v>461</v>
      </c>
      <c r="D18" s="99">
        <v>12</v>
      </c>
      <c r="E18" s="78"/>
      <c r="F18" s="78"/>
      <c r="G18" s="78"/>
      <c r="H18" s="78"/>
      <c r="I18" s="78"/>
    </row>
    <row r="19" spans="3:9">
      <c r="C19" s="123"/>
      <c r="D19" s="99">
        <v>24</v>
      </c>
      <c r="E19" s="78"/>
      <c r="F19" s="78"/>
      <c r="G19" s="78"/>
      <c r="H19" s="78"/>
      <c r="I19" s="78"/>
    </row>
    <row r="20" spans="3:9">
      <c r="C20" s="123"/>
      <c r="D20" s="99">
        <v>36</v>
      </c>
      <c r="E20" s="78"/>
      <c r="F20" s="78"/>
      <c r="G20" s="78"/>
      <c r="H20" s="78"/>
      <c r="I20" s="78"/>
    </row>
    <row r="21" spans="3:9">
      <c r="C21" s="123"/>
      <c r="D21" s="99">
        <v>48</v>
      </c>
      <c r="E21" s="78"/>
      <c r="F21" s="78"/>
      <c r="G21" s="78"/>
      <c r="H21" s="78"/>
      <c r="I21" s="78"/>
    </row>
    <row r="22" spans="3:9">
      <c r="C22" s="124"/>
      <c r="D22" s="99">
        <v>60</v>
      </c>
      <c r="E22" s="78"/>
      <c r="F22" s="78"/>
      <c r="G22" s="78"/>
      <c r="H22" s="78"/>
      <c r="I22" s="78"/>
    </row>
  </sheetData>
  <mergeCells count="2">
    <mergeCell ref="C5:D5"/>
    <mergeCell ref="C18:C22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P44"/>
  <sheetViews>
    <sheetView showGridLines="0" workbookViewId="0">
      <selection activeCell="D1" sqref="D1"/>
    </sheetView>
  </sheetViews>
  <sheetFormatPr defaultColWidth="9.21875" defaultRowHeight="14.4"/>
  <cols>
    <col min="1" max="1" width="35.77734375" style="39" customWidth="1"/>
    <col min="2" max="4" width="13.77734375" style="39" customWidth="1"/>
    <col min="5" max="5" width="14.5546875" style="39" customWidth="1"/>
    <col min="6" max="6" width="13.44140625" style="39" customWidth="1"/>
    <col min="7" max="8" width="13.77734375" style="39" customWidth="1"/>
    <col min="9" max="9" width="35.5546875" style="39" customWidth="1"/>
    <col min="10" max="10" width="14" style="39" customWidth="1"/>
    <col min="11" max="16384" width="9.21875" style="39"/>
  </cols>
  <sheetData>
    <row r="1" spans="1:16" ht="18">
      <c r="A1" s="128" t="s">
        <v>462</v>
      </c>
      <c r="B1" s="129"/>
      <c r="I1" s="128" t="s">
        <v>462</v>
      </c>
      <c r="J1" s="129"/>
    </row>
    <row r="2" spans="1:16">
      <c r="A2" s="95" t="s">
        <v>463</v>
      </c>
      <c r="B2" s="95"/>
      <c r="I2" s="95" t="s">
        <v>463</v>
      </c>
      <c r="J2" s="95"/>
    </row>
    <row r="3" spans="1:16">
      <c r="A3" s="79" t="s">
        <v>1470</v>
      </c>
      <c r="B3" s="50">
        <v>55</v>
      </c>
      <c r="I3" s="79" t="s">
        <v>1470</v>
      </c>
      <c r="J3" s="50">
        <v>50</v>
      </c>
    </row>
    <row r="4" spans="1:16">
      <c r="A4" s="79" t="s">
        <v>1471</v>
      </c>
      <c r="B4" s="51">
        <v>25</v>
      </c>
      <c r="I4" s="79" t="s">
        <v>1471</v>
      </c>
      <c r="J4" s="51">
        <v>25</v>
      </c>
    </row>
    <row r="5" spans="1:16">
      <c r="A5" s="79" t="s">
        <v>1472</v>
      </c>
      <c r="B5" s="52">
        <v>40</v>
      </c>
      <c r="I5" s="103" t="s">
        <v>1472</v>
      </c>
      <c r="J5" s="105">
        <v>40</v>
      </c>
    </row>
    <row r="6" spans="1:16">
      <c r="A6" s="79" t="s">
        <v>1473</v>
      </c>
      <c r="B6" s="53">
        <v>52</v>
      </c>
      <c r="I6" s="79" t="s">
        <v>1473</v>
      </c>
      <c r="J6" s="53">
        <v>52</v>
      </c>
    </row>
    <row r="7" spans="1:16">
      <c r="A7" s="103" t="s">
        <v>1475</v>
      </c>
      <c r="B7" s="104">
        <v>0.1</v>
      </c>
      <c r="I7" s="79" t="s">
        <v>1474</v>
      </c>
      <c r="J7" s="54">
        <v>0.1</v>
      </c>
    </row>
    <row r="8" spans="1:16">
      <c r="A8" s="95" t="s">
        <v>464</v>
      </c>
      <c r="B8" s="95"/>
      <c r="I8" s="95" t="s">
        <v>464</v>
      </c>
      <c r="J8" s="95"/>
    </row>
    <row r="9" spans="1:16">
      <c r="A9" s="79" t="s">
        <v>465</v>
      </c>
      <c r="B9" s="55">
        <f>B3*B4*B5*B6</f>
        <v>2860000</v>
      </c>
      <c r="I9" s="79" t="s">
        <v>465</v>
      </c>
      <c r="J9" s="55">
        <f>J3*J4*J5*J6</f>
        <v>2600000</v>
      </c>
    </row>
    <row r="10" spans="1:16">
      <c r="A10" s="79" t="s">
        <v>466</v>
      </c>
      <c r="B10" s="56">
        <f>B9*B7</f>
        <v>286000</v>
      </c>
      <c r="I10" s="79" t="s">
        <v>466</v>
      </c>
      <c r="J10" s="56">
        <f>J9*J7</f>
        <v>260000</v>
      </c>
    </row>
    <row r="11" spans="1:16" ht="15" thickBot="1">
      <c r="A11" s="57" t="s">
        <v>467</v>
      </c>
      <c r="B11" s="58">
        <f>B9+B10</f>
        <v>3146000</v>
      </c>
      <c r="I11" s="57" t="s">
        <v>467</v>
      </c>
      <c r="J11" s="58">
        <f>J9+J10</f>
        <v>2860000</v>
      </c>
    </row>
    <row r="13" spans="1:16">
      <c r="A13" s="125" t="s">
        <v>608</v>
      </c>
      <c r="B13" s="126"/>
      <c r="C13" s="126"/>
      <c r="D13" s="126"/>
      <c r="E13" s="126"/>
      <c r="F13" s="126"/>
      <c r="I13" s="130" t="s">
        <v>1476</v>
      </c>
      <c r="J13" s="131"/>
      <c r="K13" s="131"/>
      <c r="L13" s="131"/>
      <c r="M13" s="131"/>
      <c r="N13" s="131"/>
      <c r="O13" s="131"/>
      <c r="P13" s="131"/>
    </row>
    <row r="14" spans="1:16" ht="15" thickBot="1"/>
    <row r="15" spans="1:16" ht="18">
      <c r="A15" s="128" t="s">
        <v>462</v>
      </c>
      <c r="B15" s="129"/>
    </row>
    <row r="16" spans="1:16">
      <c r="A16" s="95" t="s">
        <v>463</v>
      </c>
      <c r="B16" s="95"/>
    </row>
    <row r="17" spans="1:8">
      <c r="A17" s="79" t="s">
        <v>1470</v>
      </c>
      <c r="B17" s="41">
        <v>54</v>
      </c>
    </row>
    <row r="18" spans="1:8">
      <c r="A18" s="79" t="s">
        <v>1471</v>
      </c>
      <c r="B18" s="42">
        <v>25</v>
      </c>
    </row>
    <row r="19" spans="1:8">
      <c r="A19" s="79" t="s">
        <v>1472</v>
      </c>
      <c r="B19" s="43">
        <v>40</v>
      </c>
    </row>
    <row r="20" spans="1:8">
      <c r="A20" s="79" t="s">
        <v>1473</v>
      </c>
      <c r="B20" s="44">
        <v>45</v>
      </c>
    </row>
    <row r="21" spans="1:8">
      <c r="A21" s="79" t="s">
        <v>1474</v>
      </c>
      <c r="B21" s="45">
        <v>0.14799999999999999</v>
      </c>
    </row>
    <row r="22" spans="1:8">
      <c r="A22" s="95" t="s">
        <v>464</v>
      </c>
      <c r="B22" s="95"/>
    </row>
    <row r="23" spans="1:8">
      <c r="A23" s="40" t="s">
        <v>465</v>
      </c>
      <c r="B23" s="46">
        <f>B17*B18*B19*B20</f>
        <v>2430000</v>
      </c>
    </row>
    <row r="24" spans="1:8">
      <c r="A24" s="40" t="s">
        <v>466</v>
      </c>
      <c r="B24" s="47">
        <f>B23*B21</f>
        <v>359640</v>
      </c>
    </row>
    <row r="25" spans="1:8" ht="15" thickBot="1">
      <c r="A25" s="48" t="s">
        <v>467</v>
      </c>
      <c r="B25" s="49">
        <f>B23+B24</f>
        <v>2789640</v>
      </c>
    </row>
    <row r="27" spans="1:8">
      <c r="A27" s="125" t="s">
        <v>1664</v>
      </c>
      <c r="B27" s="126"/>
      <c r="C27" s="126"/>
      <c r="D27" s="126"/>
      <c r="E27" s="126"/>
      <c r="F27" s="126"/>
      <c r="G27" s="126"/>
      <c r="H27" s="127"/>
    </row>
    <row r="29" spans="1:8">
      <c r="A29" s="80">
        <f>B25</f>
        <v>2789640</v>
      </c>
      <c r="B29" s="78">
        <v>22</v>
      </c>
      <c r="C29" s="78">
        <v>23</v>
      </c>
      <c r="D29" s="78">
        <v>24</v>
      </c>
      <c r="E29" s="78">
        <v>25</v>
      </c>
      <c r="F29" s="78">
        <v>26</v>
      </c>
      <c r="G29" s="78">
        <v>27</v>
      </c>
      <c r="H29" s="78">
        <v>28</v>
      </c>
    </row>
    <row r="30" spans="1:8">
      <c r="A30" s="78">
        <v>51</v>
      </c>
      <c r="B30" s="77"/>
      <c r="C30" s="77"/>
      <c r="D30" s="77"/>
      <c r="E30" s="77"/>
      <c r="F30" s="77"/>
      <c r="G30" s="77"/>
      <c r="H30" s="77"/>
    </row>
    <row r="31" spans="1:8">
      <c r="A31" s="78">
        <v>52</v>
      </c>
      <c r="B31" s="77"/>
      <c r="C31" s="77"/>
      <c r="D31" s="77"/>
      <c r="E31" s="77"/>
      <c r="F31" s="77"/>
      <c r="G31" s="77"/>
      <c r="H31" s="77"/>
    </row>
    <row r="32" spans="1:8">
      <c r="A32" s="78">
        <v>53</v>
      </c>
      <c r="B32" s="77"/>
      <c r="C32" s="77"/>
      <c r="D32" s="77"/>
      <c r="E32" s="77"/>
      <c r="F32" s="77"/>
      <c r="G32" s="77"/>
      <c r="H32" s="77"/>
    </row>
    <row r="33" spans="1:8">
      <c r="A33" s="78">
        <v>54</v>
      </c>
      <c r="B33" s="77"/>
      <c r="C33" s="77"/>
      <c r="D33" s="77"/>
      <c r="E33" s="77"/>
      <c r="F33" s="77"/>
      <c r="G33" s="77"/>
      <c r="H33" s="77"/>
    </row>
    <row r="34" spans="1:8">
      <c r="A34" s="78">
        <v>55</v>
      </c>
      <c r="B34" s="77"/>
      <c r="C34" s="77"/>
      <c r="D34" s="77"/>
      <c r="E34" s="77"/>
      <c r="F34" s="77"/>
      <c r="G34" s="77"/>
      <c r="H34" s="77"/>
    </row>
    <row r="37" spans="1:8">
      <c r="A37" s="125" t="s">
        <v>1665</v>
      </c>
      <c r="B37" s="126"/>
      <c r="C37" s="126"/>
      <c r="D37" s="126"/>
      <c r="E37" s="126"/>
      <c r="F37" s="126"/>
      <c r="G37" s="126"/>
      <c r="H37" s="127"/>
    </row>
    <row r="39" spans="1:8">
      <c r="A39" s="80">
        <f>B25</f>
        <v>2789640</v>
      </c>
      <c r="B39" s="78">
        <v>22</v>
      </c>
      <c r="C39" s="78">
        <v>23</v>
      </c>
      <c r="D39" s="78">
        <v>24</v>
      </c>
      <c r="E39" s="78">
        <v>25</v>
      </c>
      <c r="F39" s="78">
        <v>26</v>
      </c>
      <c r="G39" s="78">
        <v>27</v>
      </c>
      <c r="H39" s="78">
        <v>28</v>
      </c>
    </row>
    <row r="40" spans="1:8">
      <c r="A40" s="76">
        <v>0.12</v>
      </c>
      <c r="B40" s="77"/>
      <c r="C40" s="77"/>
      <c r="D40" s="77"/>
      <c r="E40" s="77"/>
      <c r="F40" s="77"/>
      <c r="G40" s="77"/>
      <c r="H40" s="77"/>
    </row>
    <row r="41" spans="1:8">
      <c r="A41" s="76">
        <v>0.13</v>
      </c>
      <c r="B41" s="77"/>
      <c r="C41" s="77"/>
      <c r="D41" s="77"/>
      <c r="E41" s="77"/>
      <c r="F41" s="77"/>
      <c r="G41" s="77"/>
      <c r="H41" s="77"/>
    </row>
    <row r="42" spans="1:8">
      <c r="A42" s="76">
        <v>0.14000000000000001</v>
      </c>
      <c r="B42" s="77"/>
      <c r="C42" s="77"/>
      <c r="D42" s="77"/>
      <c r="E42" s="77"/>
      <c r="F42" s="77"/>
      <c r="G42" s="77"/>
      <c r="H42" s="77"/>
    </row>
    <row r="43" spans="1:8">
      <c r="A43" s="76">
        <v>0.15</v>
      </c>
      <c r="B43" s="77"/>
      <c r="C43" s="77"/>
      <c r="D43" s="77"/>
      <c r="E43" s="77"/>
      <c r="F43" s="77"/>
      <c r="G43" s="77"/>
      <c r="H43" s="77"/>
    </row>
    <row r="44" spans="1:8">
      <c r="A44" s="76">
        <v>0.16</v>
      </c>
      <c r="B44" s="77"/>
      <c r="C44" s="77"/>
      <c r="D44" s="77"/>
      <c r="E44" s="77"/>
      <c r="F44" s="77"/>
      <c r="G44" s="77"/>
      <c r="H44" s="77"/>
    </row>
  </sheetData>
  <mergeCells count="7">
    <mergeCell ref="A37:H37"/>
    <mergeCell ref="A1:B1"/>
    <mergeCell ref="I1:J1"/>
    <mergeCell ref="A13:F13"/>
    <mergeCell ref="I13:P13"/>
    <mergeCell ref="A15:B15"/>
    <mergeCell ref="A27:H2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L16"/>
  <sheetViews>
    <sheetView showGridLines="0" workbookViewId="0">
      <selection activeCell="D1" sqref="D1"/>
    </sheetView>
  </sheetViews>
  <sheetFormatPr defaultColWidth="9.21875" defaultRowHeight="14.4"/>
  <cols>
    <col min="1" max="16384" width="9.21875" style="94"/>
  </cols>
  <sheetData>
    <row r="1" spans="1:12">
      <c r="A1" s="95"/>
      <c r="B1" s="95" t="s">
        <v>7</v>
      </c>
      <c r="C1" s="95" t="s">
        <v>93</v>
      </c>
      <c r="D1" s="95" t="s">
        <v>8</v>
      </c>
      <c r="E1" s="95" t="s">
        <v>6</v>
      </c>
      <c r="H1" s="95"/>
      <c r="I1" s="95" t="s">
        <v>7</v>
      </c>
      <c r="J1" s="95" t="s">
        <v>93</v>
      </c>
      <c r="K1" s="95" t="s">
        <v>8</v>
      </c>
      <c r="L1" s="95" t="s">
        <v>6</v>
      </c>
    </row>
    <row r="2" spans="1:12">
      <c r="A2" s="95" t="s">
        <v>14</v>
      </c>
      <c r="B2" s="78">
        <v>131</v>
      </c>
      <c r="C2" s="78">
        <v>191</v>
      </c>
      <c r="D2" s="78">
        <v>255</v>
      </c>
      <c r="E2" s="78">
        <v>287</v>
      </c>
      <c r="H2" s="95" t="s">
        <v>14</v>
      </c>
      <c r="I2" s="78">
        <v>131</v>
      </c>
      <c r="J2" s="78">
        <v>191</v>
      </c>
      <c r="K2" s="78">
        <v>255</v>
      </c>
      <c r="L2" s="78">
        <v>287</v>
      </c>
    </row>
    <row r="3" spans="1:12">
      <c r="A3" s="95" t="s">
        <v>10</v>
      </c>
      <c r="B3" s="78">
        <v>156</v>
      </c>
      <c r="C3" s="78">
        <v>258</v>
      </c>
      <c r="D3" s="78">
        <v>289</v>
      </c>
      <c r="E3" s="78">
        <v>214</v>
      </c>
      <c r="H3" s="95" t="s">
        <v>10</v>
      </c>
      <c r="I3" s="78">
        <v>156</v>
      </c>
      <c r="J3" s="78">
        <v>258</v>
      </c>
      <c r="K3" s="78">
        <v>289</v>
      </c>
      <c r="L3" s="78">
        <v>214</v>
      </c>
    </row>
    <row r="4" spans="1:12">
      <c r="A4" s="95" t="s">
        <v>459</v>
      </c>
      <c r="B4" s="78">
        <v>132</v>
      </c>
      <c r="C4" s="78">
        <v>200</v>
      </c>
      <c r="D4" s="78">
        <v>255</v>
      </c>
      <c r="E4" s="78">
        <v>159</v>
      </c>
      <c r="H4" s="95" t="s">
        <v>459</v>
      </c>
      <c r="I4" s="78">
        <v>132</v>
      </c>
      <c r="J4" s="78">
        <v>200</v>
      </c>
      <c r="K4" s="78">
        <v>255</v>
      </c>
      <c r="L4" s="78">
        <v>159</v>
      </c>
    </row>
    <row r="5" spans="1:12">
      <c r="A5" s="95" t="s">
        <v>9</v>
      </c>
      <c r="B5" s="78">
        <v>267</v>
      </c>
      <c r="C5" s="78">
        <v>121</v>
      </c>
      <c r="D5" s="78">
        <v>227</v>
      </c>
      <c r="E5" s="78">
        <v>154</v>
      </c>
      <c r="H5" s="95" t="s">
        <v>9</v>
      </c>
      <c r="I5" s="78">
        <v>267</v>
      </c>
      <c r="J5" s="78">
        <v>121</v>
      </c>
      <c r="K5" s="78">
        <v>227</v>
      </c>
      <c r="L5" s="78">
        <v>154</v>
      </c>
    </row>
    <row r="6" spans="1:12">
      <c r="A6" s="95" t="s">
        <v>13</v>
      </c>
      <c r="B6" s="78">
        <v>152</v>
      </c>
      <c r="C6" s="78">
        <v>244</v>
      </c>
      <c r="D6" s="78">
        <v>182</v>
      </c>
      <c r="E6" s="78">
        <v>245</v>
      </c>
      <c r="H6" s="95" t="s">
        <v>13</v>
      </c>
      <c r="I6" s="78">
        <v>152</v>
      </c>
      <c r="J6" s="78">
        <v>244</v>
      </c>
      <c r="K6" s="78">
        <v>182</v>
      </c>
      <c r="L6" s="78">
        <v>245</v>
      </c>
    </row>
    <row r="7" spans="1:12">
      <c r="A7" s="95" t="s">
        <v>11</v>
      </c>
      <c r="B7" s="78">
        <v>206</v>
      </c>
      <c r="C7" s="78">
        <v>238</v>
      </c>
      <c r="D7" s="78">
        <v>105</v>
      </c>
      <c r="E7" s="78">
        <v>264</v>
      </c>
      <c r="H7" s="95" t="s">
        <v>11</v>
      </c>
      <c r="I7" s="78">
        <v>206</v>
      </c>
      <c r="J7" s="78">
        <v>238</v>
      </c>
      <c r="K7" s="78">
        <v>105</v>
      </c>
      <c r="L7" s="78">
        <v>264</v>
      </c>
    </row>
    <row r="10" spans="1:12">
      <c r="A10" s="95"/>
      <c r="B10" s="95" t="s">
        <v>7</v>
      </c>
      <c r="C10" s="95" t="s">
        <v>93</v>
      </c>
      <c r="D10" s="95" t="s">
        <v>8</v>
      </c>
      <c r="E10" s="95" t="s">
        <v>6</v>
      </c>
    </row>
    <row r="11" spans="1:12">
      <c r="A11" s="95" t="s">
        <v>14</v>
      </c>
      <c r="B11" s="78">
        <v>131</v>
      </c>
      <c r="C11" s="78">
        <v>191</v>
      </c>
      <c r="D11" s="78">
        <v>255</v>
      </c>
      <c r="E11" s="78">
        <v>287</v>
      </c>
    </row>
    <row r="12" spans="1:12">
      <c r="A12" s="95" t="s">
        <v>10</v>
      </c>
      <c r="B12" s="78">
        <v>156</v>
      </c>
      <c r="C12" s="78">
        <v>258</v>
      </c>
      <c r="D12" s="78">
        <v>289</v>
      </c>
      <c r="E12" s="78">
        <v>214</v>
      </c>
    </row>
    <row r="13" spans="1:12">
      <c r="A13" s="95" t="s">
        <v>459</v>
      </c>
      <c r="B13" s="78">
        <v>132</v>
      </c>
      <c r="C13" s="78">
        <v>200</v>
      </c>
      <c r="D13" s="78">
        <v>255</v>
      </c>
      <c r="E13" s="78">
        <v>159</v>
      </c>
    </row>
    <row r="14" spans="1:12">
      <c r="A14" s="95" t="s">
        <v>9</v>
      </c>
      <c r="B14" s="78">
        <v>267</v>
      </c>
      <c r="C14" s="78">
        <v>121</v>
      </c>
      <c r="D14" s="78">
        <v>227</v>
      </c>
      <c r="E14" s="78">
        <v>154</v>
      </c>
    </row>
    <row r="15" spans="1:12">
      <c r="A15" s="95" t="s">
        <v>13</v>
      </c>
      <c r="B15" s="78">
        <v>152</v>
      </c>
      <c r="C15" s="78">
        <v>244</v>
      </c>
      <c r="D15" s="78">
        <v>182</v>
      </c>
      <c r="E15" s="78">
        <v>245</v>
      </c>
    </row>
    <row r="16" spans="1:12">
      <c r="A16" s="95" t="s">
        <v>11</v>
      </c>
      <c r="B16" s="78">
        <v>206</v>
      </c>
      <c r="C16" s="78">
        <v>238</v>
      </c>
      <c r="D16" s="78">
        <v>105</v>
      </c>
      <c r="E16" s="78">
        <v>264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"/>
  <sheetViews>
    <sheetView showGridLines="0" workbookViewId="0">
      <selection activeCell="A2" sqref="A2"/>
    </sheetView>
  </sheetViews>
  <sheetFormatPr defaultColWidth="9.21875" defaultRowHeight="14.4"/>
  <cols>
    <col min="1" max="16384" width="9.21875" style="94"/>
  </cols>
  <sheetData/>
  <sheetProtection password="CE88" sheet="1" objects="1" scenarios="1" selectLockedCells="1" selectUnlockedCells="1"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showGridLines="0" workbookViewId="0">
      <selection activeCell="D1" sqref="D1"/>
    </sheetView>
  </sheetViews>
  <sheetFormatPr defaultColWidth="9.21875" defaultRowHeight="14.4"/>
  <cols>
    <col min="1" max="1" width="50.77734375" style="94" bestFit="1" customWidth="1"/>
    <col min="2" max="2" width="15.77734375" style="94" customWidth="1"/>
    <col min="3" max="3" width="14.44140625" style="94" customWidth="1"/>
    <col min="4" max="4" width="16.77734375" style="94" customWidth="1"/>
    <col min="5" max="16384" width="9.21875" style="94"/>
  </cols>
  <sheetData>
    <row r="1" spans="1:4">
      <c r="A1" s="95" t="s">
        <v>677</v>
      </c>
      <c r="B1" s="95" t="s">
        <v>678</v>
      </c>
      <c r="C1" s="95" t="s">
        <v>679</v>
      </c>
      <c r="D1" s="95" t="s">
        <v>680</v>
      </c>
    </row>
    <row r="2" spans="1:4">
      <c r="A2" s="65" t="s">
        <v>681</v>
      </c>
      <c r="B2" s="78"/>
      <c r="C2" s="78"/>
      <c r="D2" s="106"/>
    </row>
    <row r="3" spans="1:4">
      <c r="A3" s="65" t="s">
        <v>682</v>
      </c>
      <c r="B3" s="78"/>
      <c r="C3" s="78"/>
      <c r="D3" s="106"/>
    </row>
    <row r="4" spans="1:4">
      <c r="A4" s="65" t="s">
        <v>683</v>
      </c>
      <c r="B4" s="78"/>
      <c r="C4" s="78"/>
      <c r="D4" s="106"/>
    </row>
    <row r="5" spans="1:4">
      <c r="A5" s="65" t="s">
        <v>684</v>
      </c>
      <c r="B5" s="78"/>
      <c r="C5" s="78"/>
      <c r="D5" s="106"/>
    </row>
    <row r="6" spans="1:4">
      <c r="A6" s="65" t="s">
        <v>685</v>
      </c>
      <c r="B6" s="78"/>
      <c r="C6" s="78"/>
      <c r="D6" s="106"/>
    </row>
    <row r="7" spans="1:4">
      <c r="A7" s="65" t="s">
        <v>686</v>
      </c>
      <c r="B7" s="78"/>
      <c r="C7" s="78"/>
      <c r="D7" s="106"/>
    </row>
    <row r="8" spans="1:4">
      <c r="A8" s="65" t="s">
        <v>687</v>
      </c>
      <c r="B8" s="78"/>
      <c r="C8" s="78"/>
      <c r="D8" s="106"/>
    </row>
    <row r="9" spans="1:4">
      <c r="A9" s="65" t="s">
        <v>688</v>
      </c>
      <c r="B9" s="78"/>
      <c r="C9" s="78"/>
      <c r="D9" s="106"/>
    </row>
    <row r="10" spans="1:4">
      <c r="A10" s="65" t="s">
        <v>689</v>
      </c>
      <c r="B10" s="78"/>
      <c r="C10" s="78"/>
      <c r="D10" s="106"/>
    </row>
    <row r="12" spans="1:4">
      <c r="A12" s="95" t="s">
        <v>677</v>
      </c>
      <c r="B12" s="95" t="s">
        <v>678</v>
      </c>
      <c r="C12" s="95" t="s">
        <v>679</v>
      </c>
      <c r="D12" s="95" t="s">
        <v>680</v>
      </c>
    </row>
    <row r="13" spans="1:4">
      <c r="A13" s="65" t="s">
        <v>681</v>
      </c>
      <c r="B13" s="78"/>
      <c r="C13" s="78"/>
      <c r="D13" s="106"/>
    </row>
    <row r="14" spans="1:4">
      <c r="A14" s="65" t="s">
        <v>682</v>
      </c>
      <c r="B14" s="78"/>
      <c r="C14" s="78"/>
      <c r="D14" s="106"/>
    </row>
    <row r="15" spans="1:4">
      <c r="A15" s="65" t="s">
        <v>683</v>
      </c>
      <c r="B15" s="78"/>
      <c r="C15" s="78"/>
      <c r="D15" s="106"/>
    </row>
    <row r="16" spans="1:4">
      <c r="A16" s="65" t="s">
        <v>684</v>
      </c>
      <c r="B16" s="78"/>
      <c r="C16" s="78"/>
      <c r="D16" s="106"/>
    </row>
    <row r="17" spans="1:4">
      <c r="A17" s="65" t="s">
        <v>685</v>
      </c>
      <c r="B17" s="78"/>
      <c r="C17" s="78"/>
      <c r="D17" s="106"/>
    </row>
    <row r="18" spans="1:4">
      <c r="A18" s="65" t="s">
        <v>686</v>
      </c>
      <c r="B18" s="78"/>
      <c r="C18" s="78"/>
      <c r="D18" s="106"/>
    </row>
    <row r="19" spans="1:4">
      <c r="A19" s="65" t="s">
        <v>687</v>
      </c>
      <c r="B19" s="78"/>
      <c r="C19" s="78"/>
      <c r="D19" s="106"/>
    </row>
    <row r="20" spans="1:4">
      <c r="A20" s="65" t="s">
        <v>688</v>
      </c>
      <c r="B20" s="78"/>
      <c r="C20" s="78"/>
      <c r="D20" s="106"/>
    </row>
    <row r="21" spans="1:4">
      <c r="A21" s="65" t="s">
        <v>689</v>
      </c>
      <c r="B21" s="78"/>
      <c r="C21" s="78"/>
      <c r="D21" s="10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18"/>
  <sheetViews>
    <sheetView showGridLines="0" workbookViewId="0">
      <selection activeCell="D1" sqref="D1"/>
    </sheetView>
  </sheetViews>
  <sheetFormatPr defaultColWidth="9.21875" defaultRowHeight="14.4"/>
  <cols>
    <col min="1" max="1" width="17.77734375" style="94" customWidth="1"/>
    <col min="2" max="2" width="14.44140625" style="94" customWidth="1"/>
    <col min="3" max="3" width="16.77734375" style="94" customWidth="1"/>
    <col min="4" max="4" width="7.77734375" style="94" customWidth="1"/>
    <col min="5" max="5" width="21.21875" style="94" customWidth="1"/>
    <col min="6" max="7" width="9.21875" style="94"/>
    <col min="8" max="8" width="13.44140625" style="94" bestFit="1" customWidth="1"/>
    <col min="9" max="9" width="10.77734375" style="94" bestFit="1" customWidth="1"/>
    <col min="10" max="16384" width="9.21875" style="94"/>
  </cols>
  <sheetData>
    <row r="1" spans="1:9">
      <c r="A1" s="95" t="s">
        <v>1693</v>
      </c>
      <c r="B1" s="95" t="s">
        <v>1448</v>
      </c>
      <c r="C1" s="95" t="s">
        <v>1694</v>
      </c>
      <c r="E1" s="95" t="s">
        <v>693</v>
      </c>
      <c r="F1" s="95" t="s">
        <v>415</v>
      </c>
      <c r="H1" s="95" t="s">
        <v>1533</v>
      </c>
      <c r="I1" s="95" t="s">
        <v>1534</v>
      </c>
    </row>
    <row r="2" spans="1:9">
      <c r="A2" s="65" t="s">
        <v>667</v>
      </c>
      <c r="B2" s="78"/>
      <c r="C2" s="78"/>
      <c r="E2" s="75">
        <v>39226</v>
      </c>
      <c r="F2" s="61"/>
      <c r="H2" s="61" t="s">
        <v>1528</v>
      </c>
      <c r="I2" s="61"/>
    </row>
    <row r="3" spans="1:9">
      <c r="A3" s="65" t="s">
        <v>690</v>
      </c>
      <c r="B3" s="78"/>
      <c r="C3" s="78"/>
      <c r="E3" s="75">
        <v>39298</v>
      </c>
      <c r="F3" s="61"/>
      <c r="H3" s="61" t="s">
        <v>1529</v>
      </c>
      <c r="I3" s="61"/>
    </row>
    <row r="4" spans="1:9">
      <c r="A4" s="65" t="s">
        <v>669</v>
      </c>
      <c r="B4" s="78"/>
      <c r="C4" s="78"/>
      <c r="E4" s="75">
        <v>39577</v>
      </c>
      <c r="F4" s="61"/>
      <c r="H4" s="61" t="s">
        <v>1530</v>
      </c>
      <c r="I4" s="61"/>
    </row>
    <row r="5" spans="1:9">
      <c r="A5" s="65" t="s">
        <v>691</v>
      </c>
      <c r="B5" s="78"/>
      <c r="C5" s="78"/>
      <c r="E5" s="75">
        <v>39625</v>
      </c>
      <c r="F5" s="61"/>
      <c r="H5" s="61" t="s">
        <v>1531</v>
      </c>
      <c r="I5" s="61"/>
    </row>
    <row r="6" spans="1:9">
      <c r="A6" s="65" t="s">
        <v>692</v>
      </c>
      <c r="B6" s="78"/>
      <c r="C6" s="78"/>
      <c r="E6" s="75">
        <v>39656</v>
      </c>
      <c r="F6" s="61"/>
      <c r="H6" s="61" t="s">
        <v>1532</v>
      </c>
      <c r="I6" s="61"/>
    </row>
    <row r="7" spans="1:9">
      <c r="A7"/>
      <c r="B7"/>
      <c r="C7"/>
    </row>
    <row r="8" spans="1:9">
      <c r="A8"/>
      <c r="B8"/>
      <c r="C8"/>
    </row>
    <row r="9" spans="1:9">
      <c r="A9"/>
      <c r="B9"/>
      <c r="C9"/>
    </row>
    <row r="10" spans="1:9">
      <c r="A10"/>
      <c r="B10"/>
      <c r="C10"/>
    </row>
    <row r="11" spans="1:9">
      <c r="A11"/>
      <c r="B11"/>
      <c r="C11"/>
    </row>
    <row r="12" spans="1:9">
      <c r="A12"/>
      <c r="B12"/>
      <c r="C12"/>
    </row>
    <row r="13" spans="1:9">
      <c r="A13"/>
      <c r="B13"/>
      <c r="C13"/>
    </row>
    <row r="14" spans="1:9">
      <c r="A14"/>
      <c r="B14"/>
      <c r="C14"/>
    </row>
    <row r="17" spans="1:4">
      <c r="A17" s="19"/>
    </row>
    <row r="18" spans="1:4">
      <c r="A18" s="19"/>
      <c r="B18" s="19"/>
      <c r="C18" s="19"/>
      <c r="D18" s="19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15135-E647-4216-94D6-9D7B9AAE79FD}">
  <dimension ref="A1:B3"/>
  <sheetViews>
    <sheetView workbookViewId="0">
      <selection activeCell="D1" sqref="D1"/>
    </sheetView>
  </sheetViews>
  <sheetFormatPr defaultRowHeight="14.4"/>
  <sheetData>
    <row r="1" spans="1:2">
      <c r="A1" s="95" t="s">
        <v>663</v>
      </c>
      <c r="B1" s="95" t="s">
        <v>664</v>
      </c>
    </row>
    <row r="2" spans="1:2">
      <c r="A2" s="78" t="s">
        <v>668</v>
      </c>
      <c r="B2" s="78">
        <v>4</v>
      </c>
    </row>
    <row r="3" spans="1:2">
      <c r="A3" s="78" t="s">
        <v>666</v>
      </c>
      <c r="B3" s="78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10"/>
  <sheetViews>
    <sheetView showGridLines="0" workbookViewId="0">
      <selection activeCell="B10" sqref="B10"/>
    </sheetView>
  </sheetViews>
  <sheetFormatPr defaultColWidth="9.21875" defaultRowHeight="14.4"/>
  <cols>
    <col min="1" max="1" width="10.5546875" style="16" customWidth="1"/>
    <col min="2" max="2" width="10.21875" style="16" customWidth="1"/>
    <col min="3" max="3" width="10.44140625" style="16" customWidth="1"/>
    <col min="4" max="4" width="10.77734375" style="16" customWidth="1"/>
    <col min="5" max="5" width="10.5546875" style="16" customWidth="1"/>
    <col min="6" max="16384" width="9.21875" style="16"/>
  </cols>
  <sheetData>
    <row r="1" spans="1:6" ht="14.25" customHeight="1">
      <c r="A1" s="95" t="s">
        <v>6</v>
      </c>
      <c r="B1" s="95" t="s">
        <v>93</v>
      </c>
      <c r="C1" s="95" t="s">
        <v>7</v>
      </c>
      <c r="D1" s="95" t="s">
        <v>8</v>
      </c>
      <c r="E1" s="95" t="s">
        <v>104</v>
      </c>
      <c r="F1" s="15"/>
    </row>
    <row r="2" spans="1:6">
      <c r="A2" s="78">
        <v>321</v>
      </c>
      <c r="B2" s="78">
        <v>250</v>
      </c>
      <c r="C2" s="78">
        <v>250</v>
      </c>
      <c r="D2" s="78">
        <v>283</v>
      </c>
      <c r="E2" s="62" t="s">
        <v>9</v>
      </c>
      <c r="F2" s="15"/>
    </row>
    <row r="3" spans="1:6">
      <c r="A3" s="78">
        <v>327</v>
      </c>
      <c r="B3" s="78">
        <v>322</v>
      </c>
      <c r="C3" s="78">
        <v>325</v>
      </c>
      <c r="D3" s="78">
        <v>316</v>
      </c>
      <c r="E3" s="62" t="s">
        <v>10</v>
      </c>
      <c r="F3" s="15"/>
    </row>
    <row r="4" spans="1:6">
      <c r="A4" s="78">
        <v>285</v>
      </c>
      <c r="B4" s="78">
        <v>288</v>
      </c>
      <c r="C4" s="78">
        <v>287</v>
      </c>
      <c r="D4" s="78">
        <v>236</v>
      </c>
      <c r="E4" s="62" t="s">
        <v>11</v>
      </c>
      <c r="F4" s="15"/>
    </row>
    <row r="5" spans="1:6">
      <c r="A5" s="78">
        <v>317</v>
      </c>
      <c r="B5" s="78">
        <v>333</v>
      </c>
      <c r="C5" s="78">
        <v>268</v>
      </c>
      <c r="D5" s="78">
        <v>327</v>
      </c>
      <c r="E5" s="62" t="s">
        <v>12</v>
      </c>
      <c r="F5" s="15"/>
    </row>
    <row r="6" spans="1:6">
      <c r="A6" s="78">
        <v>311</v>
      </c>
      <c r="B6" s="78">
        <v>252</v>
      </c>
      <c r="C6" s="78">
        <v>294</v>
      </c>
      <c r="D6" s="78">
        <v>226</v>
      </c>
      <c r="E6" s="62" t="s">
        <v>13</v>
      </c>
      <c r="F6" s="15"/>
    </row>
    <row r="7" spans="1:6">
      <c r="A7" s="15"/>
      <c r="B7" s="15"/>
      <c r="C7" s="15"/>
      <c r="D7" s="15"/>
      <c r="E7" s="15"/>
      <c r="F7" s="15"/>
    </row>
    <row r="8" spans="1:6">
      <c r="A8" s="38" t="s">
        <v>104</v>
      </c>
      <c r="B8" s="102" t="s">
        <v>13</v>
      </c>
      <c r="C8" s="15"/>
      <c r="D8" s="15"/>
      <c r="E8" s="15"/>
      <c r="F8" s="15"/>
    </row>
    <row r="9" spans="1:6">
      <c r="A9" s="38" t="s">
        <v>95</v>
      </c>
      <c r="B9" s="102" t="s">
        <v>6</v>
      </c>
      <c r="C9" s="15"/>
      <c r="D9" s="15"/>
      <c r="E9" s="15"/>
      <c r="F9" s="15"/>
    </row>
    <row r="10" spans="1:6">
      <c r="A10" s="38" t="s">
        <v>436</v>
      </c>
      <c r="B10" s="78"/>
      <c r="C10" s="15"/>
      <c r="D10" s="15"/>
      <c r="E10" s="15"/>
      <c r="F10" s="15"/>
    </row>
  </sheetData>
  <dataValidations count="2">
    <dataValidation type="list" allowBlank="1" showInputMessage="1" showErrorMessage="1" sqref="B8" xr:uid="{00000000-0002-0000-1E00-000000000000}">
      <formula1>$E$2:$E$6</formula1>
    </dataValidation>
    <dataValidation type="list" allowBlank="1" showInputMessage="1" showErrorMessage="1" sqref="B9" xr:uid="{00000000-0002-0000-1E00-000001000000}">
      <formula1>$A$1:$D$1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Q29"/>
  <sheetViews>
    <sheetView showGridLines="0" workbookViewId="0"/>
  </sheetViews>
  <sheetFormatPr defaultColWidth="9.21875" defaultRowHeight="13.8"/>
  <cols>
    <col min="1" max="1" width="13.21875" style="20" bestFit="1" customWidth="1"/>
    <col min="2" max="12" width="9.21875" style="20" customWidth="1"/>
    <col min="13" max="16384" width="9.21875" style="20"/>
  </cols>
  <sheetData>
    <row r="1" spans="1:17" s="107" customFormat="1" ht="16.5" customHeight="1">
      <c r="A1" s="63" t="s">
        <v>695</v>
      </c>
      <c r="B1" s="63" t="s">
        <v>1669</v>
      </c>
      <c r="C1" s="63" t="s">
        <v>1670</v>
      </c>
      <c r="D1" s="63" t="s">
        <v>1671</v>
      </c>
      <c r="E1" s="63" t="s">
        <v>1672</v>
      </c>
      <c r="F1" s="63" t="s">
        <v>1673</v>
      </c>
      <c r="G1" s="63" t="s">
        <v>1674</v>
      </c>
      <c r="H1" s="63" t="s">
        <v>1675</v>
      </c>
      <c r="I1" s="63" t="s">
        <v>1676</v>
      </c>
      <c r="J1" s="63" t="s">
        <v>1677</v>
      </c>
      <c r="K1" s="63" t="s">
        <v>1678</v>
      </c>
      <c r="L1" s="63" t="s">
        <v>1679</v>
      </c>
      <c r="M1" s="63" t="s">
        <v>1680</v>
      </c>
      <c r="N1" s="63" t="s">
        <v>1681</v>
      </c>
      <c r="O1" s="63" t="s">
        <v>1682</v>
      </c>
      <c r="P1" s="63" t="s">
        <v>1683</v>
      </c>
      <c r="Q1" s="63" t="s">
        <v>1684</v>
      </c>
    </row>
    <row r="2" spans="1:17" s="21" customFormat="1" ht="16.5" customHeight="1">
      <c r="A2" s="78" t="s">
        <v>696</v>
      </c>
      <c r="B2" s="78">
        <v>633.37978868829725</v>
      </c>
      <c r="C2" s="78">
        <v>212.03173812117359</v>
      </c>
      <c r="D2" s="78">
        <v>248.73863800224072</v>
      </c>
      <c r="E2" s="78">
        <v>892.91882293355854</v>
      </c>
      <c r="F2" s="78">
        <v>113.95291327701207</v>
      </c>
      <c r="G2" s="78">
        <v>980.24191728708047</v>
      </c>
      <c r="H2" s="78">
        <v>719.31793987998401</v>
      </c>
      <c r="I2" s="78">
        <v>527.28883533652083</v>
      </c>
      <c r="J2" s="78">
        <v>721.54765117265106</v>
      </c>
      <c r="K2" s="78">
        <v>680.44656258787927</v>
      </c>
      <c r="L2" s="78">
        <v>80.111179509675168</v>
      </c>
      <c r="M2" s="78">
        <v>626.95301169394861</v>
      </c>
      <c r="N2" s="78">
        <v>135.21195918310713</v>
      </c>
      <c r="O2" s="78">
        <v>179.41658298617492</v>
      </c>
      <c r="P2" s="78">
        <v>601.40091682217769</v>
      </c>
      <c r="Q2" s="78">
        <v>991.93742907844728</v>
      </c>
    </row>
    <row r="3" spans="1:17" s="21" customFormat="1" ht="16.5" customHeight="1">
      <c r="A3" s="78" t="s">
        <v>697</v>
      </c>
      <c r="B3" s="78">
        <v>120.1528052351093</v>
      </c>
      <c r="C3" s="78">
        <v>698.2338414406388</v>
      </c>
      <c r="D3" s="78">
        <v>906.36429912498693</v>
      </c>
      <c r="E3" s="78">
        <v>465.93395524862149</v>
      </c>
      <c r="F3" s="78">
        <v>595.11855923423764</v>
      </c>
      <c r="G3" s="78">
        <v>426.62687277077629</v>
      </c>
      <c r="H3" s="78">
        <v>837.11026798329863</v>
      </c>
      <c r="I3" s="78">
        <v>233.08746526054881</v>
      </c>
      <c r="J3" s="78">
        <v>344.67885245603844</v>
      </c>
      <c r="K3" s="78">
        <v>371.26706255579302</v>
      </c>
      <c r="L3" s="78">
        <v>792.56282422018478</v>
      </c>
      <c r="M3" s="78">
        <v>688.41582991160544</v>
      </c>
      <c r="N3" s="78">
        <v>45.507371408374908</v>
      </c>
      <c r="O3" s="78">
        <v>252.34680901825723</v>
      </c>
      <c r="P3" s="78">
        <v>383.34051623590381</v>
      </c>
      <c r="Q3" s="78">
        <v>769.54292463426975</v>
      </c>
    </row>
    <row r="4" spans="1:17" s="21" customFormat="1" ht="16.5" customHeight="1">
      <c r="A4" s="78" t="s">
        <v>698</v>
      </c>
      <c r="B4" s="78">
        <v>14.922776082961775</v>
      </c>
      <c r="C4" s="78">
        <v>12.134097979493497</v>
      </c>
      <c r="D4" s="78">
        <v>833.94791644147585</v>
      </c>
      <c r="E4" s="78">
        <v>197.54653871340832</v>
      </c>
      <c r="F4" s="78">
        <v>4.648439774734392</v>
      </c>
      <c r="G4" s="78">
        <v>648.77723666982251</v>
      </c>
      <c r="H4" s="78">
        <v>843.53113443158861</v>
      </c>
      <c r="I4" s="78">
        <v>313.04823429460839</v>
      </c>
      <c r="J4" s="78">
        <v>645.49920453301729</v>
      </c>
      <c r="K4" s="78">
        <v>526.14578294254511</v>
      </c>
      <c r="L4" s="78">
        <v>47.426292651509883</v>
      </c>
      <c r="M4" s="78">
        <v>664.78625584730105</v>
      </c>
      <c r="N4" s="78">
        <v>605.00405804785237</v>
      </c>
      <c r="O4" s="78">
        <v>362.79134821032932</v>
      </c>
      <c r="P4" s="78">
        <v>342.92491721044269</v>
      </c>
      <c r="Q4" s="78">
        <v>713.04582323171587</v>
      </c>
    </row>
    <row r="5" spans="1:17" s="21" customFormat="1" ht="16.5" customHeight="1">
      <c r="A5" s="78" t="s">
        <v>699</v>
      </c>
      <c r="B5" s="78">
        <v>309.84467399889849</v>
      </c>
      <c r="C5" s="78">
        <v>742.81800357224802</v>
      </c>
      <c r="D5" s="78"/>
      <c r="E5" s="78">
        <v>564.59567774107722</v>
      </c>
      <c r="F5" s="78">
        <v>226.95712866465013</v>
      </c>
      <c r="G5" s="78">
        <v>834.25939613072433</v>
      </c>
      <c r="H5" s="78">
        <v>352.72118612932246</v>
      </c>
      <c r="I5" s="78">
        <v>246.40306615344377</v>
      </c>
      <c r="J5" s="78">
        <v>442.50269720199719</v>
      </c>
      <c r="K5" s="78">
        <v>71.979705928004293</v>
      </c>
      <c r="L5" s="78">
        <v>409.35726531086704</v>
      </c>
      <c r="M5" s="78" t="e">
        <f>2/0</f>
        <v>#DIV/0!</v>
      </c>
      <c r="N5" s="78">
        <v>698.66732293702376</v>
      </c>
      <c r="O5" s="78">
        <v>691.63132522333331</v>
      </c>
      <c r="P5" s="78">
        <v>884.74302874959392</v>
      </c>
      <c r="Q5" s="78">
        <v>658.92829017505949</v>
      </c>
    </row>
    <row r="6" spans="1:17" s="21" customFormat="1" ht="16.5" customHeight="1">
      <c r="A6" s="78" t="s">
        <v>700</v>
      </c>
      <c r="B6" s="78">
        <v>275.20925062289513</v>
      </c>
      <c r="C6" s="78">
        <v>481.81080492352368</v>
      </c>
      <c r="D6" s="78">
        <v>414.49767732833823</v>
      </c>
      <c r="E6" s="78">
        <v>61.75471682007516</v>
      </c>
      <c r="F6" s="78">
        <v>982.15996577054307</v>
      </c>
      <c r="G6" s="78">
        <v>158.45076863460307</v>
      </c>
      <c r="H6" s="78">
        <v>832.87015226613721</v>
      </c>
      <c r="I6" s="78">
        <v>939.97496226554597</v>
      </c>
      <c r="J6" s="78">
        <v>832.60791920566942</v>
      </c>
      <c r="K6" s="78">
        <v>974.7860786816891</v>
      </c>
      <c r="L6" s="78">
        <v>945.28842707200147</v>
      </c>
      <c r="M6" s="78">
        <v>663.01760857946613</v>
      </c>
      <c r="N6" s="78">
        <v>491.49830233370074</v>
      </c>
      <c r="O6" s="78">
        <v>778.88586760453177</v>
      </c>
      <c r="P6" s="78">
        <v>165.33339742832976</v>
      </c>
      <c r="Q6" s="78">
        <v>943.63265733620437</v>
      </c>
    </row>
    <row r="7" spans="1:17" s="21" customFormat="1" ht="16.5" customHeight="1">
      <c r="A7" s="78" t="s">
        <v>701</v>
      </c>
      <c r="B7" s="78">
        <v>603.44687189059437</v>
      </c>
      <c r="C7" s="78">
        <v>643.81049843491314</v>
      </c>
      <c r="D7" s="78">
        <v>7.8757427580020689</v>
      </c>
      <c r="E7" s="78">
        <v>705.14235615204336</v>
      </c>
      <c r="F7" s="78">
        <v>477.80765423031534</v>
      </c>
      <c r="G7" s="78">
        <v>134.56939898471364</v>
      </c>
      <c r="H7" s="78">
        <v>335.26776496812636</v>
      </c>
      <c r="I7" s="78">
        <v>944.78924932765369</v>
      </c>
      <c r="J7" s="78">
        <v>669.18311474846064</v>
      </c>
      <c r="K7" s="78">
        <v>57.083252530408579</v>
      </c>
      <c r="L7" s="78">
        <v>153.77983882455126</v>
      </c>
      <c r="M7" s="78">
        <v>943.24615827695538</v>
      </c>
      <c r="N7" s="78">
        <v>243.07361159980201</v>
      </c>
      <c r="O7" s="78">
        <v>188.38294878279794</v>
      </c>
      <c r="P7" s="78"/>
      <c r="Q7" s="78">
        <v>42.905456098385471</v>
      </c>
    </row>
    <row r="8" spans="1:17" s="21" customFormat="1" ht="16.5" customHeight="1">
      <c r="A8" s="78" t="s">
        <v>702</v>
      </c>
      <c r="B8" s="78">
        <v>180.59223215820541</v>
      </c>
      <c r="C8" s="78">
        <v>778.96946959818104</v>
      </c>
      <c r="D8" s="78">
        <v>220.13696832783046</v>
      </c>
      <c r="E8" s="78">
        <v>60.615042228197467</v>
      </c>
      <c r="F8" s="78">
        <v>972.24306912879308</v>
      </c>
      <c r="G8" s="78">
        <v>13.255243426760543</v>
      </c>
      <c r="H8" s="78">
        <v>409.53651117470827</v>
      </c>
      <c r="I8" s="78">
        <v>359.76179327898404</v>
      </c>
      <c r="J8" s="78">
        <v>9.7992117721337202</v>
      </c>
      <c r="K8" s="78">
        <v>21.494658886071161</v>
      </c>
      <c r="L8" s="78">
        <v>250.85793073455287</v>
      </c>
      <c r="M8" s="78">
        <v>577.72190382295423</v>
      </c>
      <c r="N8" s="78">
        <v>378.21006265948711</v>
      </c>
      <c r="O8" s="78">
        <v>84.562825660996481</v>
      </c>
      <c r="P8" s="78">
        <v>533.87509633060426</v>
      </c>
      <c r="Q8" s="78">
        <v>950.78158439521053</v>
      </c>
    </row>
    <row r="9" spans="1:17" s="21" customFormat="1" ht="16.5" customHeight="1">
      <c r="A9" s="78" t="s">
        <v>703</v>
      </c>
      <c r="B9" s="78">
        <v>627.00454858375167</v>
      </c>
      <c r="C9" s="78">
        <v>876.06022997171397</v>
      </c>
      <c r="D9" s="78">
        <v>751.54667498215269</v>
      </c>
      <c r="E9" s="78">
        <v>456.53190492622167</v>
      </c>
      <c r="F9" s="78">
        <v>710.31241129226783</v>
      </c>
      <c r="G9" s="78">
        <v>206.98736709211741</v>
      </c>
      <c r="H9" s="78">
        <v>96.4316287482756</v>
      </c>
      <c r="I9" s="78">
        <f>766*98%</f>
        <v>750.68</v>
      </c>
      <c r="J9" s="78">
        <v>434.00033882905564</v>
      </c>
      <c r="K9" s="78">
        <v>548.92080285269526</v>
      </c>
      <c r="L9" s="78">
        <v>452.41862294630317</v>
      </c>
      <c r="M9" s="78">
        <v>533.62931978433733</v>
      </c>
      <c r="N9" s="78">
        <v>397.53213392163934</v>
      </c>
      <c r="O9" s="78">
        <v>127.02592856712957</v>
      </c>
      <c r="P9" s="78">
        <v>967.87864204139157</v>
      </c>
      <c r="Q9" s="78">
        <v>83.123464338316296</v>
      </c>
    </row>
    <row r="10" spans="1:17" s="21" customFormat="1" ht="16.5" customHeight="1">
      <c r="A10" s="78" t="s">
        <v>704</v>
      </c>
      <c r="B10" s="78">
        <v>644.52963347285072</v>
      </c>
      <c r="C10" s="78" t="e">
        <f>2/0</f>
        <v>#DIV/0!</v>
      </c>
      <c r="D10" s="78">
        <v>446.5847471158342</v>
      </c>
      <c r="E10" s="78">
        <v>735.12742691885774</v>
      </c>
      <c r="F10" s="78">
        <v>986.10494096147988</v>
      </c>
      <c r="G10" s="78">
        <v>519.99662761681509</v>
      </c>
      <c r="H10" s="78">
        <v>480.87333480513462</v>
      </c>
      <c r="I10" s="78">
        <v>112.80090180530267</v>
      </c>
      <c r="J10" s="78">
        <v>706.07380650690925</v>
      </c>
      <c r="K10" s="78">
        <v>394.26511657619056</v>
      </c>
      <c r="L10" s="78">
        <v>522.14948003274037</v>
      </c>
      <c r="M10" s="78">
        <v>967.07176949187533</v>
      </c>
      <c r="N10" s="78">
        <v>701.13089395372549</v>
      </c>
      <c r="O10" s="78">
        <v>594.06054348023838</v>
      </c>
      <c r="P10" s="78">
        <v>287.52353914621256</v>
      </c>
      <c r="Q10" s="78">
        <v>321.9415194919506</v>
      </c>
    </row>
    <row r="11" spans="1:17" s="21" customFormat="1" ht="16.5" customHeight="1">
      <c r="A11" s="78" t="s">
        <v>705</v>
      </c>
      <c r="B11" s="78">
        <v>506.76349978063075</v>
      </c>
      <c r="C11" s="78">
        <v>647.16778129144359</v>
      </c>
      <c r="D11" s="78">
        <v>171.64768158655198</v>
      </c>
      <c r="E11" s="78">
        <v>89.627761977753011</v>
      </c>
      <c r="F11" s="78">
        <v>944.14816308303</v>
      </c>
      <c r="G11" s="78">
        <v>131.98120334371043</v>
      </c>
      <c r="H11" s="78">
        <v>756.77820546516375</v>
      </c>
      <c r="I11" s="78">
        <v>389.34797591212987</v>
      </c>
      <c r="J11" s="78">
        <v>178.8365812879793</v>
      </c>
      <c r="K11" s="78">
        <v>887.9445125422651</v>
      </c>
      <c r="L11" s="78">
        <v>445.05255599393314</v>
      </c>
      <c r="M11" s="78">
        <v>348.45176645202281</v>
      </c>
      <c r="N11" s="78">
        <v>803.5741375950156</v>
      </c>
      <c r="O11" s="78">
        <v>849.24036121136214</v>
      </c>
      <c r="P11" s="78">
        <v>17.514196596256191</v>
      </c>
      <c r="Q11" s="78">
        <v>11.253347693196858</v>
      </c>
    </row>
    <row r="12" spans="1:17" s="21" customFormat="1" ht="16.5" customHeight="1">
      <c r="A12" s="78" t="s">
        <v>706</v>
      </c>
      <c r="B12" s="78">
        <v>489.25426696030172</v>
      </c>
      <c r="C12" s="78">
        <v>905.52447576682744</v>
      </c>
      <c r="D12" s="78">
        <v>940.88160882267323</v>
      </c>
      <c r="E12" s="78">
        <v>740.95650420176628</v>
      </c>
      <c r="F12" s="78">
        <v>834.0691427824662</v>
      </c>
      <c r="G12" s="78">
        <v>580.49913576440645</v>
      </c>
      <c r="H12" s="78">
        <v>337.90990420012434</v>
      </c>
      <c r="I12" s="78">
        <v>499.8495186311045</v>
      </c>
      <c r="J12" s="78">
        <v>872.38196991707116</v>
      </c>
      <c r="K12" s="78">
        <v>229.43984215168422</v>
      </c>
      <c r="L12" s="78">
        <v>263.93946812101655</v>
      </c>
      <c r="M12" s="78">
        <v>333.42342331521201</v>
      </c>
      <c r="N12" s="78">
        <v>669.93883912662875</v>
      </c>
      <c r="O12" s="78">
        <v>376.01034167571436</v>
      </c>
      <c r="P12" s="78">
        <v>399.62312395451357</v>
      </c>
      <c r="Q12" s="78">
        <v>535.76692286236641</v>
      </c>
    </row>
    <row r="13" spans="1:17" s="21" customFormat="1" ht="16.5" customHeight="1">
      <c r="A13" s="78" t="s">
        <v>707</v>
      </c>
      <c r="B13" s="78">
        <v>134.26409589164123</v>
      </c>
      <c r="C13" s="78">
        <v>244.33397548847947</v>
      </c>
      <c r="D13" s="78">
        <v>699.41732850676703</v>
      </c>
      <c r="E13" s="78">
        <v>779.93810453443155</v>
      </c>
      <c r="F13" s="78">
        <v>734.11629540272293</v>
      </c>
      <c r="G13" s="78" t="e">
        <f>-asd</f>
        <v>#NAME?</v>
      </c>
      <c r="H13" s="78">
        <v>200.41156596819931</v>
      </c>
      <c r="I13" s="78">
        <v>140.45114482760025</v>
      </c>
      <c r="J13" s="78">
        <v>305.53910149360439</v>
      </c>
      <c r="K13" s="78" t="e">
        <f>2/0</f>
        <v>#DIV/0!</v>
      </c>
      <c r="L13" s="78">
        <v>58.868399733725376</v>
      </c>
      <c r="M13" s="78">
        <v>786.84086843507475</v>
      </c>
      <c r="N13" s="78">
        <v>712.16596325789669</v>
      </c>
      <c r="O13" s="78">
        <v>970.96119221723723</v>
      </c>
      <c r="P13" s="78">
        <v>270.3464630940997</v>
      </c>
      <c r="Q13" s="78">
        <v>186.50193547717819</v>
      </c>
    </row>
    <row r="14" spans="1:17" s="21" customFormat="1" ht="16.5" customHeight="1">
      <c r="A14" s="78" t="s">
        <v>708</v>
      </c>
      <c r="B14" s="78">
        <v>469.48765065528073</v>
      </c>
      <c r="C14" s="78">
        <v>531.68974746610866</v>
      </c>
      <c r="D14" s="78">
        <v>411.7791666005968</v>
      </c>
      <c r="E14" s="78">
        <v>816.91318196381872</v>
      </c>
      <c r="F14" s="78">
        <v>924.65986049942114</v>
      </c>
      <c r="G14" s="78">
        <v>888.68868525228288</v>
      </c>
      <c r="H14" s="78">
        <v>665.0965823992201</v>
      </c>
      <c r="I14" s="78">
        <v>954.34944670634798</v>
      </c>
      <c r="J14" s="78">
        <v>251.76421037304664</v>
      </c>
      <c r="K14" s="78">
        <v>614.14609724192371</v>
      </c>
      <c r="L14" s="78">
        <v>645.57229162784506</v>
      </c>
      <c r="M14" s="78">
        <v>464.48348253740068</v>
      </c>
      <c r="N14" s="78">
        <v>330.91175389640301</v>
      </c>
      <c r="O14" s="78">
        <v>515.82465941453302</v>
      </c>
      <c r="P14" s="78" t="e">
        <f>-asd</f>
        <v>#NAME?</v>
      </c>
      <c r="Q14" s="78">
        <v>483.99526499458335</v>
      </c>
    </row>
    <row r="15" spans="1:17" s="21" customFormat="1" ht="16.5" customHeight="1">
      <c r="A15" s="78" t="s">
        <v>709</v>
      </c>
      <c r="B15" s="78">
        <v>795.55073610712941</v>
      </c>
      <c r="C15" s="78">
        <v>859.78331466476129</v>
      </c>
      <c r="D15" s="78">
        <v>2.1808711978077433</v>
      </c>
      <c r="E15" s="78">
        <v>584.27466152052853</v>
      </c>
      <c r="F15" s="78">
        <v>48.455812173462398</v>
      </c>
      <c r="G15" s="78">
        <v>738.49876975630832</v>
      </c>
      <c r="H15" s="78">
        <v>414.269781825076</v>
      </c>
      <c r="I15" s="78">
        <v>2.6206037104019586</v>
      </c>
      <c r="J15" s="78">
        <v>655.26212673828229</v>
      </c>
      <c r="K15" s="78">
        <v>184.17810998114703</v>
      </c>
      <c r="L15" s="78">
        <v>849.13123736285741</v>
      </c>
      <c r="M15" s="78">
        <v>738.41954993963179</v>
      </c>
      <c r="N15" s="78">
        <v>732.11681264485321</v>
      </c>
      <c r="O15" s="78">
        <v>135.69422809106712</v>
      </c>
      <c r="P15" s="78">
        <v>33.989152724259952</v>
      </c>
      <c r="Q15" s="78">
        <v>390.53953790315467</v>
      </c>
    </row>
    <row r="16" spans="1:17" s="21" customFormat="1" ht="16.5" customHeight="1">
      <c r="A16" s="78" t="s">
        <v>710</v>
      </c>
      <c r="B16" s="78">
        <v>460.51141994209121</v>
      </c>
      <c r="C16" s="78">
        <v>240.24826251965359</v>
      </c>
      <c r="D16" s="78">
        <v>161.50968844524138</v>
      </c>
      <c r="E16" s="78">
        <v>728.93286625077258</v>
      </c>
      <c r="F16" s="78">
        <v>997.80321346991423</v>
      </c>
      <c r="G16" s="78">
        <v>591.27413618424373</v>
      </c>
      <c r="H16" s="78">
        <v>43.886852138374621</v>
      </c>
      <c r="I16" s="78">
        <v>987.2443086746963</v>
      </c>
      <c r="J16" s="78">
        <v>699.57636745702985</v>
      </c>
      <c r="K16" s="78">
        <v>407.52350548955098</v>
      </c>
      <c r="L16" s="78">
        <v>729.27233576021445</v>
      </c>
      <c r="M16" s="78">
        <v>950.93967534490753</v>
      </c>
      <c r="N16" s="78">
        <v>193.26023905610978</v>
      </c>
      <c r="O16" s="78">
        <v>222.04984726738485</v>
      </c>
      <c r="P16" s="78">
        <v>542.52174935490859</v>
      </c>
      <c r="Q16" s="78">
        <v>314.12295400577148</v>
      </c>
    </row>
    <row r="17" spans="1:17" s="21" customFormat="1" ht="16.5" customHeight="1">
      <c r="A17" s="78" t="s">
        <v>711</v>
      </c>
      <c r="B17" s="78">
        <v>653.18064405635926</v>
      </c>
      <c r="C17" s="78">
        <v>258.52114678136127</v>
      </c>
      <c r="D17" s="78">
        <v>823.36090390358254</v>
      </c>
      <c r="E17" s="78">
        <v>669.71418888537255</v>
      </c>
      <c r="F17" s="78">
        <v>81.581086887739133</v>
      </c>
      <c r="G17" s="78">
        <v>601.07963759482038</v>
      </c>
      <c r="H17" s="78">
        <v>694.32196890689806</v>
      </c>
      <c r="I17" s="78">
        <v>805.62401115138368</v>
      </c>
      <c r="J17" s="78">
        <v>744.35386335457565</v>
      </c>
      <c r="K17" s="78">
        <v>839.32305183860763</v>
      </c>
      <c r="L17" s="78">
        <v>947.98481345218113</v>
      </c>
      <c r="M17" s="78">
        <v>267.06986727904791</v>
      </c>
      <c r="N17" s="78">
        <v>879.40823409679058</v>
      </c>
      <c r="O17" s="78">
        <v>620.01832740574866</v>
      </c>
      <c r="P17" s="78">
        <v>587.53547885121463</v>
      </c>
      <c r="Q17" s="78">
        <v>391.653108482954</v>
      </c>
    </row>
    <row r="18" spans="1:17" s="21" customFormat="1" ht="16.5" customHeight="1">
      <c r="A18" s="78" t="s">
        <v>712</v>
      </c>
      <c r="B18" s="78">
        <v>10.691529545007405</v>
      </c>
      <c r="C18" s="78">
        <v>472.43509361126002</v>
      </c>
      <c r="D18" s="78">
        <v>288.40547361341896</v>
      </c>
      <c r="E18" s="78">
        <v>929.3462603603557</v>
      </c>
      <c r="F18" s="78">
        <v>305.85761618839592</v>
      </c>
      <c r="G18" s="78">
        <v>577.55441922391617</v>
      </c>
      <c r="H18" s="78">
        <v>601.66482046841452</v>
      </c>
      <c r="I18" s="78">
        <v>69.627404805646663</v>
      </c>
      <c r="J18" s="78">
        <v>427.18113373561198</v>
      </c>
      <c r="K18" s="78">
        <v>925.78438154953255</v>
      </c>
      <c r="L18" s="78">
        <v>900.76007401517268</v>
      </c>
      <c r="M18" s="78">
        <v>32.801107846283095</v>
      </c>
      <c r="N18" s="78">
        <v>693.9670532635472</v>
      </c>
      <c r="O18" s="78">
        <v>404.86417663476402</v>
      </c>
      <c r="P18" s="78">
        <v>239.86075684165598</v>
      </c>
      <c r="Q18" s="78">
        <v>59.251706122291026</v>
      </c>
    </row>
    <row r="19" spans="1:17" s="21" customFormat="1" ht="16.5" customHeight="1">
      <c r="A19" s="78" t="s">
        <v>713</v>
      </c>
      <c r="B19" s="78">
        <v>616.61676121502842</v>
      </c>
      <c r="C19" s="78">
        <v>266.31482087769621</v>
      </c>
      <c r="D19" s="78">
        <v>742.27776754158901</v>
      </c>
      <c r="E19" s="78">
        <v>297.77930514655293</v>
      </c>
      <c r="F19" s="78">
        <v>704.02682829932542</v>
      </c>
      <c r="G19" s="78">
        <v>266.56567387161067</v>
      </c>
      <c r="H19" s="78">
        <v>205.38117045387239</v>
      </c>
      <c r="I19" s="78">
        <v>241.24049895072997</v>
      </c>
      <c r="J19" s="78" t="e">
        <f>-asd</f>
        <v>#NAME?</v>
      </c>
      <c r="K19" s="78">
        <v>684.37672264893126</v>
      </c>
      <c r="L19" s="78">
        <v>59.924301727689809</v>
      </c>
      <c r="M19" s="78">
        <v>164.61039066004179</v>
      </c>
      <c r="N19" s="78">
        <v>131.85182290203846</v>
      </c>
      <c r="O19" s="78">
        <v>267.48545063441173</v>
      </c>
      <c r="P19" s="78">
        <v>717.07257327861248</v>
      </c>
      <c r="Q19" s="78">
        <v>247.45337307863451</v>
      </c>
    </row>
    <row r="20" spans="1:17" s="21" customFormat="1" ht="16.5" customHeight="1">
      <c r="A20" s="78" t="s">
        <v>714</v>
      </c>
      <c r="B20" s="78">
        <v>403.33912332453804</v>
      </c>
      <c r="C20" s="78">
        <v>633.08235163288123</v>
      </c>
      <c r="D20" s="78">
        <v>55.533719907746359</v>
      </c>
      <c r="E20" s="78">
        <v>154.28596719150445</v>
      </c>
      <c r="F20" s="78">
        <v>640.21571773981998</v>
      </c>
      <c r="G20" s="78">
        <v>627.690909615245</v>
      </c>
      <c r="H20" s="78">
        <v>147.85547399261435</v>
      </c>
      <c r="I20" s="78">
        <v>637.18340121016001</v>
      </c>
      <c r="J20" s="78">
        <v>28.46237779606442</v>
      </c>
      <c r="K20" s="78">
        <v>230.00527043033037</v>
      </c>
      <c r="L20" s="78">
        <v>223.08493781661087</v>
      </c>
      <c r="M20" s="78">
        <v>857.63596692845829</v>
      </c>
      <c r="N20" s="78">
        <v>923.08864707684916</v>
      </c>
      <c r="O20" s="78">
        <v>753.06860336195848</v>
      </c>
      <c r="P20" s="78">
        <v>590.22087785348367</v>
      </c>
      <c r="Q20" s="78">
        <v>833.15284999700623</v>
      </c>
    </row>
    <row r="21" spans="1:17" s="21" customFormat="1" ht="16.5" customHeight="1">
      <c r="A21" s="78" t="s">
        <v>715</v>
      </c>
      <c r="B21" s="78">
        <v>144.34441878074546</v>
      </c>
      <c r="C21" s="78">
        <v>216.90317612759546</v>
      </c>
      <c r="D21" s="78">
        <v>15.416569345099163</v>
      </c>
      <c r="E21" s="78">
        <v>392.21339729075578</v>
      </c>
      <c r="F21" s="78">
        <v>824.89427493031303</v>
      </c>
      <c r="G21" s="78"/>
      <c r="H21" s="78">
        <v>475.24116850216046</v>
      </c>
      <c r="I21" s="78">
        <v>296.51069522553189</v>
      </c>
      <c r="J21" s="78">
        <v>165.41440587894286</v>
      </c>
      <c r="K21" s="78">
        <v>424.52178054408131</v>
      </c>
      <c r="L21" s="78">
        <v>210.66932264890536</v>
      </c>
      <c r="M21" s="78">
        <v>148.32684152339891</v>
      </c>
      <c r="N21" s="78">
        <v>890.7863434615964</v>
      </c>
      <c r="O21" s="78">
        <v>956.68244503300673</v>
      </c>
      <c r="P21" s="78">
        <v>753.59581814041053</v>
      </c>
      <c r="Q21" s="78">
        <v>177.1533327569843</v>
      </c>
    </row>
    <row r="22" spans="1:17" s="21" customFormat="1" ht="16.5" customHeight="1">
      <c r="A22" s="78" t="s">
        <v>716</v>
      </c>
      <c r="B22" s="78">
        <v>695.93638639335791</v>
      </c>
      <c r="C22" s="78">
        <v>437.08781624944248</v>
      </c>
      <c r="D22" s="78">
        <v>605.99230074030027</v>
      </c>
      <c r="E22" s="78">
        <v>77.888031397855599</v>
      </c>
      <c r="F22" s="78">
        <v>441.88480077501248</v>
      </c>
      <c r="G22" s="78">
        <v>813.43076428448398</v>
      </c>
      <c r="H22" s="78">
        <v>130.94335751960551</v>
      </c>
      <c r="I22" s="78">
        <v>736.25638005901988</v>
      </c>
      <c r="J22" s="78">
        <v>735.27126507974594</v>
      </c>
      <c r="K22" s="78">
        <v>253.10465237923063</v>
      </c>
      <c r="L22" s="78">
        <v>937.78999533356307</v>
      </c>
      <c r="M22" s="78">
        <v>184.50719477626666</v>
      </c>
      <c r="N22" s="78">
        <v>746.37664515714835</v>
      </c>
      <c r="O22" s="78">
        <v>390.28848009892857</v>
      </c>
      <c r="P22" s="78"/>
      <c r="Q22" s="78">
        <v>201.3225728270094</v>
      </c>
    </row>
    <row r="23" spans="1:17" s="21" customFormat="1" ht="16.5" customHeight="1">
      <c r="A23" s="78" t="s">
        <v>717</v>
      </c>
      <c r="B23" s="78">
        <v>329.09182711163277</v>
      </c>
      <c r="C23" s="78">
        <v>261.79831836207023</v>
      </c>
      <c r="D23" s="78">
        <v>436.54941297937012</v>
      </c>
      <c r="E23" s="78">
        <v>783.77759208227542</v>
      </c>
      <c r="F23" s="78">
        <v>565.4886732811608</v>
      </c>
      <c r="G23" s="78">
        <v>87.997150543903217</v>
      </c>
      <c r="H23" s="78">
        <v>843.37860185492627</v>
      </c>
      <c r="I23" s="78">
        <v>972.86231807631566</v>
      </c>
      <c r="J23" s="78">
        <v>145.90733751507878</v>
      </c>
      <c r="K23" s="78">
        <v>577.91595401772918</v>
      </c>
      <c r="L23" s="78">
        <v>137.0156752576228</v>
      </c>
      <c r="M23" s="78">
        <f>610.455579064777*12%</f>
        <v>73.254669487773242</v>
      </c>
      <c r="N23" s="78">
        <v>995.84428128213995</v>
      </c>
      <c r="O23" s="78">
        <v>264.16316795250248</v>
      </c>
      <c r="P23" s="78">
        <v>932.51689499826364</v>
      </c>
      <c r="Q23" s="78">
        <v>305.74344925762034</v>
      </c>
    </row>
    <row r="24" spans="1:17" s="21" customFormat="1" ht="16.5" customHeight="1">
      <c r="A24" s="78" t="s">
        <v>718</v>
      </c>
      <c r="B24" s="78">
        <v>293.06676600253655</v>
      </c>
      <c r="C24" s="78">
        <v>266.4892595519143</v>
      </c>
      <c r="D24" s="78">
        <v>336.71736196102177</v>
      </c>
      <c r="E24" s="78">
        <v>711.07539114810118</v>
      </c>
      <c r="F24" s="78">
        <v>472.72453805829338</v>
      </c>
      <c r="G24" s="78">
        <v>614.73897603334945</v>
      </c>
      <c r="H24" s="78">
        <v>35.0018050247769</v>
      </c>
      <c r="I24" s="78">
        <v>603.05211149793342</v>
      </c>
      <c r="J24" s="78">
        <v>935.09193653599618</v>
      </c>
      <c r="K24" s="78">
        <v>685.09800277543854</v>
      </c>
      <c r="L24" s="78">
        <v>507.98016156018468</v>
      </c>
      <c r="M24" s="78">
        <v>622.48868434039673</v>
      </c>
      <c r="N24" s="78">
        <v>312.36627101965018</v>
      </c>
      <c r="O24" s="78">
        <v>881.0180365922422</v>
      </c>
      <c r="P24" s="78">
        <v>763.60432181066449</v>
      </c>
      <c r="Q24" s="78">
        <v>548.17331039047974</v>
      </c>
    </row>
    <row r="25" spans="1:17" s="21" customFormat="1" ht="16.5" customHeight="1">
      <c r="A25" s="78" t="s">
        <v>719</v>
      </c>
      <c r="B25" s="78">
        <v>21.984814173989122</v>
      </c>
      <c r="C25" s="78">
        <v>553.34691456222538</v>
      </c>
      <c r="D25" s="78">
        <v>978.58361343015179</v>
      </c>
      <c r="E25" s="78">
        <v>285.94417609425489</v>
      </c>
      <c r="F25" s="78">
        <v>791.96227113512509</v>
      </c>
      <c r="G25" s="78">
        <v>173.88775013351011</v>
      </c>
      <c r="H25" s="78">
        <v>570.76458365077929</v>
      </c>
      <c r="I25" s="78">
        <v>261.63131526289504</v>
      </c>
      <c r="J25" s="78">
        <v>485.91021355069142</v>
      </c>
      <c r="K25" s="78">
        <v>832.42505207748434</v>
      </c>
      <c r="L25" s="78">
        <v>964.85304223005835</v>
      </c>
      <c r="M25" s="78">
        <v>945.68991737946465</v>
      </c>
      <c r="N25" s="78">
        <v>929.9856923531662</v>
      </c>
      <c r="O25" s="78">
        <v>242.50821978074731</v>
      </c>
      <c r="P25" s="78">
        <v>921.42600685441539</v>
      </c>
      <c r="Q25" s="78">
        <v>332.39903359137469</v>
      </c>
    </row>
    <row r="26" spans="1:17" s="21" customFormat="1" ht="16.5" customHeight="1">
      <c r="A26" s="78" t="s">
        <v>720</v>
      </c>
      <c r="B26" s="78">
        <v>253.36809835797024</v>
      </c>
      <c r="C26" s="78">
        <v>866.49791023214857</v>
      </c>
      <c r="D26" s="78">
        <v>690.00998292723011</v>
      </c>
      <c r="E26" s="78">
        <f>F24+C21</f>
        <v>689.62771418588886</v>
      </c>
      <c r="F26" s="78">
        <v>969.10859316939741</v>
      </c>
      <c r="G26" s="78">
        <v>421.00386710000691</v>
      </c>
      <c r="H26" s="78">
        <v>171.97020210232594</v>
      </c>
      <c r="I26" s="78">
        <v>384.25759524139289</v>
      </c>
      <c r="J26" s="78">
        <v>592.72480229050609</v>
      </c>
      <c r="K26" s="78">
        <v>715.3499091927946</v>
      </c>
      <c r="L26" s="78">
        <v>729.48887125492081</v>
      </c>
      <c r="M26" s="78">
        <v>164.18521491328164</v>
      </c>
      <c r="N26" s="78">
        <v>643.29013314549138</v>
      </c>
      <c r="O26" s="78">
        <v>985.53878424868492</v>
      </c>
      <c r="P26" s="78">
        <v>931.99034973030678</v>
      </c>
      <c r="Q26" s="78">
        <v>891.90768135575377</v>
      </c>
    </row>
    <row r="27" spans="1:17" s="21" customFormat="1" ht="16.5" customHeight="1">
      <c r="A27" s="78" t="s">
        <v>721</v>
      </c>
      <c r="B27" s="78">
        <v>267.36671233198717</v>
      </c>
      <c r="C27" s="78">
        <v>970.21335447858985</v>
      </c>
      <c r="D27" s="78">
        <v>60.566960445979312</v>
      </c>
      <c r="E27" s="78">
        <v>937.96386246415534</v>
      </c>
      <c r="F27" s="78">
        <v>678.63254629440917</v>
      </c>
      <c r="G27" s="78">
        <v>138.98549708683851</v>
      </c>
      <c r="H27" s="78">
        <v>15.221219971935263</v>
      </c>
      <c r="I27" s="78">
        <v>336.05611495283938</v>
      </c>
      <c r="J27" s="78">
        <v>903.86237333537701</v>
      </c>
      <c r="K27" s="78">
        <v>131.20671089718971</v>
      </c>
      <c r="L27" s="78">
        <v>430.26586207543005</v>
      </c>
      <c r="M27" s="78">
        <v>998.47098772626737</v>
      </c>
      <c r="N27" s="78">
        <v>123.24525597947589</v>
      </c>
      <c r="O27" s="78">
        <v>160.7558117562653</v>
      </c>
      <c r="P27" s="78">
        <v>294.76967744952498</v>
      </c>
      <c r="Q27" s="78">
        <v>356.77214999978071</v>
      </c>
    </row>
    <row r="28" spans="1:17" s="21" customFormat="1" ht="16.5" customHeight="1">
      <c r="A28" s="78" t="s">
        <v>722</v>
      </c>
      <c r="B28" s="78">
        <v>875.03441408167328</v>
      </c>
      <c r="C28" s="78">
        <v>168.10488892879593</v>
      </c>
      <c r="D28" s="78">
        <v>518.21270875598202</v>
      </c>
      <c r="E28" s="78">
        <v>144.99728643888244</v>
      </c>
      <c r="F28" s="78">
        <v>460.64252576294007</v>
      </c>
      <c r="G28" s="78">
        <v>50.209642376567665</v>
      </c>
      <c r="H28" s="78">
        <v>428.42413499785636</v>
      </c>
      <c r="I28" s="78">
        <v>432.29970971519941</v>
      </c>
      <c r="J28" s="78">
        <v>566.75556083870697</v>
      </c>
      <c r="K28" s="78">
        <v>965.43656967685342</v>
      </c>
      <c r="L28" s="78">
        <v>326.59865812911096</v>
      </c>
      <c r="M28" s="78">
        <v>23.165663411105264</v>
      </c>
      <c r="N28" s="78">
        <v>788.3636562991561</v>
      </c>
      <c r="O28" s="78">
        <v>966.7654844800677</v>
      </c>
      <c r="P28" s="78" t="e">
        <f>-asd</f>
        <v>#NAME?</v>
      </c>
      <c r="Q28" s="78">
        <v>710.24658238903623</v>
      </c>
    </row>
    <row r="29" spans="1:17" s="21" customFormat="1" ht="16.5" customHeight="1">
      <c r="A29" s="78" t="s">
        <v>723</v>
      </c>
      <c r="B29" s="78"/>
      <c r="C29" s="78">
        <v>536.60044274112909</v>
      </c>
      <c r="D29" s="78">
        <v>510.97993097371773</v>
      </c>
      <c r="E29" s="78">
        <v>982.05912037654514</v>
      </c>
      <c r="F29" s="78">
        <v>546.30744631962136</v>
      </c>
      <c r="G29" s="78">
        <v>989.23286167671404</v>
      </c>
      <c r="H29" s="78">
        <v>307.35660418474976</v>
      </c>
      <c r="I29" s="78">
        <v>424.48204410099243</v>
      </c>
      <c r="J29" s="78">
        <v>188.98264492209904</v>
      </c>
      <c r="K29" s="78">
        <v>742.4841536704987</v>
      </c>
      <c r="L29" s="78"/>
      <c r="M29" s="78">
        <v>15.359018847153294</v>
      </c>
      <c r="N29" s="78">
        <v>12.035443104793098</v>
      </c>
      <c r="O29" s="78">
        <v>61.442872231916468</v>
      </c>
      <c r="P29" s="78">
        <v>437.68036666744092</v>
      </c>
      <c r="Q29" s="78">
        <v>905.26950623420089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C51"/>
  <sheetViews>
    <sheetView showGridLines="0" workbookViewId="0">
      <selection activeCell="A3" sqref="A3:B5 A7:B8 A10:B13 A15:B16 A18:B19 A21:B25 A27:B29 A31:B36 A38:B39 A41:B51"/>
    </sheetView>
  </sheetViews>
  <sheetFormatPr defaultRowHeight="14.4"/>
  <cols>
    <col min="1" max="1" width="16.21875" bestFit="1" customWidth="1"/>
    <col min="2" max="2" width="20.77734375" bestFit="1" customWidth="1"/>
    <col min="3" max="3" width="12.5546875" bestFit="1" customWidth="1"/>
  </cols>
  <sheetData>
    <row r="1" spans="1:3" ht="19.5" customHeight="1">
      <c r="A1" s="36" t="s">
        <v>651</v>
      </c>
      <c r="B1" s="36" t="s">
        <v>652</v>
      </c>
      <c r="C1" s="36" t="s">
        <v>694</v>
      </c>
    </row>
    <row r="2" spans="1:3">
      <c r="A2" s="17">
        <v>707256</v>
      </c>
      <c r="B2" s="17" t="s">
        <v>653</v>
      </c>
      <c r="C2" s="18">
        <v>125279</v>
      </c>
    </row>
    <row r="3" spans="1:3">
      <c r="A3" s="17">
        <f t="shared" ref="A3:B5" si="0">A2</f>
        <v>707256</v>
      </c>
      <c r="B3" s="17" t="str">
        <f t="shared" si="0"/>
        <v>D.C. Power System</v>
      </c>
      <c r="C3" s="18">
        <v>32090</v>
      </c>
    </row>
    <row r="4" spans="1:3">
      <c r="A4" s="17">
        <f t="shared" si="0"/>
        <v>707256</v>
      </c>
      <c r="B4" s="17" t="str">
        <f t="shared" si="0"/>
        <v>D.C. Power System</v>
      </c>
      <c r="C4" s="18">
        <v>136529</v>
      </c>
    </row>
    <row r="5" spans="1:3">
      <c r="A5" s="17">
        <f t="shared" si="0"/>
        <v>707256</v>
      </c>
      <c r="B5" s="17" t="str">
        <f t="shared" si="0"/>
        <v>D.C. Power System</v>
      </c>
      <c r="C5" s="18">
        <v>45305</v>
      </c>
    </row>
    <row r="6" spans="1:3">
      <c r="A6" s="17">
        <v>712157</v>
      </c>
      <c r="B6" s="17" t="s">
        <v>654</v>
      </c>
      <c r="C6" s="18">
        <v>108411</v>
      </c>
    </row>
    <row r="7" spans="1:3">
      <c r="A7" s="17">
        <f t="shared" ref="A7:B8" si="1">A6</f>
        <v>712157</v>
      </c>
      <c r="B7" s="17" t="str">
        <f t="shared" si="1"/>
        <v>ATMA Tele Power Limited</v>
      </c>
      <c r="C7" s="18">
        <v>171781</v>
      </c>
    </row>
    <row r="8" spans="1:3">
      <c r="A8" s="17">
        <f t="shared" si="1"/>
        <v>712157</v>
      </c>
      <c r="B8" s="17" t="str">
        <f t="shared" si="1"/>
        <v>ATMA Tele Power Limited</v>
      </c>
      <c r="C8" s="18">
        <v>156918</v>
      </c>
    </row>
    <row r="9" spans="1:3">
      <c r="A9" s="17">
        <v>712158</v>
      </c>
      <c r="B9" s="17" t="s">
        <v>655</v>
      </c>
      <c r="C9" s="18">
        <v>74676</v>
      </c>
    </row>
    <row r="10" spans="1:3">
      <c r="A10" s="17">
        <f t="shared" ref="A10:B13" si="2">A9</f>
        <v>712158</v>
      </c>
      <c r="B10" s="17" t="str">
        <f t="shared" si="2"/>
        <v>ANZ Tele Power Ltd</v>
      </c>
      <c r="C10" s="18">
        <v>110210</v>
      </c>
    </row>
    <row r="11" spans="1:3">
      <c r="A11" s="17">
        <f t="shared" si="2"/>
        <v>712158</v>
      </c>
      <c r="B11" s="17" t="str">
        <f t="shared" si="2"/>
        <v>ANZ Tele Power Ltd</v>
      </c>
      <c r="C11" s="18">
        <v>20866</v>
      </c>
    </row>
    <row r="12" spans="1:3">
      <c r="A12" s="17">
        <f t="shared" si="2"/>
        <v>712158</v>
      </c>
      <c r="B12" s="17" t="str">
        <f t="shared" si="2"/>
        <v>ANZ Tele Power Ltd</v>
      </c>
      <c r="C12" s="18">
        <v>48500</v>
      </c>
    </row>
    <row r="13" spans="1:3">
      <c r="A13" s="17">
        <f t="shared" si="2"/>
        <v>712158</v>
      </c>
      <c r="B13" s="17" t="str">
        <f t="shared" si="2"/>
        <v>ANZ Tele Power Ltd</v>
      </c>
      <c r="C13" s="18">
        <v>193193</v>
      </c>
    </row>
    <row r="14" spans="1:3">
      <c r="A14" s="17">
        <v>777826</v>
      </c>
      <c r="B14" s="17" t="s">
        <v>656</v>
      </c>
      <c r="C14" s="18">
        <v>111433</v>
      </c>
    </row>
    <row r="15" spans="1:3">
      <c r="A15" s="17">
        <f t="shared" ref="A15:B16" si="3">A14</f>
        <v>777826</v>
      </c>
      <c r="B15" s="17" t="str">
        <f t="shared" si="3"/>
        <v>Agile Technologies</v>
      </c>
      <c r="C15" s="18">
        <v>56903</v>
      </c>
    </row>
    <row r="16" spans="1:3">
      <c r="A16" s="17">
        <f t="shared" si="3"/>
        <v>777826</v>
      </c>
      <c r="B16" s="17" t="str">
        <f t="shared" si="3"/>
        <v>Agile Technologies</v>
      </c>
      <c r="C16" s="18">
        <v>144393</v>
      </c>
    </row>
    <row r="17" spans="1:3">
      <c r="A17" s="17">
        <v>228612</v>
      </c>
      <c r="B17" s="17" t="s">
        <v>657</v>
      </c>
      <c r="C17" s="18">
        <v>175059</v>
      </c>
    </row>
    <row r="18" spans="1:3">
      <c r="A18" s="17">
        <f t="shared" ref="A18:B19" si="4">A17</f>
        <v>228612</v>
      </c>
      <c r="B18" s="17" t="str">
        <f t="shared" si="4"/>
        <v>K Jindal.</v>
      </c>
      <c r="C18" s="18">
        <v>44285</v>
      </c>
    </row>
    <row r="19" spans="1:3">
      <c r="A19" s="17">
        <f t="shared" si="4"/>
        <v>228612</v>
      </c>
      <c r="B19" s="17" t="str">
        <f t="shared" si="4"/>
        <v>K Jindal.</v>
      </c>
      <c r="C19" s="18">
        <v>113265</v>
      </c>
    </row>
    <row r="20" spans="1:3">
      <c r="A20" s="17">
        <v>220976</v>
      </c>
      <c r="B20" s="17" t="s">
        <v>658</v>
      </c>
      <c r="C20" s="18">
        <v>94405</v>
      </c>
    </row>
    <row r="21" spans="1:3">
      <c r="A21" s="17">
        <f t="shared" ref="A21:B25" si="5">A20</f>
        <v>220976</v>
      </c>
      <c r="B21" s="17" t="str">
        <f t="shared" si="5"/>
        <v>M/s. D.P. Tron Pvt Ltd.</v>
      </c>
      <c r="C21" s="18">
        <v>31483</v>
      </c>
    </row>
    <row r="22" spans="1:3">
      <c r="A22" s="17">
        <f t="shared" si="5"/>
        <v>220976</v>
      </c>
      <c r="B22" s="17" t="str">
        <f t="shared" si="5"/>
        <v>M/s. D.P. Tron Pvt Ltd.</v>
      </c>
      <c r="C22" s="18">
        <v>111150</v>
      </c>
    </row>
    <row r="23" spans="1:3">
      <c r="A23" s="17">
        <f t="shared" si="5"/>
        <v>220976</v>
      </c>
      <c r="B23" s="17" t="str">
        <f t="shared" si="5"/>
        <v>M/s. D.P. Tron Pvt Ltd.</v>
      </c>
      <c r="C23" s="18">
        <v>96454</v>
      </c>
    </row>
    <row r="24" spans="1:3">
      <c r="A24" s="17">
        <f t="shared" si="5"/>
        <v>220976</v>
      </c>
      <c r="B24" s="17" t="str">
        <f t="shared" si="5"/>
        <v>M/s. D.P. Tron Pvt Ltd.</v>
      </c>
      <c r="C24" s="18">
        <v>134819</v>
      </c>
    </row>
    <row r="25" spans="1:3">
      <c r="A25" s="17">
        <f t="shared" si="5"/>
        <v>220976</v>
      </c>
      <c r="B25" s="17" t="str">
        <f t="shared" si="5"/>
        <v>M/s. D.P. Tron Pvt Ltd.</v>
      </c>
      <c r="C25" s="18">
        <v>179814</v>
      </c>
    </row>
    <row r="26" spans="1:3">
      <c r="A26" s="17">
        <v>477072</v>
      </c>
      <c r="B26" s="17" t="s">
        <v>659</v>
      </c>
      <c r="C26" s="18">
        <v>33118</v>
      </c>
    </row>
    <row r="27" spans="1:3">
      <c r="A27" s="17">
        <f t="shared" ref="A27:B29" si="6">A26</f>
        <v>477072</v>
      </c>
      <c r="B27" s="17" t="str">
        <f t="shared" si="6"/>
        <v>KK MONDAL</v>
      </c>
      <c r="C27" s="18">
        <v>155513</v>
      </c>
    </row>
    <row r="28" spans="1:3">
      <c r="A28" s="17">
        <f t="shared" si="6"/>
        <v>477072</v>
      </c>
      <c r="B28" s="17" t="str">
        <f t="shared" si="6"/>
        <v>KK MONDAL</v>
      </c>
      <c r="C28" s="18">
        <v>177347</v>
      </c>
    </row>
    <row r="29" spans="1:3">
      <c r="A29" s="17">
        <f t="shared" si="6"/>
        <v>477072</v>
      </c>
      <c r="B29" s="17" t="str">
        <f t="shared" si="6"/>
        <v>KK MONDAL</v>
      </c>
      <c r="C29" s="18">
        <v>120875</v>
      </c>
    </row>
    <row r="30" spans="1:3">
      <c r="A30" s="17">
        <v>258967</v>
      </c>
      <c r="B30" s="17" t="s">
        <v>660</v>
      </c>
      <c r="C30" s="18">
        <v>41077</v>
      </c>
    </row>
    <row r="31" spans="1:3">
      <c r="A31" s="17">
        <f t="shared" ref="A31:B36" si="7">A30</f>
        <v>258967</v>
      </c>
      <c r="B31" s="17" t="str">
        <f t="shared" si="7"/>
        <v>ABC CORPORATE</v>
      </c>
      <c r="C31" s="18">
        <v>14986</v>
      </c>
    </row>
    <row r="32" spans="1:3">
      <c r="A32" s="17">
        <f t="shared" si="7"/>
        <v>258967</v>
      </c>
      <c r="B32" s="17" t="str">
        <f t="shared" si="7"/>
        <v>ABC CORPORATE</v>
      </c>
      <c r="C32" s="18">
        <v>92638</v>
      </c>
    </row>
    <row r="33" spans="1:3">
      <c r="A33" s="17">
        <f t="shared" si="7"/>
        <v>258967</v>
      </c>
      <c r="B33" s="17" t="str">
        <f t="shared" si="7"/>
        <v>ABC CORPORATE</v>
      </c>
      <c r="C33" s="18">
        <v>108512</v>
      </c>
    </row>
    <row r="34" spans="1:3">
      <c r="A34" s="17">
        <f t="shared" si="7"/>
        <v>258967</v>
      </c>
      <c r="B34" s="17" t="str">
        <f t="shared" si="7"/>
        <v>ABC CORPORATE</v>
      </c>
      <c r="C34" s="18">
        <v>72096</v>
      </c>
    </row>
    <row r="35" spans="1:3">
      <c r="A35" s="17">
        <f t="shared" si="7"/>
        <v>258967</v>
      </c>
      <c r="B35" s="17" t="str">
        <f t="shared" si="7"/>
        <v>ABC CORPORATE</v>
      </c>
      <c r="C35" s="18">
        <v>85242</v>
      </c>
    </row>
    <row r="36" spans="1:3">
      <c r="A36" s="17">
        <f t="shared" si="7"/>
        <v>258967</v>
      </c>
      <c r="B36" s="17" t="str">
        <f t="shared" si="7"/>
        <v>ABC CORPORATE</v>
      </c>
      <c r="C36" s="18">
        <v>171648</v>
      </c>
    </row>
    <row r="37" spans="1:3">
      <c r="A37" s="17">
        <v>410297</v>
      </c>
      <c r="B37" s="17" t="s">
        <v>661</v>
      </c>
      <c r="C37" s="18">
        <v>143004</v>
      </c>
    </row>
    <row r="38" spans="1:3">
      <c r="A38" s="17">
        <f t="shared" ref="A38:B39" si="8">A37</f>
        <v>410297</v>
      </c>
      <c r="B38" s="17" t="str">
        <f t="shared" si="8"/>
        <v>BBK Inc</v>
      </c>
      <c r="C38" s="18">
        <v>182525</v>
      </c>
    </row>
    <row r="39" spans="1:3">
      <c r="A39" s="17">
        <f t="shared" si="8"/>
        <v>410297</v>
      </c>
      <c r="B39" s="17" t="str">
        <f t="shared" si="8"/>
        <v>BBK Inc</v>
      </c>
      <c r="C39" s="18">
        <v>102964</v>
      </c>
    </row>
    <row r="40" spans="1:3">
      <c r="A40" s="17">
        <v>744088</v>
      </c>
      <c r="B40" s="17" t="s">
        <v>662</v>
      </c>
      <c r="C40" s="18">
        <v>19942</v>
      </c>
    </row>
    <row r="41" spans="1:3">
      <c r="A41" s="17">
        <f t="shared" ref="A41:A51" si="9">A40</f>
        <v>744088</v>
      </c>
      <c r="B41" s="17" t="str">
        <f t="shared" ref="B41:B51" si="10">B40</f>
        <v>SAM TELECOM</v>
      </c>
      <c r="C41" s="18">
        <v>127960</v>
      </c>
    </row>
    <row r="42" spans="1:3">
      <c r="A42" s="17">
        <f t="shared" si="9"/>
        <v>744088</v>
      </c>
      <c r="B42" s="17" t="str">
        <f t="shared" si="10"/>
        <v>SAM TELECOM</v>
      </c>
      <c r="C42" s="18">
        <v>138556</v>
      </c>
    </row>
    <row r="43" spans="1:3">
      <c r="A43" s="17">
        <f t="shared" si="9"/>
        <v>744088</v>
      </c>
      <c r="B43" s="17" t="str">
        <f t="shared" si="10"/>
        <v>SAM TELECOM</v>
      </c>
      <c r="C43" s="18">
        <v>64088</v>
      </c>
    </row>
    <row r="44" spans="1:3">
      <c r="A44" s="17">
        <f t="shared" si="9"/>
        <v>744088</v>
      </c>
      <c r="B44" s="17" t="str">
        <f t="shared" si="10"/>
        <v>SAM TELECOM</v>
      </c>
      <c r="C44" s="18">
        <v>103953</v>
      </c>
    </row>
    <row r="45" spans="1:3">
      <c r="A45" s="17">
        <f t="shared" si="9"/>
        <v>744088</v>
      </c>
      <c r="B45" s="17" t="str">
        <f t="shared" si="10"/>
        <v>SAM TELECOM</v>
      </c>
      <c r="C45" s="18">
        <v>35543</v>
      </c>
    </row>
    <row r="46" spans="1:3">
      <c r="A46" s="17">
        <f t="shared" si="9"/>
        <v>744088</v>
      </c>
      <c r="B46" s="17" t="str">
        <f t="shared" si="10"/>
        <v>SAM TELECOM</v>
      </c>
      <c r="C46" s="18">
        <v>127109</v>
      </c>
    </row>
    <row r="47" spans="1:3">
      <c r="A47" s="17">
        <f t="shared" si="9"/>
        <v>744088</v>
      </c>
      <c r="B47" s="17" t="str">
        <f t="shared" si="10"/>
        <v>SAM TELECOM</v>
      </c>
      <c r="C47" s="18">
        <v>218675</v>
      </c>
    </row>
    <row r="48" spans="1:3">
      <c r="A48" s="17">
        <f t="shared" si="9"/>
        <v>744088</v>
      </c>
      <c r="B48" s="17" t="str">
        <f t="shared" si="10"/>
        <v>SAM TELECOM</v>
      </c>
      <c r="C48" s="18">
        <v>310241</v>
      </c>
    </row>
    <row r="49" spans="1:3">
      <c r="A49" s="17">
        <f t="shared" si="9"/>
        <v>744088</v>
      </c>
      <c r="B49" s="17" t="str">
        <f t="shared" si="10"/>
        <v>SAM TELECOM</v>
      </c>
      <c r="C49" s="18">
        <v>401807</v>
      </c>
    </row>
    <row r="50" spans="1:3">
      <c r="A50" s="17">
        <f t="shared" si="9"/>
        <v>744088</v>
      </c>
      <c r="B50" s="17" t="str">
        <f t="shared" si="10"/>
        <v>SAM TELECOM</v>
      </c>
      <c r="C50" s="18">
        <v>493373</v>
      </c>
    </row>
    <row r="51" spans="1:3">
      <c r="A51" s="17">
        <f t="shared" si="9"/>
        <v>744088</v>
      </c>
      <c r="B51" s="17" t="str">
        <f t="shared" si="10"/>
        <v>SAM TELECOM</v>
      </c>
      <c r="C51" s="18">
        <v>584939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G15"/>
  <sheetViews>
    <sheetView showGridLines="0" zoomScaleNormal="100" workbookViewId="0">
      <selection activeCell="G10" sqref="G10:G13"/>
    </sheetView>
  </sheetViews>
  <sheetFormatPr defaultRowHeight="14.4"/>
  <cols>
    <col min="1" max="1" width="19.77734375" customWidth="1"/>
    <col min="2" max="7" width="15.77734375" customWidth="1"/>
  </cols>
  <sheetData>
    <row r="1" spans="1:7">
      <c r="A1" s="92" t="s">
        <v>16</v>
      </c>
      <c r="B1" s="36" t="s">
        <v>643</v>
      </c>
      <c r="C1" s="36" t="s">
        <v>444</v>
      </c>
      <c r="D1" s="36" t="s">
        <v>644</v>
      </c>
      <c r="E1" s="36" t="s">
        <v>444</v>
      </c>
      <c r="F1" s="36" t="s">
        <v>645</v>
      </c>
      <c r="G1" s="36" t="s">
        <v>444</v>
      </c>
    </row>
    <row r="2" spans="1:7">
      <c r="A2" s="29" t="s">
        <v>446</v>
      </c>
      <c r="B2" s="31">
        <v>12.11</v>
      </c>
      <c r="C2" s="32">
        <f>B2/$B$6</f>
        <v>0.26941045606229141</v>
      </c>
      <c r="D2" s="31">
        <v>9.74</v>
      </c>
      <c r="E2" s="32">
        <f>D2/$D$6</f>
        <v>0.20723404255319147</v>
      </c>
      <c r="F2" s="31">
        <v>13.28</v>
      </c>
      <c r="G2" s="32">
        <f>F2/$F$6</f>
        <v>0.24088518048249594</v>
      </c>
    </row>
    <row r="3" spans="1:7">
      <c r="A3" s="29" t="s">
        <v>447</v>
      </c>
      <c r="B3" s="31">
        <v>10.5</v>
      </c>
      <c r="C3" s="32">
        <f t="shared" ref="C3:C6" si="0">B3/$B$6</f>
        <v>0.23359288097886538</v>
      </c>
      <c r="D3" s="31">
        <v>10.130000000000001</v>
      </c>
      <c r="E3" s="32">
        <f t="shared" ref="E3:E5" si="1">D3/$D$6</f>
        <v>0.215531914893617</v>
      </c>
      <c r="F3" s="31">
        <v>12.44</v>
      </c>
      <c r="G3" s="32">
        <f t="shared" ref="G3:G5" si="2">F3/$F$6</f>
        <v>0.22564846725920554</v>
      </c>
    </row>
    <row r="4" spans="1:7">
      <c r="A4" s="29" t="s">
        <v>448</v>
      </c>
      <c r="B4" s="31">
        <v>17.68</v>
      </c>
      <c r="C4" s="32">
        <f t="shared" si="0"/>
        <v>0.39332591768631808</v>
      </c>
      <c r="D4" s="31">
        <v>15.89</v>
      </c>
      <c r="E4" s="32">
        <f t="shared" si="1"/>
        <v>0.33808510638297867</v>
      </c>
      <c r="F4" s="31">
        <v>18.29</v>
      </c>
      <c r="G4" s="32">
        <f t="shared" si="2"/>
        <v>0.33176129149283512</v>
      </c>
    </row>
    <row r="5" spans="1:7">
      <c r="A5" s="30" t="s">
        <v>445</v>
      </c>
      <c r="B5" s="31">
        <v>4.66</v>
      </c>
      <c r="C5" s="32">
        <f t="shared" si="0"/>
        <v>0.10367074527252503</v>
      </c>
      <c r="D5" s="31">
        <v>11.24</v>
      </c>
      <c r="E5" s="32">
        <f t="shared" si="1"/>
        <v>0.23914893617021274</v>
      </c>
      <c r="F5" s="31">
        <v>11.12</v>
      </c>
      <c r="G5" s="32">
        <f t="shared" si="2"/>
        <v>0.20170506076546346</v>
      </c>
    </row>
    <row r="6" spans="1:7" ht="15" thickBot="1">
      <c r="A6" s="33" t="s">
        <v>19</v>
      </c>
      <c r="B6" s="34">
        <f t="shared" ref="B6:G6" si="3">SUM(B2:B5)</f>
        <v>44.95</v>
      </c>
      <c r="C6" s="32">
        <f t="shared" si="0"/>
        <v>1</v>
      </c>
      <c r="D6" s="34">
        <f t="shared" si="3"/>
        <v>47.000000000000007</v>
      </c>
      <c r="E6" s="35">
        <f t="shared" si="3"/>
        <v>0.99999999999999989</v>
      </c>
      <c r="F6" s="34">
        <f t="shared" si="3"/>
        <v>55.129999999999995</v>
      </c>
      <c r="G6" s="35">
        <f t="shared" si="3"/>
        <v>1</v>
      </c>
    </row>
    <row r="7" spans="1:7" ht="15" thickTop="1">
      <c r="A7" s="20"/>
      <c r="B7" s="20"/>
      <c r="C7" s="20"/>
      <c r="D7" s="20"/>
      <c r="E7" s="20"/>
      <c r="F7" s="20"/>
      <c r="G7" s="20"/>
    </row>
    <row r="8" spans="1:7">
      <c r="A8" s="20"/>
      <c r="B8" s="20"/>
      <c r="C8" s="20"/>
      <c r="D8" s="20"/>
      <c r="E8" s="20"/>
      <c r="F8" s="20"/>
      <c r="G8" s="20"/>
    </row>
    <row r="9" spans="1:7">
      <c r="A9" s="92" t="s">
        <v>16</v>
      </c>
      <c r="B9" s="36" t="s">
        <v>643</v>
      </c>
      <c r="C9" s="36" t="s">
        <v>444</v>
      </c>
      <c r="D9" s="36" t="s">
        <v>644</v>
      </c>
      <c r="E9" s="36" t="s">
        <v>444</v>
      </c>
      <c r="F9" s="36" t="s">
        <v>645</v>
      </c>
      <c r="G9" s="36" t="s">
        <v>444</v>
      </c>
    </row>
    <row r="10" spans="1:7">
      <c r="A10" s="29" t="s">
        <v>445</v>
      </c>
      <c r="B10" s="31">
        <v>9.74</v>
      </c>
      <c r="C10" s="32">
        <f>B10/B$14</f>
        <v>0.20723404255319147</v>
      </c>
      <c r="D10" s="31">
        <v>13.28</v>
      </c>
      <c r="E10" s="32">
        <f>D10/D$14</f>
        <v>0.24088518048249594</v>
      </c>
      <c r="F10" s="31">
        <v>12.11</v>
      </c>
      <c r="G10" s="32">
        <f>F10/F$14</f>
        <v>0.26941045606229141</v>
      </c>
    </row>
    <row r="11" spans="1:7">
      <c r="A11" s="29" t="s">
        <v>446</v>
      </c>
      <c r="B11" s="31">
        <v>10.130000000000001</v>
      </c>
      <c r="C11" s="32">
        <f t="shared" ref="C11:E13" si="4">B11/B$14</f>
        <v>0.215531914893617</v>
      </c>
      <c r="D11" s="31">
        <v>12.44</v>
      </c>
      <c r="E11" s="32">
        <f t="shared" si="4"/>
        <v>0.22564846725920554</v>
      </c>
      <c r="F11" s="31">
        <v>10.5</v>
      </c>
      <c r="G11" s="32">
        <f t="shared" ref="G11" si="5">F11/F$14</f>
        <v>0.23359288097886538</v>
      </c>
    </row>
    <row r="12" spans="1:7">
      <c r="A12" s="29" t="s">
        <v>447</v>
      </c>
      <c r="B12" s="31">
        <v>15.89</v>
      </c>
      <c r="C12" s="32">
        <f t="shared" si="4"/>
        <v>0.33808510638297867</v>
      </c>
      <c r="D12" s="31">
        <v>18.29</v>
      </c>
      <c r="E12" s="32">
        <f t="shared" si="4"/>
        <v>0.33176129149283512</v>
      </c>
      <c r="F12" s="31">
        <v>17.68</v>
      </c>
      <c r="G12" s="32">
        <f t="shared" ref="G12" si="6">F12/F$14</f>
        <v>0.39332591768631808</v>
      </c>
    </row>
    <row r="13" spans="1:7">
      <c r="A13" s="30" t="s">
        <v>448</v>
      </c>
      <c r="B13" s="31">
        <v>11.24</v>
      </c>
      <c r="C13" s="32">
        <f t="shared" si="4"/>
        <v>0.23914893617021274</v>
      </c>
      <c r="D13" s="31">
        <v>11.12</v>
      </c>
      <c r="E13" s="32">
        <f t="shared" si="4"/>
        <v>0.20170506076546346</v>
      </c>
      <c r="F13" s="31">
        <v>4.66</v>
      </c>
      <c r="G13" s="32">
        <f t="shared" ref="G13" si="7">F13/F$14</f>
        <v>0.10367074527252503</v>
      </c>
    </row>
    <row r="14" spans="1:7" ht="15" thickBot="1">
      <c r="A14" s="33" t="s">
        <v>19</v>
      </c>
      <c r="B14" s="34">
        <f t="shared" ref="B14:G14" si="8">SUM(B10:B13)</f>
        <v>47.000000000000007</v>
      </c>
      <c r="C14" s="35">
        <f t="shared" si="8"/>
        <v>0.99999999999999989</v>
      </c>
      <c r="D14" s="34">
        <f t="shared" si="8"/>
        <v>55.129999999999995</v>
      </c>
      <c r="E14" s="35">
        <f t="shared" si="8"/>
        <v>1</v>
      </c>
      <c r="F14" s="34">
        <f t="shared" si="8"/>
        <v>44.95</v>
      </c>
      <c r="G14" s="35">
        <f t="shared" si="8"/>
        <v>1</v>
      </c>
    </row>
    <row r="15" spans="1:7" ht="15" thickTop="1"/>
  </sheetData>
  <sortState xmlns:xlrd2="http://schemas.microsoft.com/office/spreadsheetml/2017/richdata2" ref="A3:G6">
    <sortCondition ref="A3:A6"/>
  </sortState>
  <pageMargins left="0.7" right="0.7" top="0.75" bottom="0.75" header="0.3" footer="0.3"/>
  <pageSetup scale="7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2"/>
  <sheetViews>
    <sheetView showGridLines="0" workbookViewId="0">
      <selection activeCell="L11" sqref="L11"/>
    </sheetView>
  </sheetViews>
  <sheetFormatPr defaultColWidth="9.21875" defaultRowHeight="14.4"/>
  <cols>
    <col min="1" max="1" width="9.77734375" style="94" bestFit="1" customWidth="1"/>
    <col min="2" max="2" width="9.21875" style="94" customWidth="1"/>
    <col min="3" max="3" width="30.77734375" style="94" bestFit="1" customWidth="1"/>
    <col min="4" max="4" width="11.21875" style="94" customWidth="1"/>
    <col min="5" max="5" width="11.5546875" style="94" customWidth="1"/>
    <col min="6" max="6" width="11.77734375" style="94" customWidth="1"/>
    <col min="7" max="9" width="14.77734375" style="94" customWidth="1"/>
    <col min="10" max="16384" width="9.21875" style="94"/>
  </cols>
  <sheetData>
    <row r="1" spans="1:9" s="4" customFormat="1" ht="15" customHeight="1">
      <c r="A1" s="94"/>
      <c r="C1" s="1"/>
      <c r="D1" s="2"/>
      <c r="E1" s="1"/>
      <c r="F1" s="3"/>
      <c r="G1" s="114" t="s">
        <v>1685</v>
      </c>
      <c r="H1" s="114"/>
      <c r="I1" s="114"/>
    </row>
    <row r="2" spans="1:9" s="4" customFormat="1" ht="15" customHeight="1">
      <c r="A2" s="95" t="s">
        <v>435</v>
      </c>
      <c r="B2" s="95" t="s">
        <v>15</v>
      </c>
      <c r="C2" s="95" t="s">
        <v>16</v>
      </c>
      <c r="D2" s="95" t="s">
        <v>17</v>
      </c>
      <c r="E2" s="95" t="s">
        <v>18</v>
      </c>
      <c r="F2" s="95" t="s">
        <v>19</v>
      </c>
      <c r="G2" s="90">
        <v>0.02</v>
      </c>
      <c r="H2" s="90">
        <v>0.03</v>
      </c>
      <c r="I2" s="90">
        <v>4.4999999999999998E-2</v>
      </c>
    </row>
    <row r="3" spans="1:9" ht="15" customHeight="1">
      <c r="A3" s="22">
        <v>1</v>
      </c>
      <c r="B3" s="22">
        <v>10248</v>
      </c>
      <c r="C3" s="23" t="s">
        <v>20</v>
      </c>
      <c r="D3" s="24">
        <v>34.799999999999997</v>
      </c>
      <c r="E3" s="22">
        <v>5</v>
      </c>
      <c r="F3" s="24">
        <f>D3*E3</f>
        <v>174</v>
      </c>
      <c r="G3" s="25">
        <f>$F3*G$2</f>
        <v>3.48</v>
      </c>
      <c r="H3" s="25">
        <f>$F3*H$2</f>
        <v>5.22</v>
      </c>
      <c r="I3" s="25">
        <f>$F3*I$2</f>
        <v>7.83</v>
      </c>
    </row>
    <row r="4" spans="1:9" s="4" customFormat="1" ht="15" customHeight="1">
      <c r="A4" s="26">
        <v>2</v>
      </c>
      <c r="B4" s="26">
        <v>10248</v>
      </c>
      <c r="C4" s="27" t="s">
        <v>21</v>
      </c>
      <c r="D4" s="28">
        <v>14</v>
      </c>
      <c r="E4" s="26">
        <v>12</v>
      </c>
      <c r="F4" s="28">
        <f t="shared" ref="F4:F22" si="0">D4*E4</f>
        <v>168</v>
      </c>
      <c r="G4" s="25">
        <f t="shared" ref="G4:I22" si="1">$F4*G$2</f>
        <v>3.36</v>
      </c>
      <c r="H4" s="25">
        <f t="shared" si="1"/>
        <v>5.04</v>
      </c>
      <c r="I4" s="25">
        <f t="shared" si="1"/>
        <v>7.56</v>
      </c>
    </row>
    <row r="5" spans="1:9" s="4" customFormat="1" ht="15" customHeight="1">
      <c r="A5" s="26">
        <v>3</v>
      </c>
      <c r="B5" s="26">
        <v>10248</v>
      </c>
      <c r="C5" s="27" t="s">
        <v>141</v>
      </c>
      <c r="D5" s="28">
        <v>9.8000000000000007</v>
      </c>
      <c r="E5" s="26">
        <v>10</v>
      </c>
      <c r="F5" s="28">
        <f t="shared" si="0"/>
        <v>98</v>
      </c>
      <c r="G5" s="25">
        <f t="shared" si="1"/>
        <v>1.96</v>
      </c>
      <c r="H5" s="25">
        <f t="shared" si="1"/>
        <v>2.94</v>
      </c>
      <c r="I5" s="25">
        <f t="shared" si="1"/>
        <v>4.41</v>
      </c>
    </row>
    <row r="6" spans="1:9" s="4" customFormat="1" ht="15" customHeight="1">
      <c r="A6" s="26">
        <v>4</v>
      </c>
      <c r="B6" s="26">
        <v>10249</v>
      </c>
      <c r="C6" s="27" t="s">
        <v>23</v>
      </c>
      <c r="D6" s="28">
        <v>42.4</v>
      </c>
      <c r="E6" s="26">
        <v>40</v>
      </c>
      <c r="F6" s="28">
        <f t="shared" si="0"/>
        <v>1696</v>
      </c>
      <c r="G6" s="25">
        <f t="shared" si="1"/>
        <v>33.92</v>
      </c>
      <c r="H6" s="25">
        <f t="shared" si="1"/>
        <v>50.879999999999995</v>
      </c>
      <c r="I6" s="25">
        <f t="shared" si="1"/>
        <v>76.319999999999993</v>
      </c>
    </row>
    <row r="7" spans="1:9" s="4" customFormat="1" ht="15" customHeight="1">
      <c r="A7" s="26">
        <v>5</v>
      </c>
      <c r="B7" s="26">
        <v>10249</v>
      </c>
      <c r="C7" s="27" t="s">
        <v>24</v>
      </c>
      <c r="D7" s="28">
        <v>18.600000000000001</v>
      </c>
      <c r="E7" s="26">
        <v>9</v>
      </c>
      <c r="F7" s="28">
        <f t="shared" si="0"/>
        <v>167.4</v>
      </c>
      <c r="G7" s="25">
        <f t="shared" si="1"/>
        <v>3.3480000000000003</v>
      </c>
      <c r="H7" s="25">
        <f t="shared" si="1"/>
        <v>5.0220000000000002</v>
      </c>
      <c r="I7" s="25">
        <f t="shared" si="1"/>
        <v>7.5330000000000004</v>
      </c>
    </row>
    <row r="8" spans="1:9" s="4" customFormat="1" ht="15" customHeight="1">
      <c r="A8" s="26">
        <v>6</v>
      </c>
      <c r="B8" s="26">
        <v>10250</v>
      </c>
      <c r="C8" s="27" t="s">
        <v>25</v>
      </c>
      <c r="D8" s="28">
        <v>7.7</v>
      </c>
      <c r="E8" s="26">
        <v>10</v>
      </c>
      <c r="F8" s="28">
        <f t="shared" si="0"/>
        <v>77</v>
      </c>
      <c r="G8" s="25">
        <f t="shared" si="1"/>
        <v>1.54</v>
      </c>
      <c r="H8" s="25">
        <f t="shared" si="1"/>
        <v>2.31</v>
      </c>
      <c r="I8" s="25">
        <f t="shared" si="1"/>
        <v>3.4649999999999999</v>
      </c>
    </row>
    <row r="9" spans="1:9" s="4" customFormat="1" ht="15" customHeight="1">
      <c r="A9" s="26">
        <v>7</v>
      </c>
      <c r="B9" s="26">
        <v>10250</v>
      </c>
      <c r="C9" s="27" t="s">
        <v>26</v>
      </c>
      <c r="D9" s="28">
        <v>16.8</v>
      </c>
      <c r="E9" s="26">
        <v>15</v>
      </c>
      <c r="F9" s="28">
        <f t="shared" si="0"/>
        <v>252</v>
      </c>
      <c r="G9" s="25">
        <f t="shared" si="1"/>
        <v>5.04</v>
      </c>
      <c r="H9" s="25">
        <f t="shared" si="1"/>
        <v>7.56</v>
      </c>
      <c r="I9" s="25">
        <f t="shared" si="1"/>
        <v>11.34</v>
      </c>
    </row>
    <row r="10" spans="1:9" s="4" customFormat="1" ht="15" customHeight="1">
      <c r="A10" s="26">
        <v>8</v>
      </c>
      <c r="B10" s="26">
        <v>10250</v>
      </c>
      <c r="C10" s="27" t="s">
        <v>23</v>
      </c>
      <c r="D10" s="28">
        <v>42.4</v>
      </c>
      <c r="E10" s="26">
        <v>35</v>
      </c>
      <c r="F10" s="28">
        <f t="shared" si="0"/>
        <v>1484</v>
      </c>
      <c r="G10" s="25">
        <f t="shared" si="1"/>
        <v>29.68</v>
      </c>
      <c r="H10" s="25">
        <f t="shared" si="1"/>
        <v>44.519999999999996</v>
      </c>
      <c r="I10" s="25">
        <f t="shared" si="1"/>
        <v>66.78</v>
      </c>
    </row>
    <row r="11" spans="1:9" s="4" customFormat="1" ht="15" customHeight="1">
      <c r="A11" s="26">
        <v>9</v>
      </c>
      <c r="B11" s="26">
        <v>10251</v>
      </c>
      <c r="C11" s="27" t="s">
        <v>27</v>
      </c>
      <c r="D11" s="28">
        <v>16.8</v>
      </c>
      <c r="E11" s="26">
        <v>6</v>
      </c>
      <c r="F11" s="28">
        <f t="shared" si="0"/>
        <v>100.80000000000001</v>
      </c>
      <c r="G11" s="25">
        <f t="shared" si="1"/>
        <v>2.0160000000000005</v>
      </c>
      <c r="H11" s="25">
        <f t="shared" si="1"/>
        <v>3.024</v>
      </c>
      <c r="I11" s="25">
        <f t="shared" si="1"/>
        <v>4.5360000000000005</v>
      </c>
    </row>
    <row r="12" spans="1:9" s="4" customFormat="1" ht="15" customHeight="1">
      <c r="A12" s="26">
        <v>10</v>
      </c>
      <c r="B12" s="26">
        <v>10251</v>
      </c>
      <c r="C12" s="27" t="s">
        <v>26</v>
      </c>
      <c r="D12" s="28">
        <v>16.8</v>
      </c>
      <c r="E12" s="26">
        <v>20</v>
      </c>
      <c r="F12" s="28">
        <f t="shared" si="0"/>
        <v>336</v>
      </c>
      <c r="G12" s="25">
        <f t="shared" si="1"/>
        <v>6.72</v>
      </c>
      <c r="H12" s="25">
        <f t="shared" si="1"/>
        <v>10.08</v>
      </c>
      <c r="I12" s="25">
        <f t="shared" si="1"/>
        <v>15.12</v>
      </c>
    </row>
    <row r="13" spans="1:9" s="4" customFormat="1" ht="15" customHeight="1">
      <c r="A13" s="26">
        <v>11</v>
      </c>
      <c r="B13" s="26">
        <v>10251</v>
      </c>
      <c r="C13" s="27" t="s">
        <v>28</v>
      </c>
      <c r="D13" s="28">
        <v>15.6</v>
      </c>
      <c r="E13" s="26">
        <v>15</v>
      </c>
      <c r="F13" s="28">
        <f t="shared" si="0"/>
        <v>234</v>
      </c>
      <c r="G13" s="25">
        <f t="shared" si="1"/>
        <v>4.68</v>
      </c>
      <c r="H13" s="25">
        <f t="shared" si="1"/>
        <v>7.02</v>
      </c>
      <c r="I13" s="25">
        <f t="shared" si="1"/>
        <v>10.53</v>
      </c>
    </row>
    <row r="14" spans="1:9" s="4" customFormat="1" ht="15" customHeight="1">
      <c r="A14" s="26">
        <v>12</v>
      </c>
      <c r="B14" s="26">
        <v>10252</v>
      </c>
      <c r="C14" s="27" t="s">
        <v>29</v>
      </c>
      <c r="D14" s="28">
        <v>27.2</v>
      </c>
      <c r="E14" s="26">
        <v>40</v>
      </c>
      <c r="F14" s="28">
        <f t="shared" si="0"/>
        <v>1088</v>
      </c>
      <c r="G14" s="25">
        <f t="shared" si="1"/>
        <v>21.76</v>
      </c>
      <c r="H14" s="25">
        <f t="shared" si="1"/>
        <v>32.64</v>
      </c>
      <c r="I14" s="25">
        <f t="shared" si="1"/>
        <v>48.96</v>
      </c>
    </row>
    <row r="15" spans="1:9" s="4" customFormat="1" ht="15" customHeight="1">
      <c r="A15" s="26">
        <v>13</v>
      </c>
      <c r="B15" s="26">
        <v>10252</v>
      </c>
      <c r="C15" s="27" t="s">
        <v>30</v>
      </c>
      <c r="D15" s="28">
        <v>2</v>
      </c>
      <c r="E15" s="26">
        <v>25</v>
      </c>
      <c r="F15" s="28">
        <f t="shared" si="0"/>
        <v>50</v>
      </c>
      <c r="G15" s="25">
        <f t="shared" si="1"/>
        <v>1</v>
      </c>
      <c r="H15" s="25">
        <f t="shared" si="1"/>
        <v>1.5</v>
      </c>
      <c r="I15" s="25">
        <f t="shared" si="1"/>
        <v>2.25</v>
      </c>
    </row>
    <row r="16" spans="1:9" s="4" customFormat="1" ht="15" customHeight="1">
      <c r="A16" s="26">
        <v>14</v>
      </c>
      <c r="B16" s="26">
        <v>10252</v>
      </c>
      <c r="C16" s="27" t="s">
        <v>31</v>
      </c>
      <c r="D16" s="28">
        <v>64.8</v>
      </c>
      <c r="E16" s="26">
        <v>40</v>
      </c>
      <c r="F16" s="28">
        <f t="shared" si="0"/>
        <v>2592</v>
      </c>
      <c r="G16" s="25">
        <f t="shared" si="1"/>
        <v>51.84</v>
      </c>
      <c r="H16" s="25">
        <f t="shared" si="1"/>
        <v>77.759999999999991</v>
      </c>
      <c r="I16" s="25">
        <f t="shared" si="1"/>
        <v>116.64</v>
      </c>
    </row>
    <row r="17" spans="1:9" s="4" customFormat="1" ht="15" customHeight="1">
      <c r="A17" s="26">
        <v>15</v>
      </c>
      <c r="B17" s="26">
        <v>10253</v>
      </c>
      <c r="C17" s="27" t="s">
        <v>32</v>
      </c>
      <c r="D17" s="28">
        <v>14.4</v>
      </c>
      <c r="E17" s="26">
        <v>42</v>
      </c>
      <c r="F17" s="28">
        <f t="shared" si="0"/>
        <v>604.80000000000007</v>
      </c>
      <c r="G17" s="25">
        <f t="shared" si="1"/>
        <v>12.096000000000002</v>
      </c>
      <c r="H17" s="25">
        <f t="shared" si="1"/>
        <v>18.144000000000002</v>
      </c>
      <c r="I17" s="25">
        <f t="shared" si="1"/>
        <v>27.216000000000001</v>
      </c>
    </row>
    <row r="18" spans="1:9" s="4" customFormat="1" ht="15" customHeight="1">
      <c r="A18" s="26">
        <v>16</v>
      </c>
      <c r="B18" s="26">
        <v>10253</v>
      </c>
      <c r="C18" s="27" t="s">
        <v>33</v>
      </c>
      <c r="D18" s="28">
        <v>10</v>
      </c>
      <c r="E18" s="26">
        <v>20</v>
      </c>
      <c r="F18" s="28">
        <f t="shared" si="0"/>
        <v>200</v>
      </c>
      <c r="G18" s="25">
        <f t="shared" si="1"/>
        <v>4</v>
      </c>
      <c r="H18" s="25">
        <f t="shared" si="1"/>
        <v>6</v>
      </c>
      <c r="I18" s="25">
        <f t="shared" si="1"/>
        <v>9</v>
      </c>
    </row>
    <row r="19" spans="1:9" s="4" customFormat="1" ht="15" customHeight="1">
      <c r="A19" s="26">
        <v>17</v>
      </c>
      <c r="B19" s="26">
        <v>10253</v>
      </c>
      <c r="C19" s="27" t="s">
        <v>34</v>
      </c>
      <c r="D19" s="28">
        <v>16</v>
      </c>
      <c r="E19" s="26">
        <v>40</v>
      </c>
      <c r="F19" s="28">
        <f t="shared" si="0"/>
        <v>640</v>
      </c>
      <c r="G19" s="25">
        <f t="shared" si="1"/>
        <v>12.8</v>
      </c>
      <c r="H19" s="25">
        <f t="shared" si="1"/>
        <v>19.2</v>
      </c>
      <c r="I19" s="25">
        <f t="shared" si="1"/>
        <v>28.799999999999997</v>
      </c>
    </row>
    <row r="20" spans="1:9" s="4" customFormat="1" ht="15" customHeight="1">
      <c r="A20" s="26">
        <v>18</v>
      </c>
      <c r="B20" s="26">
        <v>10254</v>
      </c>
      <c r="C20" s="27" t="s">
        <v>35</v>
      </c>
      <c r="D20" s="28">
        <v>3.6</v>
      </c>
      <c r="E20" s="26">
        <v>15</v>
      </c>
      <c r="F20" s="28">
        <f t="shared" si="0"/>
        <v>54</v>
      </c>
      <c r="G20" s="25">
        <f t="shared" si="1"/>
        <v>1.08</v>
      </c>
      <c r="H20" s="25">
        <f t="shared" si="1"/>
        <v>1.6199999999999999</v>
      </c>
      <c r="I20" s="25">
        <f t="shared" si="1"/>
        <v>2.4299999999999997</v>
      </c>
    </row>
    <row r="21" spans="1:9" s="4" customFormat="1" ht="15" customHeight="1">
      <c r="A21" s="26">
        <v>19</v>
      </c>
      <c r="B21" s="26">
        <v>10254</v>
      </c>
      <c r="C21" s="27" t="s">
        <v>36</v>
      </c>
      <c r="D21" s="28">
        <v>8</v>
      </c>
      <c r="E21" s="26">
        <v>21</v>
      </c>
      <c r="F21" s="28">
        <f t="shared" si="0"/>
        <v>168</v>
      </c>
      <c r="G21" s="25">
        <f t="shared" si="1"/>
        <v>3.36</v>
      </c>
      <c r="H21" s="25">
        <f t="shared" si="1"/>
        <v>5.04</v>
      </c>
      <c r="I21" s="25">
        <f t="shared" si="1"/>
        <v>7.56</v>
      </c>
    </row>
    <row r="22" spans="1:9" s="4" customFormat="1" ht="15" customHeight="1">
      <c r="A22" s="26">
        <v>20</v>
      </c>
      <c r="B22" s="26">
        <v>10254</v>
      </c>
      <c r="C22" s="27" t="s">
        <v>37</v>
      </c>
      <c r="D22" s="28">
        <v>19.2</v>
      </c>
      <c r="E22" s="26">
        <v>21</v>
      </c>
      <c r="F22" s="28">
        <f t="shared" si="0"/>
        <v>403.2</v>
      </c>
      <c r="G22" s="25">
        <f t="shared" si="1"/>
        <v>8.0640000000000001</v>
      </c>
      <c r="H22" s="25">
        <f t="shared" si="1"/>
        <v>12.096</v>
      </c>
      <c r="I22" s="25">
        <f t="shared" si="1"/>
        <v>18.143999999999998</v>
      </c>
    </row>
  </sheetData>
  <mergeCells count="1">
    <mergeCell ref="G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67"/>
  <sheetViews>
    <sheetView showGridLines="0" zoomScaleNormal="100" workbookViewId="0">
      <selection activeCell="F3" sqref="F3"/>
    </sheetView>
  </sheetViews>
  <sheetFormatPr defaultColWidth="9.21875" defaultRowHeight="14.4"/>
  <cols>
    <col min="1" max="1" width="11.21875" style="94" customWidth="1"/>
    <col min="2" max="2" width="12.77734375" style="94" bestFit="1" customWidth="1"/>
    <col min="3" max="3" width="7.77734375" style="5" bestFit="1" customWidth="1"/>
    <col min="4" max="4" width="9.5546875" style="5" bestFit="1" customWidth="1"/>
    <col min="5" max="5" width="8.77734375" style="94" bestFit="1" customWidth="1"/>
    <col min="6" max="8" width="8.44140625" style="94" customWidth="1"/>
    <col min="9" max="10" width="8.44140625" style="10" customWidth="1"/>
    <col min="11" max="11" width="8.44140625" customWidth="1"/>
    <col min="12" max="12" width="4.21875" style="94" customWidth="1"/>
    <col min="13" max="16" width="9.21875" style="94"/>
    <col min="17" max="17" width="46.77734375" style="94" customWidth="1"/>
    <col min="18" max="16384" width="9.21875" style="94"/>
  </cols>
  <sheetData>
    <row r="1" spans="1:21">
      <c r="A1" s="64">
        <v>0.1</v>
      </c>
    </row>
    <row r="2" spans="1:21">
      <c r="A2" s="95" t="s">
        <v>98</v>
      </c>
      <c r="B2" s="95" t="s">
        <v>96</v>
      </c>
      <c r="C2" s="95" t="s">
        <v>95</v>
      </c>
      <c r="D2" s="95" t="s">
        <v>94</v>
      </c>
      <c r="E2" s="95" t="s">
        <v>97</v>
      </c>
      <c r="F2" s="95">
        <v>1</v>
      </c>
      <c r="G2" s="95">
        <v>2</v>
      </c>
      <c r="H2" s="95">
        <v>3</v>
      </c>
      <c r="I2" s="95">
        <v>4</v>
      </c>
      <c r="J2" s="95">
        <v>5</v>
      </c>
    </row>
    <row r="3" spans="1:21">
      <c r="A3" s="78" t="s">
        <v>156</v>
      </c>
      <c r="B3" s="78" t="s">
        <v>100</v>
      </c>
      <c r="C3" s="78" t="s">
        <v>8</v>
      </c>
      <c r="D3" s="78" t="s">
        <v>106</v>
      </c>
      <c r="E3" s="78">
        <v>32500</v>
      </c>
      <c r="F3" s="78"/>
      <c r="G3" s="78"/>
      <c r="H3" s="78"/>
      <c r="I3" s="78"/>
      <c r="J3" s="78"/>
    </row>
    <row r="4" spans="1:21">
      <c r="A4" s="78" t="s">
        <v>157</v>
      </c>
      <c r="B4" s="78" t="s">
        <v>153</v>
      </c>
      <c r="C4" s="78" t="s">
        <v>8</v>
      </c>
      <c r="D4" s="78" t="s">
        <v>106</v>
      </c>
      <c r="E4" s="78">
        <v>30750</v>
      </c>
      <c r="F4" s="78"/>
      <c r="G4" s="78"/>
      <c r="H4" s="78"/>
      <c r="I4" s="78"/>
      <c r="J4" s="78"/>
    </row>
    <row r="5" spans="1:21">
      <c r="A5" s="78" t="s">
        <v>158</v>
      </c>
      <c r="B5" s="78" t="s">
        <v>153</v>
      </c>
      <c r="C5" s="78" t="s">
        <v>8</v>
      </c>
      <c r="D5" s="78" t="s">
        <v>108</v>
      </c>
      <c r="E5" s="78">
        <v>26000</v>
      </c>
      <c r="F5" s="78"/>
      <c r="G5" s="78"/>
      <c r="H5" s="78"/>
      <c r="I5" s="78"/>
      <c r="J5" s="78"/>
    </row>
    <row r="6" spans="1:21">
      <c r="A6" s="78" t="s">
        <v>159</v>
      </c>
      <c r="B6" s="78" t="s">
        <v>153</v>
      </c>
      <c r="C6" s="78" t="s">
        <v>8</v>
      </c>
      <c r="D6" s="78" t="s">
        <v>108</v>
      </c>
      <c r="E6" s="78">
        <v>34250</v>
      </c>
      <c r="F6" s="78"/>
      <c r="G6" s="78"/>
      <c r="H6" s="78"/>
      <c r="I6" s="78"/>
      <c r="J6" s="78"/>
      <c r="M6" s="115" t="s">
        <v>474</v>
      </c>
      <c r="N6" s="115"/>
      <c r="O6" s="115"/>
      <c r="P6" s="115"/>
      <c r="Q6" s="115"/>
    </row>
    <row r="7" spans="1:21">
      <c r="A7" s="78" t="s">
        <v>160</v>
      </c>
      <c r="B7" s="78" t="s">
        <v>153</v>
      </c>
      <c r="C7" s="78" t="s">
        <v>6</v>
      </c>
      <c r="D7" s="78" t="s">
        <v>102</v>
      </c>
      <c r="E7" s="78">
        <v>32500</v>
      </c>
      <c r="F7" s="78"/>
      <c r="G7" s="78"/>
      <c r="H7" s="78"/>
      <c r="I7" s="78"/>
      <c r="J7" s="78"/>
      <c r="M7" s="9"/>
    </row>
    <row r="8" spans="1:21">
      <c r="A8" s="78" t="s">
        <v>161</v>
      </c>
      <c r="B8" s="78" t="s">
        <v>153</v>
      </c>
      <c r="C8" s="78" t="s">
        <v>6</v>
      </c>
      <c r="D8" s="78" t="s">
        <v>102</v>
      </c>
      <c r="E8" s="78">
        <v>30750</v>
      </c>
      <c r="F8" s="78"/>
      <c r="G8" s="78"/>
      <c r="H8" s="78"/>
      <c r="I8" s="78"/>
      <c r="J8" s="78"/>
      <c r="M8" s="115" t="s">
        <v>1696</v>
      </c>
      <c r="N8" s="115"/>
      <c r="O8" s="115"/>
      <c r="P8" s="115"/>
      <c r="Q8" s="115"/>
    </row>
    <row r="9" spans="1:21">
      <c r="A9" s="78" t="s">
        <v>162</v>
      </c>
      <c r="B9" s="78" t="s">
        <v>153</v>
      </c>
      <c r="C9" s="78" t="s">
        <v>6</v>
      </c>
      <c r="D9" s="78" t="s">
        <v>102</v>
      </c>
      <c r="E9" s="78">
        <v>40000</v>
      </c>
      <c r="F9" s="78"/>
      <c r="G9" s="78"/>
      <c r="H9" s="78"/>
      <c r="I9" s="78"/>
      <c r="J9" s="78"/>
      <c r="M9" s="9"/>
    </row>
    <row r="10" spans="1:21">
      <c r="A10" s="78" t="s">
        <v>163</v>
      </c>
      <c r="B10" s="78" t="s">
        <v>99</v>
      </c>
      <c r="C10" s="78" t="s">
        <v>6</v>
      </c>
      <c r="D10" s="78" t="s">
        <v>102</v>
      </c>
      <c r="E10" s="78">
        <v>30750</v>
      </c>
      <c r="F10" s="78"/>
      <c r="G10" s="78"/>
      <c r="H10" s="78"/>
      <c r="I10" s="78"/>
      <c r="J10" s="78"/>
      <c r="M10" s="115" t="s">
        <v>1711</v>
      </c>
      <c r="N10" s="115"/>
      <c r="O10" s="115"/>
      <c r="P10" s="115"/>
      <c r="Q10" s="115"/>
    </row>
    <row r="11" spans="1:21">
      <c r="A11" s="78" t="s">
        <v>164</v>
      </c>
      <c r="B11" s="78" t="s">
        <v>99</v>
      </c>
      <c r="C11" s="78" t="s">
        <v>6</v>
      </c>
      <c r="D11" s="78" t="s">
        <v>102</v>
      </c>
      <c r="E11" s="78">
        <v>34250</v>
      </c>
      <c r="F11" s="78"/>
      <c r="G11" s="78"/>
      <c r="H11" s="78"/>
      <c r="I11" s="78"/>
      <c r="J11" s="78"/>
      <c r="M11" s="9"/>
      <c r="N11" s="10"/>
      <c r="O11" s="10"/>
      <c r="P11" s="10"/>
      <c r="Q11" s="10"/>
      <c r="R11" s="10"/>
      <c r="S11" s="10"/>
      <c r="T11" s="10"/>
      <c r="U11" s="10"/>
    </row>
    <row r="12" spans="1:21">
      <c r="A12" s="78" t="s">
        <v>165</v>
      </c>
      <c r="B12" s="78" t="s">
        <v>99</v>
      </c>
      <c r="C12" s="78" t="s">
        <v>6</v>
      </c>
      <c r="D12" s="78" t="s">
        <v>102</v>
      </c>
      <c r="E12" s="78">
        <v>30750</v>
      </c>
      <c r="F12" s="78"/>
      <c r="G12" s="78"/>
      <c r="H12" s="78"/>
      <c r="I12" s="78"/>
      <c r="J12" s="78"/>
      <c r="M12" s="115" t="s">
        <v>1712</v>
      </c>
      <c r="N12" s="115"/>
      <c r="O12" s="115"/>
      <c r="P12" s="115"/>
      <c r="Q12" s="115"/>
      <c r="R12" s="10"/>
      <c r="S12" s="10"/>
      <c r="T12" s="10"/>
      <c r="U12" s="10"/>
    </row>
    <row r="13" spans="1:21">
      <c r="A13" s="78" t="s">
        <v>166</v>
      </c>
      <c r="B13" s="78" t="s">
        <v>99</v>
      </c>
      <c r="C13" s="78" t="s">
        <v>6</v>
      </c>
      <c r="D13" s="78" t="s">
        <v>102</v>
      </c>
      <c r="E13" s="78">
        <v>21000</v>
      </c>
      <c r="F13" s="78"/>
      <c r="G13" s="78"/>
      <c r="H13" s="78"/>
      <c r="I13" s="78"/>
      <c r="J13" s="78"/>
      <c r="N13" s="10"/>
      <c r="O13" s="10"/>
      <c r="P13" s="10"/>
      <c r="Q13" s="10"/>
      <c r="R13" s="10"/>
      <c r="S13" s="10"/>
      <c r="T13" s="10"/>
      <c r="U13" s="10"/>
    </row>
    <row r="14" spans="1:21">
      <c r="A14" s="78" t="s">
        <v>167</v>
      </c>
      <c r="B14" s="78" t="s">
        <v>99</v>
      </c>
      <c r="C14" s="78" t="s">
        <v>6</v>
      </c>
      <c r="D14" s="78" t="s">
        <v>102</v>
      </c>
      <c r="E14" s="78">
        <v>34250</v>
      </c>
      <c r="F14" s="78"/>
      <c r="G14" s="78"/>
      <c r="H14" s="78"/>
      <c r="I14" s="78"/>
      <c r="J14" s="78"/>
      <c r="M14" s="115" t="s">
        <v>1701</v>
      </c>
      <c r="N14" s="115"/>
      <c r="O14" s="115"/>
      <c r="P14" s="115"/>
      <c r="Q14" s="115"/>
      <c r="R14" s="10"/>
      <c r="S14" s="10"/>
      <c r="T14" s="10"/>
      <c r="U14" s="10"/>
    </row>
    <row r="15" spans="1:21">
      <c r="A15" s="78" t="s">
        <v>168</v>
      </c>
      <c r="B15" s="78" t="s">
        <v>99</v>
      </c>
      <c r="C15" s="78" t="s">
        <v>6</v>
      </c>
      <c r="D15" s="78" t="s">
        <v>102</v>
      </c>
      <c r="E15" s="78">
        <v>32500</v>
      </c>
      <c r="F15" s="78"/>
      <c r="G15" s="78"/>
      <c r="H15" s="78"/>
      <c r="I15" s="78"/>
      <c r="J15" s="78"/>
      <c r="N15" s="10"/>
      <c r="O15" s="10"/>
      <c r="P15" s="10"/>
      <c r="Q15" s="10"/>
      <c r="R15" s="10"/>
      <c r="S15" s="10"/>
      <c r="T15" s="10"/>
      <c r="U15" s="10"/>
    </row>
    <row r="16" spans="1:21">
      <c r="A16" s="78" t="s">
        <v>169</v>
      </c>
      <c r="B16" s="78" t="s">
        <v>99</v>
      </c>
      <c r="C16" s="78" t="s">
        <v>6</v>
      </c>
      <c r="D16" s="78" t="s">
        <v>102</v>
      </c>
      <c r="E16" s="78">
        <v>30750</v>
      </c>
      <c r="F16" s="78"/>
      <c r="G16" s="78"/>
      <c r="H16" s="78"/>
      <c r="I16" s="78"/>
      <c r="J16" s="78"/>
      <c r="N16" s="10"/>
      <c r="O16" s="10"/>
      <c r="P16" s="10"/>
      <c r="Q16" s="10"/>
      <c r="R16" s="10"/>
      <c r="S16" s="10"/>
      <c r="T16" s="10"/>
      <c r="U16" s="10"/>
    </row>
    <row r="17" spans="1:21">
      <c r="A17" s="78" t="s">
        <v>170</v>
      </c>
      <c r="B17" s="78" t="s">
        <v>99</v>
      </c>
      <c r="C17" s="78" t="s">
        <v>6</v>
      </c>
      <c r="D17" s="78" t="s">
        <v>102</v>
      </c>
      <c r="E17" s="78">
        <v>34250</v>
      </c>
      <c r="F17" s="78"/>
      <c r="G17" s="78"/>
      <c r="H17" s="78"/>
      <c r="I17" s="78"/>
      <c r="J17" s="78"/>
      <c r="M17" s="9"/>
      <c r="N17" s="10"/>
      <c r="O17" s="10"/>
      <c r="P17" s="10"/>
      <c r="Q17" s="10"/>
      <c r="R17" s="10"/>
      <c r="S17" s="10"/>
      <c r="T17" s="10"/>
      <c r="U17" s="10"/>
    </row>
    <row r="18" spans="1:21">
      <c r="A18" s="78" t="s">
        <v>171</v>
      </c>
      <c r="B18" s="78" t="s">
        <v>150</v>
      </c>
      <c r="C18" s="78" t="s">
        <v>6</v>
      </c>
      <c r="D18" s="78" t="s">
        <v>102</v>
      </c>
      <c r="E18" s="78">
        <v>27000</v>
      </c>
      <c r="F18" s="78"/>
      <c r="G18" s="78"/>
      <c r="H18" s="78"/>
      <c r="I18" s="78"/>
      <c r="J18" s="78"/>
      <c r="M18" s="9"/>
    </row>
    <row r="19" spans="1:21">
      <c r="A19" s="78" t="s">
        <v>172</v>
      </c>
      <c r="B19" s="78" t="s">
        <v>150</v>
      </c>
      <c r="C19" s="78" t="s">
        <v>6</v>
      </c>
      <c r="D19" s="78" t="s">
        <v>102</v>
      </c>
      <c r="E19" s="78">
        <v>43000</v>
      </c>
      <c r="F19" s="78"/>
      <c r="G19" s="78"/>
      <c r="H19" s="78"/>
      <c r="I19" s="78"/>
      <c r="J19" s="78"/>
    </row>
    <row r="20" spans="1:21">
      <c r="A20" s="78" t="s">
        <v>173</v>
      </c>
      <c r="B20" s="78" t="s">
        <v>150</v>
      </c>
      <c r="C20" s="78" t="s">
        <v>6</v>
      </c>
      <c r="D20" s="78" t="s">
        <v>102</v>
      </c>
      <c r="E20" s="78">
        <v>32500</v>
      </c>
      <c r="F20" s="78"/>
      <c r="G20" s="78"/>
      <c r="H20" s="78"/>
      <c r="I20" s="78"/>
      <c r="J20" s="78"/>
    </row>
    <row r="21" spans="1:21">
      <c r="A21" s="78" t="s">
        <v>174</v>
      </c>
      <c r="B21" s="78" t="s">
        <v>150</v>
      </c>
      <c r="C21" s="78" t="s">
        <v>6</v>
      </c>
      <c r="D21" s="78" t="s">
        <v>102</v>
      </c>
      <c r="E21" s="78">
        <v>30750</v>
      </c>
      <c r="F21" s="78"/>
      <c r="G21" s="78"/>
      <c r="H21" s="78"/>
      <c r="I21" s="78"/>
      <c r="J21" s="78"/>
    </row>
    <row r="22" spans="1:21">
      <c r="A22" s="78" t="s">
        <v>175</v>
      </c>
      <c r="B22" s="78" t="s">
        <v>152</v>
      </c>
      <c r="C22" s="78" t="s">
        <v>6</v>
      </c>
      <c r="D22" s="78" t="s">
        <v>102</v>
      </c>
      <c r="E22" s="78">
        <v>34250</v>
      </c>
      <c r="F22" s="78"/>
      <c r="G22" s="78"/>
      <c r="H22" s="78"/>
      <c r="I22" s="78"/>
      <c r="J22" s="78"/>
    </row>
    <row r="23" spans="1:21">
      <c r="A23" s="78" t="s">
        <v>176</v>
      </c>
      <c r="B23" s="78" t="s">
        <v>152</v>
      </c>
      <c r="C23" s="78" t="s">
        <v>6</v>
      </c>
      <c r="D23" s="78" t="s">
        <v>102</v>
      </c>
      <c r="E23" s="78">
        <v>32500</v>
      </c>
      <c r="F23" s="78"/>
      <c r="G23" s="78"/>
      <c r="H23" s="78"/>
      <c r="I23" s="78"/>
      <c r="J23" s="78"/>
    </row>
    <row r="24" spans="1:21">
      <c r="A24" s="78" t="s">
        <v>177</v>
      </c>
      <c r="B24" s="78" t="s">
        <v>152</v>
      </c>
      <c r="C24" s="78" t="s">
        <v>6</v>
      </c>
      <c r="D24" s="78" t="s">
        <v>102</v>
      </c>
      <c r="E24" s="78">
        <v>30750</v>
      </c>
      <c r="F24" s="78"/>
      <c r="G24" s="78"/>
      <c r="H24" s="78"/>
      <c r="I24" s="78"/>
      <c r="J24" s="78"/>
    </row>
    <row r="25" spans="1:21">
      <c r="A25" s="78" t="s">
        <v>178</v>
      </c>
      <c r="B25" s="78" t="s">
        <v>152</v>
      </c>
      <c r="C25" s="78" t="s">
        <v>6</v>
      </c>
      <c r="D25" s="78" t="s">
        <v>102</v>
      </c>
      <c r="E25" s="78">
        <v>34250</v>
      </c>
      <c r="F25" s="78"/>
      <c r="G25" s="78"/>
      <c r="H25" s="78"/>
      <c r="I25" s="78"/>
      <c r="J25" s="78"/>
    </row>
    <row r="26" spans="1:21">
      <c r="A26" s="78" t="s">
        <v>179</v>
      </c>
      <c r="B26" s="78" t="s">
        <v>100</v>
      </c>
      <c r="C26" s="78" t="s">
        <v>6</v>
      </c>
      <c r="D26" s="78" t="s">
        <v>102</v>
      </c>
      <c r="E26" s="78">
        <v>30750</v>
      </c>
      <c r="F26" s="78"/>
      <c r="G26" s="78"/>
      <c r="H26" s="78"/>
      <c r="I26" s="78"/>
      <c r="J26" s="78"/>
    </row>
    <row r="27" spans="1:21">
      <c r="A27" s="78" t="s">
        <v>180</v>
      </c>
      <c r="B27" s="78" t="s">
        <v>100</v>
      </c>
      <c r="C27" s="78" t="s">
        <v>6</v>
      </c>
      <c r="D27" s="78" t="s">
        <v>102</v>
      </c>
      <c r="E27" s="78">
        <v>23000</v>
      </c>
      <c r="F27" s="78"/>
      <c r="G27" s="78"/>
      <c r="H27" s="78"/>
      <c r="I27" s="78"/>
      <c r="J27" s="78"/>
    </row>
    <row r="28" spans="1:21">
      <c r="A28" s="78" t="s">
        <v>181</v>
      </c>
      <c r="B28" s="78" t="s">
        <v>100</v>
      </c>
      <c r="C28" s="78" t="s">
        <v>6</v>
      </c>
      <c r="D28" s="78" t="s">
        <v>102</v>
      </c>
      <c r="E28" s="78">
        <v>34250</v>
      </c>
      <c r="F28" s="78"/>
      <c r="G28" s="78"/>
      <c r="H28" s="78"/>
      <c r="I28" s="78"/>
      <c r="J28" s="78"/>
    </row>
    <row r="29" spans="1:21">
      <c r="A29" s="78" t="s">
        <v>182</v>
      </c>
      <c r="B29" s="78" t="s">
        <v>100</v>
      </c>
      <c r="C29" s="78" t="s">
        <v>6</v>
      </c>
      <c r="D29" s="78" t="s">
        <v>102</v>
      </c>
      <c r="E29" s="78">
        <v>32500</v>
      </c>
      <c r="F29" s="78"/>
      <c r="G29" s="78"/>
      <c r="H29" s="78"/>
      <c r="I29" s="78"/>
      <c r="J29" s="78"/>
    </row>
    <row r="30" spans="1:21">
      <c r="A30" s="78" t="s">
        <v>183</v>
      </c>
      <c r="B30" s="78" t="s">
        <v>100</v>
      </c>
      <c r="C30" s="78" t="s">
        <v>6</v>
      </c>
      <c r="D30" s="78" t="s">
        <v>102</v>
      </c>
      <c r="E30" s="78">
        <v>30750</v>
      </c>
      <c r="F30" s="78"/>
      <c r="G30" s="78"/>
      <c r="H30" s="78"/>
      <c r="I30" s="78"/>
      <c r="J30" s="78"/>
    </row>
    <row r="31" spans="1:21">
      <c r="A31" s="78" t="s">
        <v>184</v>
      </c>
      <c r="B31" s="78" t="s">
        <v>100</v>
      </c>
      <c r="C31" s="78" t="s">
        <v>6</v>
      </c>
      <c r="D31" s="78" t="s">
        <v>102</v>
      </c>
      <c r="E31" s="78">
        <v>40000</v>
      </c>
      <c r="F31" s="78"/>
      <c r="G31" s="78"/>
      <c r="H31" s="78"/>
      <c r="I31" s="78"/>
      <c r="J31" s="78"/>
    </row>
    <row r="32" spans="1:21">
      <c r="A32" s="78" t="s">
        <v>185</v>
      </c>
      <c r="B32" s="78" t="s">
        <v>100</v>
      </c>
      <c r="C32" s="78" t="s">
        <v>6</v>
      </c>
      <c r="D32" s="78" t="s">
        <v>102</v>
      </c>
      <c r="E32" s="78">
        <v>30750</v>
      </c>
      <c r="F32" s="78"/>
      <c r="G32" s="78"/>
      <c r="H32" s="78"/>
      <c r="I32" s="78"/>
      <c r="J32" s="78"/>
    </row>
    <row r="33" spans="1:10">
      <c r="A33" s="78" t="s">
        <v>186</v>
      </c>
      <c r="B33" s="78" t="s">
        <v>151</v>
      </c>
      <c r="C33" s="78" t="s">
        <v>6</v>
      </c>
      <c r="D33" s="78" t="s">
        <v>102</v>
      </c>
      <c r="E33" s="78">
        <v>34250</v>
      </c>
      <c r="F33" s="78"/>
      <c r="G33" s="78"/>
      <c r="H33" s="78"/>
      <c r="I33" s="78"/>
      <c r="J33" s="78"/>
    </row>
    <row r="34" spans="1:10">
      <c r="A34" s="78" t="s">
        <v>187</v>
      </c>
      <c r="B34" s="78" t="s">
        <v>151</v>
      </c>
      <c r="C34" s="78" t="s">
        <v>6</v>
      </c>
      <c r="D34" s="78" t="s">
        <v>102</v>
      </c>
      <c r="E34" s="78">
        <v>30750</v>
      </c>
      <c r="F34" s="78"/>
      <c r="G34" s="78"/>
      <c r="H34" s="78"/>
      <c r="I34" s="78"/>
      <c r="J34" s="78"/>
    </row>
    <row r="35" spans="1:10">
      <c r="A35" s="78" t="s">
        <v>188</v>
      </c>
      <c r="B35" s="78" t="s">
        <v>151</v>
      </c>
      <c r="C35" s="78" t="s">
        <v>6</v>
      </c>
      <c r="D35" s="78" t="s">
        <v>102</v>
      </c>
      <c r="E35" s="78">
        <v>25000</v>
      </c>
      <c r="F35" s="78"/>
      <c r="G35" s="78"/>
      <c r="H35" s="78"/>
      <c r="I35" s="78"/>
      <c r="J35" s="78"/>
    </row>
    <row r="36" spans="1:10">
      <c r="A36" s="78" t="s">
        <v>189</v>
      </c>
      <c r="B36" s="78" t="s">
        <v>151</v>
      </c>
      <c r="C36" s="78" t="s">
        <v>6</v>
      </c>
      <c r="D36" s="78" t="s">
        <v>102</v>
      </c>
      <c r="E36" s="78">
        <v>34250</v>
      </c>
      <c r="F36" s="78"/>
      <c r="G36" s="78"/>
      <c r="H36" s="78"/>
      <c r="I36" s="78"/>
      <c r="J36" s="78"/>
    </row>
    <row r="37" spans="1:10">
      <c r="A37" s="78" t="s">
        <v>190</v>
      </c>
      <c r="B37" s="78" t="s">
        <v>151</v>
      </c>
      <c r="C37" s="78" t="s">
        <v>6</v>
      </c>
      <c r="D37" s="78" t="s">
        <v>102</v>
      </c>
      <c r="E37" s="78">
        <v>32500</v>
      </c>
      <c r="F37" s="78"/>
      <c r="G37" s="78"/>
      <c r="H37" s="78"/>
      <c r="I37" s="78"/>
      <c r="J37" s="78"/>
    </row>
    <row r="38" spans="1:10">
      <c r="A38" s="78" t="s">
        <v>191</v>
      </c>
      <c r="B38" s="78" t="s">
        <v>151</v>
      </c>
      <c r="C38" s="78" t="s">
        <v>6</v>
      </c>
      <c r="D38" s="78" t="s">
        <v>102</v>
      </c>
      <c r="E38" s="78">
        <v>30750</v>
      </c>
      <c r="F38" s="78"/>
      <c r="G38" s="78"/>
      <c r="H38" s="78"/>
      <c r="I38" s="78"/>
      <c r="J38" s="78"/>
    </row>
    <row r="39" spans="1:10">
      <c r="A39" s="78" t="s">
        <v>192</v>
      </c>
      <c r="B39" s="78" t="s">
        <v>151</v>
      </c>
      <c r="C39" s="78" t="s">
        <v>6</v>
      </c>
      <c r="D39" s="78" t="s">
        <v>102</v>
      </c>
      <c r="E39" s="78">
        <v>34250</v>
      </c>
      <c r="F39" s="78"/>
      <c r="G39" s="78"/>
      <c r="H39" s="78"/>
      <c r="I39" s="78"/>
      <c r="J39" s="78"/>
    </row>
    <row r="40" spans="1:10">
      <c r="A40" s="78" t="s">
        <v>193</v>
      </c>
      <c r="B40" s="78" t="s">
        <v>151</v>
      </c>
      <c r="C40" s="78" t="s">
        <v>6</v>
      </c>
      <c r="D40" s="78" t="s">
        <v>102</v>
      </c>
      <c r="E40" s="78">
        <v>30750</v>
      </c>
      <c r="F40" s="78"/>
      <c r="G40" s="78"/>
      <c r="H40" s="78"/>
      <c r="I40" s="78"/>
      <c r="J40" s="78"/>
    </row>
    <row r="41" spans="1:10">
      <c r="A41" s="78" t="s">
        <v>194</v>
      </c>
      <c r="B41" s="78" t="s">
        <v>151</v>
      </c>
      <c r="C41" s="78" t="s">
        <v>6</v>
      </c>
      <c r="D41" s="78" t="s">
        <v>102</v>
      </c>
      <c r="E41" s="78">
        <v>22875</v>
      </c>
      <c r="F41" s="78"/>
      <c r="G41" s="78"/>
      <c r="H41" s="78"/>
      <c r="I41" s="78"/>
      <c r="J41" s="78"/>
    </row>
    <row r="42" spans="1:10">
      <c r="A42" s="78" t="s">
        <v>195</v>
      </c>
      <c r="B42" s="78" t="s">
        <v>153</v>
      </c>
      <c r="C42" s="78" t="s">
        <v>6</v>
      </c>
      <c r="D42" s="78" t="s">
        <v>103</v>
      </c>
      <c r="E42" s="78">
        <v>22875</v>
      </c>
      <c r="F42" s="78"/>
      <c r="G42" s="78"/>
      <c r="H42" s="78"/>
      <c r="I42" s="78"/>
      <c r="J42" s="78"/>
    </row>
    <row r="43" spans="1:10">
      <c r="A43" s="78" t="s">
        <v>196</v>
      </c>
      <c r="B43" s="78" t="s">
        <v>153</v>
      </c>
      <c r="C43" s="78" t="s">
        <v>6</v>
      </c>
      <c r="D43" s="78" t="s">
        <v>103</v>
      </c>
      <c r="E43" s="78">
        <v>22875</v>
      </c>
      <c r="F43" s="78"/>
      <c r="G43" s="78"/>
      <c r="H43" s="78"/>
      <c r="I43" s="78"/>
      <c r="J43" s="78"/>
    </row>
    <row r="44" spans="1:10">
      <c r="A44" s="78" t="s">
        <v>197</v>
      </c>
      <c r="B44" s="78" t="s">
        <v>153</v>
      </c>
      <c r="C44" s="78" t="s">
        <v>6</v>
      </c>
      <c r="D44" s="78" t="s">
        <v>103</v>
      </c>
      <c r="E44" s="78">
        <v>22875</v>
      </c>
      <c r="F44" s="78"/>
      <c r="G44" s="78"/>
      <c r="H44" s="78"/>
      <c r="I44" s="78"/>
      <c r="J44" s="78"/>
    </row>
    <row r="45" spans="1:10">
      <c r="A45" s="78" t="s">
        <v>198</v>
      </c>
      <c r="B45" s="78" t="s">
        <v>99</v>
      </c>
      <c r="C45" s="78" t="s">
        <v>6</v>
      </c>
      <c r="D45" s="78" t="s">
        <v>103</v>
      </c>
      <c r="E45" s="78">
        <v>30750</v>
      </c>
      <c r="F45" s="78"/>
      <c r="G45" s="78"/>
      <c r="H45" s="78"/>
      <c r="I45" s="78"/>
      <c r="J45" s="78"/>
    </row>
    <row r="46" spans="1:10">
      <c r="A46" s="78" t="s">
        <v>199</v>
      </c>
      <c r="B46" s="78" t="s">
        <v>99</v>
      </c>
      <c r="C46" s="78" t="s">
        <v>6</v>
      </c>
      <c r="D46" s="78" t="s">
        <v>103</v>
      </c>
      <c r="E46" s="78">
        <v>22875</v>
      </c>
      <c r="F46" s="78"/>
      <c r="G46" s="78"/>
      <c r="H46" s="78"/>
      <c r="I46" s="78"/>
      <c r="J46" s="78"/>
    </row>
    <row r="47" spans="1:10">
      <c r="A47" s="78" t="s">
        <v>200</v>
      </c>
      <c r="B47" s="78" t="s">
        <v>99</v>
      </c>
      <c r="C47" s="78" t="s">
        <v>6</v>
      </c>
      <c r="D47" s="78" t="s">
        <v>103</v>
      </c>
      <c r="E47" s="78">
        <v>34250</v>
      </c>
      <c r="F47" s="78"/>
      <c r="G47" s="78"/>
      <c r="H47" s="78"/>
      <c r="I47" s="78"/>
      <c r="J47" s="78"/>
    </row>
    <row r="48" spans="1:10">
      <c r="A48" s="78" t="s">
        <v>201</v>
      </c>
      <c r="B48" s="78" t="s">
        <v>99</v>
      </c>
      <c r="C48" s="78" t="s">
        <v>6</v>
      </c>
      <c r="D48" s="78" t="s">
        <v>103</v>
      </c>
      <c r="E48" s="78">
        <v>32500</v>
      </c>
      <c r="F48" s="78"/>
      <c r="G48" s="78"/>
      <c r="H48" s="78"/>
      <c r="I48" s="78"/>
      <c r="J48" s="78"/>
    </row>
    <row r="49" spans="1:10">
      <c r="A49" s="78" t="s">
        <v>202</v>
      </c>
      <c r="B49" s="78" t="s">
        <v>99</v>
      </c>
      <c r="C49" s="78" t="s">
        <v>6</v>
      </c>
      <c r="D49" s="78" t="s">
        <v>103</v>
      </c>
      <c r="E49" s="78">
        <v>34250</v>
      </c>
      <c r="F49" s="78"/>
      <c r="G49" s="78"/>
      <c r="H49" s="78"/>
      <c r="I49" s="78"/>
      <c r="J49" s="78"/>
    </row>
    <row r="50" spans="1:10">
      <c r="A50" s="78" t="s">
        <v>203</v>
      </c>
      <c r="B50" s="78" t="s">
        <v>150</v>
      </c>
      <c r="C50" s="78" t="s">
        <v>6</v>
      </c>
      <c r="D50" s="78" t="s">
        <v>103</v>
      </c>
      <c r="E50" s="78">
        <v>28300</v>
      </c>
      <c r="F50" s="78"/>
      <c r="G50" s="78"/>
      <c r="H50" s="78"/>
      <c r="I50" s="78"/>
      <c r="J50" s="78"/>
    </row>
    <row r="51" spans="1:10">
      <c r="A51" s="78" t="s">
        <v>204</v>
      </c>
      <c r="B51" s="78" t="s">
        <v>150</v>
      </c>
      <c r="C51" s="78" t="s">
        <v>6</v>
      </c>
      <c r="D51" s="78" t="s">
        <v>103</v>
      </c>
      <c r="E51" s="78">
        <v>28300</v>
      </c>
      <c r="F51" s="78"/>
      <c r="G51" s="78"/>
      <c r="H51" s="78"/>
      <c r="I51" s="78"/>
      <c r="J51" s="78"/>
    </row>
    <row r="52" spans="1:10">
      <c r="A52" s="78" t="s">
        <v>205</v>
      </c>
      <c r="B52" s="78" t="s">
        <v>152</v>
      </c>
      <c r="C52" s="78" t="s">
        <v>6</v>
      </c>
      <c r="D52" s="78" t="s">
        <v>103</v>
      </c>
      <c r="E52" s="78">
        <v>24000</v>
      </c>
      <c r="F52" s="78"/>
      <c r="G52" s="78"/>
      <c r="H52" s="78"/>
      <c r="I52" s="78"/>
      <c r="J52" s="78"/>
    </row>
    <row r="53" spans="1:10">
      <c r="A53" s="78" t="s">
        <v>206</v>
      </c>
      <c r="B53" s="78" t="s">
        <v>152</v>
      </c>
      <c r="C53" s="78" t="s">
        <v>6</v>
      </c>
      <c r="D53" s="78" t="s">
        <v>103</v>
      </c>
      <c r="E53" s="78">
        <v>22875</v>
      </c>
      <c r="F53" s="78"/>
      <c r="G53" s="78"/>
      <c r="H53" s="78"/>
      <c r="I53" s="78"/>
      <c r="J53" s="78"/>
    </row>
    <row r="54" spans="1:10">
      <c r="A54" s="78" t="s">
        <v>207</v>
      </c>
      <c r="B54" s="78" t="s">
        <v>100</v>
      </c>
      <c r="C54" s="78" t="s">
        <v>6</v>
      </c>
      <c r="D54" s="78" t="s">
        <v>103</v>
      </c>
      <c r="E54" s="78">
        <v>32500</v>
      </c>
      <c r="F54" s="78"/>
      <c r="G54" s="78"/>
      <c r="H54" s="78"/>
      <c r="I54" s="78"/>
      <c r="J54" s="78"/>
    </row>
    <row r="55" spans="1:10">
      <c r="A55" s="78" t="s">
        <v>208</v>
      </c>
      <c r="B55" s="78" t="s">
        <v>100</v>
      </c>
      <c r="C55" s="78" t="s">
        <v>6</v>
      </c>
      <c r="D55" s="78" t="s">
        <v>103</v>
      </c>
      <c r="E55" s="78">
        <v>22875</v>
      </c>
      <c r="F55" s="78"/>
      <c r="G55" s="78"/>
      <c r="H55" s="78"/>
      <c r="I55" s="78"/>
      <c r="J55" s="78"/>
    </row>
    <row r="56" spans="1:10">
      <c r="A56" s="78" t="s">
        <v>209</v>
      </c>
      <c r="B56" s="78" t="s">
        <v>100</v>
      </c>
      <c r="C56" s="78" t="s">
        <v>6</v>
      </c>
      <c r="D56" s="78" t="s">
        <v>103</v>
      </c>
      <c r="E56" s="78">
        <v>34250</v>
      </c>
      <c r="F56" s="78"/>
      <c r="G56" s="78"/>
      <c r="H56" s="78"/>
      <c r="I56" s="78"/>
      <c r="J56" s="78"/>
    </row>
    <row r="57" spans="1:10">
      <c r="A57" s="78" t="s">
        <v>210</v>
      </c>
      <c r="B57" s="78" t="s">
        <v>100</v>
      </c>
      <c r="C57" s="78" t="s">
        <v>6</v>
      </c>
      <c r="D57" s="78" t="s">
        <v>103</v>
      </c>
      <c r="E57" s="78">
        <v>28300</v>
      </c>
      <c r="F57" s="78"/>
      <c r="G57" s="78"/>
      <c r="H57" s="78"/>
      <c r="I57" s="78"/>
      <c r="J57" s="78"/>
    </row>
    <row r="58" spans="1:10">
      <c r="A58" s="78" t="s">
        <v>211</v>
      </c>
      <c r="B58" s="78" t="s">
        <v>151</v>
      </c>
      <c r="C58" s="78" t="s">
        <v>6</v>
      </c>
      <c r="D58" s="78" t="s">
        <v>103</v>
      </c>
      <c r="E58" s="78">
        <v>28825</v>
      </c>
      <c r="F58" s="78"/>
      <c r="G58" s="78"/>
      <c r="H58" s="78"/>
      <c r="I58" s="78"/>
      <c r="J58" s="78"/>
    </row>
    <row r="59" spans="1:10">
      <c r="A59" s="78" t="s">
        <v>212</v>
      </c>
      <c r="B59" s="78" t="s">
        <v>151</v>
      </c>
      <c r="C59" s="78" t="s">
        <v>6</v>
      </c>
      <c r="D59" s="78" t="s">
        <v>103</v>
      </c>
      <c r="E59" s="78">
        <v>28825</v>
      </c>
      <c r="F59" s="78"/>
      <c r="G59" s="78"/>
      <c r="H59" s="78"/>
      <c r="I59" s="78"/>
      <c r="J59" s="78"/>
    </row>
    <row r="60" spans="1:10">
      <c r="A60" s="78" t="s">
        <v>213</v>
      </c>
      <c r="B60" s="78" t="s">
        <v>151</v>
      </c>
      <c r="C60" s="78" t="s">
        <v>6</v>
      </c>
      <c r="D60" s="78" t="s">
        <v>103</v>
      </c>
      <c r="E60" s="78">
        <v>28825</v>
      </c>
      <c r="F60" s="78"/>
      <c r="G60" s="78"/>
      <c r="H60" s="78"/>
      <c r="I60" s="78"/>
      <c r="J60" s="78"/>
    </row>
    <row r="61" spans="1:10">
      <c r="A61" s="78" t="s">
        <v>214</v>
      </c>
      <c r="B61" s="78" t="s">
        <v>151</v>
      </c>
      <c r="C61" s="78" t="s">
        <v>6</v>
      </c>
      <c r="D61" s="78" t="s">
        <v>103</v>
      </c>
      <c r="E61" s="78">
        <v>28825</v>
      </c>
      <c r="F61" s="78"/>
      <c r="G61" s="78"/>
      <c r="H61" s="78"/>
      <c r="I61" s="78"/>
      <c r="J61" s="78"/>
    </row>
    <row r="62" spans="1:10">
      <c r="A62" s="78" t="s">
        <v>215</v>
      </c>
      <c r="B62" s="78" t="s">
        <v>151</v>
      </c>
      <c r="C62" s="78" t="s">
        <v>6</v>
      </c>
      <c r="D62" s="78" t="s">
        <v>103</v>
      </c>
      <c r="E62" s="78">
        <v>28825</v>
      </c>
      <c r="F62" s="78"/>
      <c r="G62" s="78"/>
      <c r="H62" s="78"/>
      <c r="I62" s="78"/>
      <c r="J62" s="78"/>
    </row>
    <row r="63" spans="1:10">
      <c r="A63" s="78" t="s">
        <v>216</v>
      </c>
      <c r="B63" s="78" t="s">
        <v>151</v>
      </c>
      <c r="C63" s="78" t="s">
        <v>6</v>
      </c>
      <c r="D63" s="78" t="s">
        <v>103</v>
      </c>
      <c r="E63" s="78">
        <v>28825</v>
      </c>
      <c r="F63" s="78"/>
      <c r="G63" s="78"/>
      <c r="H63" s="78"/>
      <c r="I63" s="78"/>
      <c r="J63" s="78"/>
    </row>
    <row r="64" spans="1:10">
      <c r="A64" s="78" t="s">
        <v>217</v>
      </c>
      <c r="B64" s="78" t="s">
        <v>153</v>
      </c>
      <c r="C64" s="78" t="s">
        <v>6</v>
      </c>
      <c r="D64" s="78" t="s">
        <v>101</v>
      </c>
      <c r="E64" s="78">
        <v>30750</v>
      </c>
      <c r="F64" s="78"/>
      <c r="G64" s="78"/>
      <c r="H64" s="78"/>
      <c r="I64" s="78"/>
      <c r="J64" s="78"/>
    </row>
    <row r="65" spans="1:10">
      <c r="A65" s="78" t="s">
        <v>218</v>
      </c>
      <c r="B65" s="78" t="s">
        <v>153</v>
      </c>
      <c r="C65" s="78" t="s">
        <v>6</v>
      </c>
      <c r="D65" s="78" t="s">
        <v>101</v>
      </c>
      <c r="E65" s="78">
        <v>30750</v>
      </c>
      <c r="F65" s="78"/>
      <c r="G65" s="78"/>
      <c r="H65" s="78"/>
      <c r="I65" s="78"/>
      <c r="J65" s="78"/>
    </row>
    <row r="66" spans="1:10">
      <c r="A66" s="78" t="s">
        <v>219</v>
      </c>
      <c r="B66" s="78" t="s">
        <v>153</v>
      </c>
      <c r="C66" s="78" t="s">
        <v>6</v>
      </c>
      <c r="D66" s="78" t="s">
        <v>101</v>
      </c>
      <c r="E66" s="78">
        <v>30750</v>
      </c>
      <c r="F66" s="78"/>
      <c r="G66" s="78"/>
      <c r="H66" s="78"/>
      <c r="I66" s="78"/>
      <c r="J66" s="78"/>
    </row>
    <row r="67" spans="1:10">
      <c r="A67" s="78" t="s">
        <v>220</v>
      </c>
      <c r="B67" s="78" t="s">
        <v>99</v>
      </c>
      <c r="C67" s="78" t="s">
        <v>6</v>
      </c>
      <c r="D67" s="78" t="s">
        <v>101</v>
      </c>
      <c r="E67" s="78">
        <v>30750</v>
      </c>
      <c r="F67" s="78"/>
      <c r="G67" s="78"/>
      <c r="H67" s="78"/>
      <c r="I67" s="78"/>
      <c r="J67" s="78"/>
    </row>
    <row r="68" spans="1:10">
      <c r="A68" s="78" t="s">
        <v>221</v>
      </c>
      <c r="B68" s="78" t="s">
        <v>99</v>
      </c>
      <c r="C68" s="78" t="s">
        <v>6</v>
      </c>
      <c r="D68" s="78" t="s">
        <v>101</v>
      </c>
      <c r="E68" s="78">
        <v>34250</v>
      </c>
      <c r="F68" s="78"/>
      <c r="G68" s="78"/>
      <c r="H68" s="78"/>
      <c r="I68" s="78"/>
      <c r="J68" s="78"/>
    </row>
    <row r="69" spans="1:10">
      <c r="A69" s="78" t="s">
        <v>222</v>
      </c>
      <c r="B69" s="78" t="s">
        <v>99</v>
      </c>
      <c r="C69" s="78" t="s">
        <v>6</v>
      </c>
      <c r="D69" s="78" t="s">
        <v>101</v>
      </c>
      <c r="E69" s="78">
        <v>30750</v>
      </c>
      <c r="F69" s="78"/>
      <c r="G69" s="78"/>
      <c r="H69" s="78"/>
      <c r="I69" s="78"/>
      <c r="J69" s="78"/>
    </row>
    <row r="70" spans="1:10">
      <c r="A70" s="78" t="s">
        <v>223</v>
      </c>
      <c r="B70" s="78" t="s">
        <v>99</v>
      </c>
      <c r="C70" s="78" t="s">
        <v>6</v>
      </c>
      <c r="D70" s="78" t="s">
        <v>101</v>
      </c>
      <c r="E70" s="78">
        <v>22875</v>
      </c>
      <c r="F70" s="78"/>
      <c r="G70" s="78"/>
      <c r="H70" s="78"/>
      <c r="I70" s="78"/>
      <c r="J70" s="78"/>
    </row>
    <row r="71" spans="1:10">
      <c r="A71" s="78" t="s">
        <v>224</v>
      </c>
      <c r="B71" s="78" t="s">
        <v>150</v>
      </c>
      <c r="C71" s="78" t="s">
        <v>6</v>
      </c>
      <c r="D71" s="78" t="s">
        <v>101</v>
      </c>
      <c r="E71" s="78">
        <v>28300</v>
      </c>
      <c r="F71" s="78"/>
      <c r="G71" s="78"/>
      <c r="H71" s="78"/>
      <c r="I71" s="78"/>
      <c r="J71" s="78"/>
    </row>
    <row r="72" spans="1:10">
      <c r="A72" s="78" t="s">
        <v>225</v>
      </c>
      <c r="B72" s="78" t="s">
        <v>150</v>
      </c>
      <c r="C72" s="78" t="s">
        <v>6</v>
      </c>
      <c r="D72" s="78" t="s">
        <v>101</v>
      </c>
      <c r="E72" s="78">
        <v>28300</v>
      </c>
      <c r="F72" s="78"/>
      <c r="G72" s="78"/>
      <c r="H72" s="78"/>
      <c r="I72" s="78"/>
      <c r="J72" s="78"/>
    </row>
    <row r="73" spans="1:10">
      <c r="A73" s="78" t="s">
        <v>226</v>
      </c>
      <c r="B73" s="78" t="s">
        <v>150</v>
      </c>
      <c r="C73" s="78" t="s">
        <v>6</v>
      </c>
      <c r="D73" s="78" t="s">
        <v>101</v>
      </c>
      <c r="E73" s="78">
        <v>28300</v>
      </c>
      <c r="F73" s="78"/>
      <c r="G73" s="78"/>
      <c r="H73" s="78"/>
      <c r="I73" s="78"/>
      <c r="J73" s="78"/>
    </row>
    <row r="74" spans="1:10">
      <c r="A74" s="78" t="s">
        <v>227</v>
      </c>
      <c r="B74" s="78" t="s">
        <v>152</v>
      </c>
      <c r="C74" s="78" t="s">
        <v>6</v>
      </c>
      <c r="D74" s="78" t="s">
        <v>101</v>
      </c>
      <c r="E74" s="78">
        <v>22875</v>
      </c>
      <c r="F74" s="78"/>
      <c r="G74" s="78"/>
      <c r="H74" s="78"/>
      <c r="I74" s="78"/>
      <c r="J74" s="78"/>
    </row>
    <row r="75" spans="1:10">
      <c r="A75" s="78" t="s">
        <v>228</v>
      </c>
      <c r="B75" s="78" t="s">
        <v>152</v>
      </c>
      <c r="C75" s="78" t="s">
        <v>6</v>
      </c>
      <c r="D75" s="78" t="s">
        <v>101</v>
      </c>
      <c r="E75" s="78">
        <v>30750</v>
      </c>
      <c r="F75" s="78"/>
      <c r="G75" s="78"/>
      <c r="H75" s="78"/>
      <c r="I75" s="78"/>
      <c r="J75" s="78"/>
    </row>
    <row r="76" spans="1:10">
      <c r="A76" s="78" t="s">
        <v>229</v>
      </c>
      <c r="B76" s="78" t="s">
        <v>152</v>
      </c>
      <c r="C76" s="78" t="s">
        <v>6</v>
      </c>
      <c r="D76" s="78" t="s">
        <v>101</v>
      </c>
      <c r="E76" s="78">
        <v>30750</v>
      </c>
      <c r="F76" s="78"/>
      <c r="G76" s="78"/>
      <c r="H76" s="78"/>
      <c r="I76" s="78"/>
      <c r="J76" s="78"/>
    </row>
    <row r="77" spans="1:10">
      <c r="A77" s="78" t="s">
        <v>230</v>
      </c>
      <c r="B77" s="78" t="s">
        <v>100</v>
      </c>
      <c r="C77" s="78" t="s">
        <v>6</v>
      </c>
      <c r="D77" s="78" t="s">
        <v>101</v>
      </c>
      <c r="E77" s="78">
        <v>30750</v>
      </c>
      <c r="F77" s="78"/>
      <c r="G77" s="78"/>
      <c r="H77" s="78"/>
      <c r="I77" s="78"/>
      <c r="J77" s="78"/>
    </row>
    <row r="78" spans="1:10">
      <c r="A78" s="78" t="s">
        <v>231</v>
      </c>
      <c r="B78" s="78" t="s">
        <v>100</v>
      </c>
      <c r="C78" s="78" t="s">
        <v>6</v>
      </c>
      <c r="D78" s="78" t="s">
        <v>101</v>
      </c>
      <c r="E78" s="78">
        <v>34250</v>
      </c>
      <c r="F78" s="78"/>
      <c r="G78" s="78"/>
      <c r="H78" s="78"/>
      <c r="I78" s="78"/>
      <c r="J78" s="78"/>
    </row>
    <row r="79" spans="1:10">
      <c r="A79" s="78" t="s">
        <v>232</v>
      </c>
      <c r="B79" s="78" t="s">
        <v>100</v>
      </c>
      <c r="C79" s="78" t="s">
        <v>6</v>
      </c>
      <c r="D79" s="78" t="s">
        <v>101</v>
      </c>
      <c r="E79" s="78">
        <v>30750</v>
      </c>
      <c r="F79" s="78"/>
      <c r="G79" s="78"/>
      <c r="H79" s="78"/>
      <c r="I79" s="78"/>
      <c r="J79" s="78"/>
    </row>
    <row r="80" spans="1:10">
      <c r="A80" s="78" t="s">
        <v>233</v>
      </c>
      <c r="B80" s="78" t="s">
        <v>100</v>
      </c>
      <c r="C80" s="78" t="s">
        <v>6</v>
      </c>
      <c r="D80" s="78" t="s">
        <v>101</v>
      </c>
      <c r="E80" s="78">
        <v>28300</v>
      </c>
      <c r="F80" s="78"/>
      <c r="G80" s="78"/>
      <c r="H80" s="78"/>
      <c r="I80" s="78"/>
      <c r="J80" s="78"/>
    </row>
    <row r="81" spans="1:10">
      <c r="A81" s="78" t="s">
        <v>234</v>
      </c>
      <c r="B81" s="78" t="s">
        <v>151</v>
      </c>
      <c r="C81" s="78" t="s">
        <v>6</v>
      </c>
      <c r="D81" s="78" t="s">
        <v>101</v>
      </c>
      <c r="E81" s="78">
        <v>40000</v>
      </c>
      <c r="F81" s="78"/>
      <c r="G81" s="78"/>
      <c r="H81" s="78"/>
      <c r="I81" s="78"/>
      <c r="J81" s="78"/>
    </row>
    <row r="82" spans="1:10">
      <c r="A82" s="78" t="s">
        <v>235</v>
      </c>
      <c r="B82" s="78" t="s">
        <v>151</v>
      </c>
      <c r="C82" s="78" t="s">
        <v>6</v>
      </c>
      <c r="D82" s="78" t="s">
        <v>101</v>
      </c>
      <c r="E82" s="78">
        <v>28825</v>
      </c>
      <c r="F82" s="78"/>
      <c r="G82" s="78"/>
      <c r="H82" s="78"/>
      <c r="I82" s="78"/>
      <c r="J82" s="78"/>
    </row>
    <row r="83" spans="1:10">
      <c r="A83" s="78" t="s">
        <v>236</v>
      </c>
      <c r="B83" s="78" t="s">
        <v>151</v>
      </c>
      <c r="C83" s="78" t="s">
        <v>6</v>
      </c>
      <c r="D83" s="78" t="s">
        <v>101</v>
      </c>
      <c r="E83" s="78">
        <v>28825</v>
      </c>
      <c r="F83" s="78"/>
      <c r="G83" s="78"/>
      <c r="H83" s="78"/>
      <c r="I83" s="78"/>
      <c r="J83" s="78"/>
    </row>
    <row r="84" spans="1:10">
      <c r="A84" s="78" t="s">
        <v>237</v>
      </c>
      <c r="B84" s="78" t="s">
        <v>151</v>
      </c>
      <c r="C84" s="78" t="s">
        <v>6</v>
      </c>
      <c r="D84" s="78" t="s">
        <v>101</v>
      </c>
      <c r="E84" s="78">
        <v>22875</v>
      </c>
      <c r="F84" s="78"/>
      <c r="G84" s="78"/>
      <c r="H84" s="78"/>
      <c r="I84" s="78"/>
      <c r="J84" s="78"/>
    </row>
    <row r="85" spans="1:10">
      <c r="A85" s="78" t="s">
        <v>238</v>
      </c>
      <c r="B85" s="78" t="s">
        <v>151</v>
      </c>
      <c r="C85" s="78" t="s">
        <v>6</v>
      </c>
      <c r="D85" s="78" t="s">
        <v>101</v>
      </c>
      <c r="E85" s="78">
        <v>22875</v>
      </c>
      <c r="F85" s="78"/>
      <c r="G85" s="78"/>
      <c r="H85" s="78"/>
      <c r="I85" s="78"/>
      <c r="J85" s="78"/>
    </row>
    <row r="86" spans="1:10">
      <c r="A86" s="78" t="s">
        <v>239</v>
      </c>
      <c r="B86" s="78" t="s">
        <v>153</v>
      </c>
      <c r="C86" s="78" t="s">
        <v>8</v>
      </c>
      <c r="D86" s="78" t="s">
        <v>106</v>
      </c>
      <c r="E86" s="78">
        <v>34250</v>
      </c>
      <c r="F86" s="78"/>
      <c r="G86" s="78"/>
      <c r="H86" s="78"/>
      <c r="I86" s="78"/>
      <c r="J86" s="78"/>
    </row>
    <row r="87" spans="1:10">
      <c r="A87" s="78" t="s">
        <v>240</v>
      </c>
      <c r="B87" s="78" t="s">
        <v>153</v>
      </c>
      <c r="C87" s="78" t="s">
        <v>8</v>
      </c>
      <c r="D87" s="78" t="s">
        <v>106</v>
      </c>
      <c r="E87" s="78">
        <v>32500</v>
      </c>
      <c r="F87" s="78"/>
      <c r="G87" s="78"/>
      <c r="H87" s="78"/>
      <c r="I87" s="78"/>
      <c r="J87" s="78"/>
    </row>
    <row r="88" spans="1:10">
      <c r="A88" s="78" t="s">
        <v>241</v>
      </c>
      <c r="B88" s="78" t="s">
        <v>153</v>
      </c>
      <c r="C88" s="78" t="s">
        <v>8</v>
      </c>
      <c r="D88" s="78" t="s">
        <v>106</v>
      </c>
      <c r="E88" s="78">
        <v>34250</v>
      </c>
      <c r="F88" s="78"/>
      <c r="G88" s="78"/>
      <c r="H88" s="78"/>
      <c r="I88" s="78"/>
      <c r="J88" s="78"/>
    </row>
    <row r="89" spans="1:10">
      <c r="A89" s="78" t="s">
        <v>242</v>
      </c>
      <c r="B89" s="78" t="s">
        <v>153</v>
      </c>
      <c r="C89" s="78" t="s">
        <v>8</v>
      </c>
      <c r="D89" s="78" t="s">
        <v>106</v>
      </c>
      <c r="E89" s="78">
        <v>39500</v>
      </c>
      <c r="F89" s="78"/>
      <c r="G89" s="78"/>
      <c r="H89" s="78"/>
      <c r="I89" s="78"/>
      <c r="J89" s="78"/>
    </row>
    <row r="90" spans="1:10">
      <c r="A90" s="78" t="s">
        <v>243</v>
      </c>
      <c r="B90" s="78" t="s">
        <v>417</v>
      </c>
      <c r="C90" s="78" t="s">
        <v>8</v>
      </c>
      <c r="D90" s="78" t="s">
        <v>106</v>
      </c>
      <c r="E90" s="78">
        <v>39500</v>
      </c>
      <c r="F90" s="78"/>
      <c r="G90" s="78"/>
      <c r="H90" s="78"/>
      <c r="I90" s="78"/>
      <c r="J90" s="78"/>
    </row>
    <row r="91" spans="1:10">
      <c r="A91" s="78" t="s">
        <v>244</v>
      </c>
      <c r="B91" s="78" t="s">
        <v>417</v>
      </c>
      <c r="C91" s="78" t="s">
        <v>8</v>
      </c>
      <c r="D91" s="78" t="s">
        <v>106</v>
      </c>
      <c r="E91" s="78">
        <v>39500</v>
      </c>
      <c r="F91" s="78"/>
      <c r="G91" s="78"/>
      <c r="H91" s="78"/>
      <c r="I91" s="78"/>
      <c r="J91" s="78"/>
    </row>
    <row r="92" spans="1:10">
      <c r="A92" s="78" t="s">
        <v>245</v>
      </c>
      <c r="B92" s="78" t="s">
        <v>417</v>
      </c>
      <c r="C92" s="78" t="s">
        <v>8</v>
      </c>
      <c r="D92" s="78" t="s">
        <v>106</v>
      </c>
      <c r="E92" s="78">
        <v>39500</v>
      </c>
      <c r="F92" s="78"/>
      <c r="G92" s="78"/>
      <c r="H92" s="78"/>
      <c r="I92" s="78"/>
      <c r="J92" s="78"/>
    </row>
    <row r="93" spans="1:10">
      <c r="A93" s="78" t="s">
        <v>246</v>
      </c>
      <c r="B93" s="78" t="s">
        <v>99</v>
      </c>
      <c r="C93" s="78" t="s">
        <v>8</v>
      </c>
      <c r="D93" s="78" t="s">
        <v>106</v>
      </c>
      <c r="E93" s="78">
        <v>30750</v>
      </c>
      <c r="F93" s="78"/>
      <c r="G93" s="78"/>
      <c r="H93" s="78"/>
      <c r="I93" s="78"/>
      <c r="J93" s="78"/>
    </row>
    <row r="94" spans="1:10">
      <c r="A94" s="78" t="s">
        <v>247</v>
      </c>
      <c r="B94" s="78" t="s">
        <v>99</v>
      </c>
      <c r="C94" s="78" t="s">
        <v>8</v>
      </c>
      <c r="D94" s="78" t="s">
        <v>106</v>
      </c>
      <c r="E94" s="78">
        <v>48000</v>
      </c>
      <c r="F94" s="78"/>
      <c r="G94" s="78"/>
      <c r="H94" s="78"/>
      <c r="I94" s="78"/>
      <c r="J94" s="78"/>
    </row>
    <row r="95" spans="1:10">
      <c r="A95" s="78" t="s">
        <v>248</v>
      </c>
      <c r="B95" s="78" t="s">
        <v>99</v>
      </c>
      <c r="C95" s="78" t="s">
        <v>8</v>
      </c>
      <c r="D95" s="78" t="s">
        <v>106</v>
      </c>
      <c r="E95" s="78">
        <v>30750</v>
      </c>
      <c r="F95" s="78"/>
      <c r="G95" s="78"/>
      <c r="H95" s="78"/>
      <c r="I95" s="78"/>
      <c r="J95" s="78"/>
    </row>
    <row r="96" spans="1:10">
      <c r="A96" s="78" t="s">
        <v>249</v>
      </c>
      <c r="B96" s="78" t="s">
        <v>99</v>
      </c>
      <c r="C96" s="78" t="s">
        <v>8</v>
      </c>
      <c r="D96" s="78" t="s">
        <v>106</v>
      </c>
      <c r="E96" s="78">
        <v>40000</v>
      </c>
      <c r="F96" s="78"/>
      <c r="G96" s="78"/>
      <c r="H96" s="78"/>
      <c r="I96" s="78"/>
      <c r="J96" s="78"/>
    </row>
    <row r="97" spans="1:10">
      <c r="A97" s="78" t="s">
        <v>250</v>
      </c>
      <c r="B97" s="78" t="s">
        <v>99</v>
      </c>
      <c r="C97" s="78" t="s">
        <v>8</v>
      </c>
      <c r="D97" s="78" t="s">
        <v>106</v>
      </c>
      <c r="E97" s="78">
        <v>30750</v>
      </c>
      <c r="F97" s="78"/>
      <c r="G97" s="78"/>
      <c r="H97" s="78"/>
      <c r="I97" s="78"/>
      <c r="J97" s="78"/>
    </row>
    <row r="98" spans="1:10">
      <c r="A98" s="78" t="s">
        <v>251</v>
      </c>
      <c r="B98" s="78" t="s">
        <v>99</v>
      </c>
      <c r="C98" s="78" t="s">
        <v>8</v>
      </c>
      <c r="D98" s="78" t="s">
        <v>106</v>
      </c>
      <c r="E98" s="78">
        <v>30750</v>
      </c>
      <c r="F98" s="78"/>
      <c r="G98" s="78"/>
      <c r="H98" s="78"/>
      <c r="I98" s="78"/>
      <c r="J98" s="78"/>
    </row>
    <row r="99" spans="1:10">
      <c r="A99" s="78" t="s">
        <v>252</v>
      </c>
      <c r="B99" s="78" t="s">
        <v>99</v>
      </c>
      <c r="C99" s="78" t="s">
        <v>8</v>
      </c>
      <c r="D99" s="78" t="s">
        <v>106</v>
      </c>
      <c r="E99" s="78">
        <v>30750</v>
      </c>
      <c r="F99" s="78"/>
      <c r="G99" s="78"/>
      <c r="H99" s="78"/>
      <c r="I99" s="78"/>
      <c r="J99" s="78"/>
    </row>
    <row r="100" spans="1:10">
      <c r="A100" s="78" t="s">
        <v>253</v>
      </c>
      <c r="B100" s="78" t="s">
        <v>99</v>
      </c>
      <c r="C100" s="78" t="s">
        <v>8</v>
      </c>
      <c r="D100" s="78" t="s">
        <v>106</v>
      </c>
      <c r="E100" s="78">
        <v>30750</v>
      </c>
      <c r="F100" s="78"/>
      <c r="G100" s="78"/>
      <c r="H100" s="78"/>
      <c r="I100" s="78"/>
      <c r="J100" s="78"/>
    </row>
    <row r="101" spans="1:10">
      <c r="A101" s="78" t="s">
        <v>254</v>
      </c>
      <c r="B101" s="78" t="s">
        <v>150</v>
      </c>
      <c r="C101" s="78" t="s">
        <v>8</v>
      </c>
      <c r="D101" s="78" t="s">
        <v>106</v>
      </c>
      <c r="E101" s="78">
        <v>34250</v>
      </c>
      <c r="F101" s="78"/>
      <c r="G101" s="78"/>
      <c r="H101" s="78"/>
      <c r="I101" s="78"/>
      <c r="J101" s="78"/>
    </row>
    <row r="102" spans="1:10">
      <c r="A102" s="78" t="s">
        <v>255</v>
      </c>
      <c r="B102" s="78" t="s">
        <v>150</v>
      </c>
      <c r="C102" s="78" t="s">
        <v>8</v>
      </c>
      <c r="D102" s="78" t="s">
        <v>106</v>
      </c>
      <c r="E102" s="78">
        <v>32500</v>
      </c>
      <c r="F102" s="78"/>
      <c r="G102" s="78"/>
      <c r="H102" s="78"/>
      <c r="I102" s="78"/>
      <c r="J102" s="78"/>
    </row>
    <row r="103" spans="1:10">
      <c r="A103" s="78" t="s">
        <v>256</v>
      </c>
      <c r="B103" s="78" t="s">
        <v>150</v>
      </c>
      <c r="C103" s="78" t="s">
        <v>8</v>
      </c>
      <c r="D103" s="78" t="s">
        <v>106</v>
      </c>
      <c r="E103" s="78">
        <v>34250</v>
      </c>
      <c r="F103" s="78"/>
      <c r="G103" s="78"/>
      <c r="H103" s="78"/>
      <c r="I103" s="78"/>
      <c r="J103" s="78"/>
    </row>
    <row r="104" spans="1:10">
      <c r="A104" s="78" t="s">
        <v>257</v>
      </c>
      <c r="B104" s="78" t="s">
        <v>150</v>
      </c>
      <c r="C104" s="78" t="s">
        <v>8</v>
      </c>
      <c r="D104" s="78" t="s">
        <v>106</v>
      </c>
      <c r="E104" s="78">
        <v>32500</v>
      </c>
      <c r="F104" s="78"/>
      <c r="G104" s="78"/>
      <c r="H104" s="78"/>
      <c r="I104" s="78"/>
      <c r="J104" s="78"/>
    </row>
    <row r="105" spans="1:10">
      <c r="A105" s="78" t="s">
        <v>258</v>
      </c>
      <c r="B105" s="78" t="s">
        <v>150</v>
      </c>
      <c r="C105" s="78" t="s">
        <v>8</v>
      </c>
      <c r="D105" s="78" t="s">
        <v>106</v>
      </c>
      <c r="E105" s="78">
        <v>34250</v>
      </c>
      <c r="F105" s="78"/>
      <c r="G105" s="78"/>
      <c r="H105" s="78"/>
      <c r="I105" s="78"/>
      <c r="J105" s="78"/>
    </row>
    <row r="106" spans="1:10">
      <c r="A106" s="78" t="s">
        <v>259</v>
      </c>
      <c r="B106" s="78" t="s">
        <v>150</v>
      </c>
      <c r="C106" s="78" t="s">
        <v>8</v>
      </c>
      <c r="D106" s="78" t="s">
        <v>106</v>
      </c>
      <c r="E106" s="78">
        <v>32500</v>
      </c>
      <c r="F106" s="78"/>
      <c r="G106" s="78"/>
      <c r="H106" s="78"/>
      <c r="I106" s="78"/>
      <c r="J106" s="78"/>
    </row>
    <row r="107" spans="1:10">
      <c r="A107" s="78" t="s">
        <v>260</v>
      </c>
      <c r="B107" s="78" t="s">
        <v>152</v>
      </c>
      <c r="C107" s="78" t="s">
        <v>8</v>
      </c>
      <c r="D107" s="78" t="s">
        <v>106</v>
      </c>
      <c r="E107" s="78">
        <v>34250</v>
      </c>
      <c r="F107" s="78"/>
      <c r="G107" s="78"/>
      <c r="H107" s="78"/>
      <c r="I107" s="78"/>
      <c r="J107" s="78"/>
    </row>
    <row r="108" spans="1:10">
      <c r="A108" s="78" t="s">
        <v>261</v>
      </c>
      <c r="B108" s="78" t="s">
        <v>152</v>
      </c>
      <c r="C108" s="78" t="s">
        <v>8</v>
      </c>
      <c r="D108" s="78" t="s">
        <v>106</v>
      </c>
      <c r="E108" s="78">
        <v>32500</v>
      </c>
      <c r="F108" s="78"/>
      <c r="G108" s="78"/>
      <c r="H108" s="78"/>
      <c r="I108" s="78"/>
      <c r="J108" s="78"/>
    </row>
    <row r="109" spans="1:10">
      <c r="A109" s="78" t="s">
        <v>262</v>
      </c>
      <c r="B109" s="78" t="s">
        <v>152</v>
      </c>
      <c r="C109" s="78" t="s">
        <v>8</v>
      </c>
      <c r="D109" s="78" t="s">
        <v>106</v>
      </c>
      <c r="E109" s="78">
        <v>34250</v>
      </c>
      <c r="F109" s="78"/>
      <c r="G109" s="78"/>
      <c r="H109" s="78"/>
      <c r="I109" s="78"/>
      <c r="J109" s="78"/>
    </row>
    <row r="110" spans="1:10">
      <c r="A110" s="78" t="s">
        <v>263</v>
      </c>
      <c r="B110" s="78" t="s">
        <v>152</v>
      </c>
      <c r="C110" s="78" t="s">
        <v>8</v>
      </c>
      <c r="D110" s="78" t="s">
        <v>106</v>
      </c>
      <c r="E110" s="78">
        <v>32500</v>
      </c>
      <c r="F110" s="78"/>
      <c r="G110" s="78"/>
      <c r="H110" s="78"/>
      <c r="I110" s="78"/>
      <c r="J110" s="78"/>
    </row>
    <row r="111" spans="1:10">
      <c r="A111" s="78" t="s">
        <v>264</v>
      </c>
      <c r="B111" s="78" t="s">
        <v>100</v>
      </c>
      <c r="C111" s="78" t="s">
        <v>8</v>
      </c>
      <c r="D111" s="78" t="s">
        <v>106</v>
      </c>
      <c r="E111" s="78">
        <v>30750</v>
      </c>
      <c r="F111" s="78"/>
      <c r="G111" s="78"/>
      <c r="H111" s="78"/>
      <c r="I111" s="78"/>
      <c r="J111" s="78"/>
    </row>
    <row r="112" spans="1:10">
      <c r="A112" s="78" t="s">
        <v>265</v>
      </c>
      <c r="B112" s="78" t="s">
        <v>100</v>
      </c>
      <c r="C112" s="78" t="s">
        <v>8</v>
      </c>
      <c r="D112" s="78" t="s">
        <v>106</v>
      </c>
      <c r="E112" s="78">
        <v>30750</v>
      </c>
      <c r="F112" s="78"/>
      <c r="G112" s="78"/>
      <c r="H112" s="78"/>
      <c r="I112" s="78"/>
      <c r="J112" s="78"/>
    </row>
    <row r="113" spans="1:10">
      <c r="A113" s="78" t="s">
        <v>266</v>
      </c>
      <c r="B113" s="78" t="s">
        <v>100</v>
      </c>
      <c r="C113" s="78" t="s">
        <v>8</v>
      </c>
      <c r="D113" s="78" t="s">
        <v>106</v>
      </c>
      <c r="E113" s="78">
        <v>30750</v>
      </c>
      <c r="F113" s="78"/>
      <c r="G113" s="78"/>
      <c r="H113" s="78"/>
      <c r="I113" s="78"/>
      <c r="J113" s="78"/>
    </row>
    <row r="114" spans="1:10">
      <c r="A114" s="78" t="s">
        <v>267</v>
      </c>
      <c r="B114" s="78" t="s">
        <v>100</v>
      </c>
      <c r="C114" s="78" t="s">
        <v>8</v>
      </c>
      <c r="D114" s="78" t="s">
        <v>106</v>
      </c>
      <c r="E114" s="78">
        <v>29175</v>
      </c>
      <c r="F114" s="78"/>
      <c r="G114" s="78"/>
      <c r="H114" s="78"/>
      <c r="I114" s="78"/>
      <c r="J114" s="78"/>
    </row>
    <row r="115" spans="1:10">
      <c r="A115" s="78" t="s">
        <v>268</v>
      </c>
      <c r="B115" s="78" t="s">
        <v>100</v>
      </c>
      <c r="C115" s="78" t="s">
        <v>8</v>
      </c>
      <c r="D115" s="78" t="s">
        <v>106</v>
      </c>
      <c r="E115" s="78">
        <v>29175</v>
      </c>
      <c r="F115" s="78"/>
      <c r="G115" s="78"/>
      <c r="H115" s="78"/>
      <c r="I115" s="78"/>
      <c r="J115" s="78"/>
    </row>
    <row r="116" spans="1:10">
      <c r="A116" s="78" t="s">
        <v>269</v>
      </c>
      <c r="B116" s="78" t="s">
        <v>100</v>
      </c>
      <c r="C116" s="78" t="s">
        <v>8</v>
      </c>
      <c r="D116" s="78" t="s">
        <v>106</v>
      </c>
      <c r="E116" s="78">
        <v>29175</v>
      </c>
      <c r="F116" s="78"/>
      <c r="G116" s="78"/>
      <c r="H116" s="78"/>
      <c r="I116" s="78"/>
      <c r="J116" s="78"/>
    </row>
    <row r="117" spans="1:10">
      <c r="A117" s="78" t="s">
        <v>270</v>
      </c>
      <c r="B117" s="78" t="s">
        <v>151</v>
      </c>
      <c r="C117" s="78" t="s">
        <v>8</v>
      </c>
      <c r="D117" s="78" t="s">
        <v>106</v>
      </c>
      <c r="E117" s="78">
        <v>29175</v>
      </c>
      <c r="F117" s="78"/>
      <c r="G117" s="78"/>
      <c r="H117" s="78"/>
      <c r="I117" s="78"/>
      <c r="J117" s="78"/>
    </row>
    <row r="118" spans="1:10">
      <c r="A118" s="78" t="s">
        <v>271</v>
      </c>
      <c r="B118" s="78" t="s">
        <v>151</v>
      </c>
      <c r="C118" s="78" t="s">
        <v>8</v>
      </c>
      <c r="D118" s="78" t="s">
        <v>106</v>
      </c>
      <c r="E118" s="78">
        <v>29175</v>
      </c>
      <c r="F118" s="78"/>
      <c r="G118" s="78"/>
      <c r="H118" s="78"/>
      <c r="I118" s="78"/>
      <c r="J118" s="78"/>
    </row>
    <row r="119" spans="1:10">
      <c r="A119" s="78" t="s">
        <v>272</v>
      </c>
      <c r="B119" s="78" t="s">
        <v>151</v>
      </c>
      <c r="C119" s="78" t="s">
        <v>8</v>
      </c>
      <c r="D119" s="78" t="s">
        <v>106</v>
      </c>
      <c r="E119" s="78">
        <v>29175</v>
      </c>
      <c r="F119" s="78"/>
      <c r="G119" s="78"/>
      <c r="H119" s="78"/>
      <c r="I119" s="78"/>
      <c r="J119" s="78"/>
    </row>
    <row r="120" spans="1:10">
      <c r="A120" s="78" t="s">
        <v>273</v>
      </c>
      <c r="B120" s="78" t="s">
        <v>151</v>
      </c>
      <c r="C120" s="78" t="s">
        <v>8</v>
      </c>
      <c r="D120" s="78" t="s">
        <v>106</v>
      </c>
      <c r="E120" s="78">
        <v>29175</v>
      </c>
      <c r="F120" s="78"/>
      <c r="G120" s="78"/>
      <c r="H120" s="78"/>
      <c r="I120" s="78"/>
      <c r="J120" s="78"/>
    </row>
    <row r="121" spans="1:10">
      <c r="A121" s="78" t="s">
        <v>274</v>
      </c>
      <c r="B121" s="78" t="s">
        <v>151</v>
      </c>
      <c r="C121" s="78" t="s">
        <v>8</v>
      </c>
      <c r="D121" s="78" t="s">
        <v>106</v>
      </c>
      <c r="E121" s="78">
        <v>29175</v>
      </c>
      <c r="F121" s="78"/>
      <c r="G121" s="78"/>
      <c r="H121" s="78"/>
      <c r="I121" s="78"/>
      <c r="J121" s="78"/>
    </row>
    <row r="122" spans="1:10">
      <c r="A122" s="78" t="s">
        <v>275</v>
      </c>
      <c r="B122" s="78" t="s">
        <v>151</v>
      </c>
      <c r="C122" s="78" t="s">
        <v>8</v>
      </c>
      <c r="D122" s="78" t="s">
        <v>106</v>
      </c>
      <c r="E122" s="78">
        <v>32500</v>
      </c>
      <c r="F122" s="78"/>
      <c r="G122" s="78"/>
      <c r="H122" s="78"/>
      <c r="I122" s="78"/>
      <c r="J122" s="78"/>
    </row>
    <row r="123" spans="1:10">
      <c r="A123" s="78" t="s">
        <v>276</v>
      </c>
      <c r="B123" s="78" t="s">
        <v>151</v>
      </c>
      <c r="C123" s="78" t="s">
        <v>8</v>
      </c>
      <c r="D123" s="78" t="s">
        <v>106</v>
      </c>
      <c r="E123" s="78">
        <v>34250</v>
      </c>
      <c r="F123" s="78"/>
      <c r="G123" s="78"/>
      <c r="H123" s="78"/>
      <c r="I123" s="78"/>
      <c r="J123" s="78"/>
    </row>
    <row r="124" spans="1:10">
      <c r="A124" s="78" t="s">
        <v>277</v>
      </c>
      <c r="B124" s="78" t="s">
        <v>151</v>
      </c>
      <c r="C124" s="78" t="s">
        <v>8</v>
      </c>
      <c r="D124" s="78" t="s">
        <v>106</v>
      </c>
      <c r="E124" s="78">
        <v>32500</v>
      </c>
      <c r="F124" s="78"/>
      <c r="G124" s="78"/>
      <c r="H124" s="78"/>
      <c r="I124" s="78"/>
      <c r="J124" s="78"/>
    </row>
    <row r="125" spans="1:10">
      <c r="A125" s="78" t="s">
        <v>278</v>
      </c>
      <c r="B125" s="78" t="s">
        <v>153</v>
      </c>
      <c r="C125" s="78" t="s">
        <v>8</v>
      </c>
      <c r="D125" s="78" t="s">
        <v>108</v>
      </c>
      <c r="E125" s="78">
        <v>34250</v>
      </c>
      <c r="F125" s="78"/>
      <c r="G125" s="78"/>
      <c r="H125" s="78"/>
      <c r="I125" s="78"/>
      <c r="J125" s="78"/>
    </row>
    <row r="126" spans="1:10">
      <c r="A126" s="78" t="s">
        <v>279</v>
      </c>
      <c r="B126" s="78" t="s">
        <v>153</v>
      </c>
      <c r="C126" s="78" t="s">
        <v>8</v>
      </c>
      <c r="D126" s="78" t="s">
        <v>108</v>
      </c>
      <c r="E126" s="78">
        <v>30750</v>
      </c>
      <c r="F126" s="78"/>
      <c r="G126" s="78"/>
      <c r="H126" s="78"/>
      <c r="I126" s="78"/>
      <c r="J126" s="78"/>
    </row>
    <row r="127" spans="1:10">
      <c r="A127" s="78" t="s">
        <v>280</v>
      </c>
      <c r="B127" s="78" t="s">
        <v>153</v>
      </c>
      <c r="C127" s="78" t="s">
        <v>8</v>
      </c>
      <c r="D127" s="78" t="s">
        <v>108</v>
      </c>
      <c r="E127" s="78">
        <v>34250</v>
      </c>
      <c r="F127" s="78"/>
      <c r="G127" s="78"/>
      <c r="H127" s="78"/>
      <c r="I127" s="78"/>
      <c r="J127" s="78"/>
    </row>
    <row r="128" spans="1:10">
      <c r="A128" s="78" t="s">
        <v>281</v>
      </c>
      <c r="B128" s="78" t="s">
        <v>99</v>
      </c>
      <c r="C128" s="78" t="s">
        <v>8</v>
      </c>
      <c r="D128" s="78" t="s">
        <v>108</v>
      </c>
      <c r="E128" s="78">
        <v>39500</v>
      </c>
      <c r="F128" s="78"/>
      <c r="G128" s="78"/>
      <c r="H128" s="78"/>
      <c r="I128" s="78"/>
      <c r="J128" s="78"/>
    </row>
    <row r="129" spans="1:10">
      <c r="A129" s="78" t="s">
        <v>282</v>
      </c>
      <c r="B129" s="78" t="s">
        <v>99</v>
      </c>
      <c r="C129" s="78" t="s">
        <v>8</v>
      </c>
      <c r="D129" s="78" t="s">
        <v>108</v>
      </c>
      <c r="E129" s="78">
        <v>39500</v>
      </c>
      <c r="F129" s="78"/>
      <c r="G129" s="78"/>
      <c r="H129" s="78"/>
      <c r="I129" s="78"/>
      <c r="J129" s="78"/>
    </row>
    <row r="130" spans="1:10">
      <c r="A130" s="78" t="s">
        <v>283</v>
      </c>
      <c r="B130" s="78" t="s">
        <v>99</v>
      </c>
      <c r="C130" s="78" t="s">
        <v>8</v>
      </c>
      <c r="D130" s="78" t="s">
        <v>108</v>
      </c>
      <c r="E130" s="78">
        <v>39500</v>
      </c>
      <c r="F130" s="78"/>
      <c r="G130" s="78"/>
      <c r="H130" s="78"/>
      <c r="I130" s="78"/>
      <c r="J130" s="78"/>
    </row>
    <row r="131" spans="1:10">
      <c r="A131" s="78" t="s">
        <v>284</v>
      </c>
      <c r="B131" s="78" t="s">
        <v>99</v>
      </c>
      <c r="C131" s="78" t="s">
        <v>8</v>
      </c>
      <c r="D131" s="78" t="s">
        <v>108</v>
      </c>
      <c r="E131" s="78">
        <v>39500</v>
      </c>
      <c r="F131" s="78"/>
      <c r="G131" s="78"/>
      <c r="H131" s="78"/>
      <c r="I131" s="78"/>
      <c r="J131" s="78"/>
    </row>
    <row r="132" spans="1:10">
      <c r="A132" s="78" t="s">
        <v>285</v>
      </c>
      <c r="B132" s="78" t="s">
        <v>99</v>
      </c>
      <c r="C132" s="78" t="s">
        <v>8</v>
      </c>
      <c r="D132" s="78" t="s">
        <v>108</v>
      </c>
      <c r="E132" s="78">
        <v>39500</v>
      </c>
      <c r="F132" s="78"/>
      <c r="G132" s="78"/>
      <c r="H132" s="78"/>
      <c r="I132" s="78"/>
      <c r="J132" s="78"/>
    </row>
    <row r="133" spans="1:10">
      <c r="A133" s="78" t="s">
        <v>286</v>
      </c>
      <c r="B133" s="78" t="s">
        <v>99</v>
      </c>
      <c r="C133" s="78" t="s">
        <v>8</v>
      </c>
      <c r="D133" s="78" t="s">
        <v>108</v>
      </c>
      <c r="E133" s="78">
        <v>39500</v>
      </c>
      <c r="F133" s="78"/>
      <c r="G133" s="78"/>
      <c r="H133" s="78"/>
      <c r="I133" s="78"/>
      <c r="J133" s="78"/>
    </row>
    <row r="134" spans="1:10">
      <c r="A134" s="78" t="s">
        <v>287</v>
      </c>
      <c r="B134" s="78" t="s">
        <v>150</v>
      </c>
      <c r="C134" s="78" t="s">
        <v>8</v>
      </c>
      <c r="D134" s="78" t="s">
        <v>108</v>
      </c>
      <c r="E134" s="78">
        <v>30750</v>
      </c>
      <c r="F134" s="78"/>
      <c r="G134" s="78"/>
      <c r="H134" s="78"/>
      <c r="I134" s="78"/>
      <c r="J134" s="78"/>
    </row>
    <row r="135" spans="1:10">
      <c r="A135" s="78" t="s">
        <v>288</v>
      </c>
      <c r="B135" s="78" t="s">
        <v>150</v>
      </c>
      <c r="C135" s="78" t="s">
        <v>8</v>
      </c>
      <c r="D135" s="78" t="s">
        <v>108</v>
      </c>
      <c r="E135" s="78">
        <v>30750</v>
      </c>
      <c r="F135" s="78"/>
      <c r="G135" s="78"/>
      <c r="H135" s="78"/>
      <c r="I135" s="78"/>
      <c r="J135" s="78"/>
    </row>
    <row r="136" spans="1:10">
      <c r="A136" s="78" t="s">
        <v>289</v>
      </c>
      <c r="B136" s="78" t="s">
        <v>150</v>
      </c>
      <c r="C136" s="78" t="s">
        <v>8</v>
      </c>
      <c r="D136" s="78" t="s">
        <v>108</v>
      </c>
      <c r="E136" s="78">
        <v>30750</v>
      </c>
      <c r="F136" s="78"/>
      <c r="G136" s="78"/>
      <c r="H136" s="78"/>
      <c r="I136" s="78"/>
      <c r="J136" s="78"/>
    </row>
    <row r="137" spans="1:10">
      <c r="A137" s="78" t="s">
        <v>290</v>
      </c>
      <c r="B137" s="78" t="s">
        <v>150</v>
      </c>
      <c r="C137" s="78" t="s">
        <v>8</v>
      </c>
      <c r="D137" s="78" t="s">
        <v>108</v>
      </c>
      <c r="E137" s="78">
        <v>30750</v>
      </c>
      <c r="F137" s="78"/>
      <c r="G137" s="78"/>
      <c r="H137" s="78"/>
      <c r="I137" s="78"/>
      <c r="J137" s="78"/>
    </row>
    <row r="138" spans="1:10">
      <c r="A138" s="78" t="s">
        <v>291</v>
      </c>
      <c r="B138" s="78" t="s">
        <v>152</v>
      </c>
      <c r="C138" s="78" t="s">
        <v>8</v>
      </c>
      <c r="D138" s="78" t="s">
        <v>108</v>
      </c>
      <c r="E138" s="78">
        <v>26375</v>
      </c>
      <c r="F138" s="78"/>
      <c r="G138" s="78"/>
      <c r="H138" s="78"/>
      <c r="I138" s="78"/>
      <c r="J138" s="78"/>
    </row>
    <row r="139" spans="1:10">
      <c r="A139" s="78" t="s">
        <v>292</v>
      </c>
      <c r="B139" s="78" t="s">
        <v>152</v>
      </c>
      <c r="C139" s="78" t="s">
        <v>8</v>
      </c>
      <c r="D139" s="78" t="s">
        <v>108</v>
      </c>
      <c r="E139" s="78">
        <v>30750</v>
      </c>
      <c r="F139" s="78"/>
      <c r="G139" s="78"/>
      <c r="H139" s="78"/>
      <c r="I139" s="78"/>
      <c r="J139" s="78"/>
    </row>
    <row r="140" spans="1:10">
      <c r="A140" s="78" t="s">
        <v>293</v>
      </c>
      <c r="B140" s="78" t="s">
        <v>152</v>
      </c>
      <c r="C140" s="78" t="s">
        <v>8</v>
      </c>
      <c r="D140" s="78" t="s">
        <v>108</v>
      </c>
      <c r="E140" s="78">
        <v>30750</v>
      </c>
      <c r="F140" s="78"/>
      <c r="G140" s="78"/>
      <c r="H140" s="78"/>
      <c r="I140" s="78"/>
      <c r="J140" s="78"/>
    </row>
    <row r="141" spans="1:10">
      <c r="A141" s="78" t="s">
        <v>294</v>
      </c>
      <c r="B141" s="78" t="s">
        <v>100</v>
      </c>
      <c r="C141" s="78" t="s">
        <v>8</v>
      </c>
      <c r="D141" s="78" t="s">
        <v>108</v>
      </c>
      <c r="E141" s="78">
        <v>39500</v>
      </c>
      <c r="F141" s="78"/>
      <c r="G141" s="78"/>
      <c r="H141" s="78"/>
      <c r="I141" s="78"/>
      <c r="J141" s="78"/>
    </row>
    <row r="142" spans="1:10">
      <c r="A142" s="78" t="s">
        <v>295</v>
      </c>
      <c r="B142" s="78" t="s">
        <v>100</v>
      </c>
      <c r="C142" s="78" t="s">
        <v>8</v>
      </c>
      <c r="D142" s="78" t="s">
        <v>108</v>
      </c>
      <c r="E142" s="78">
        <v>39500</v>
      </c>
      <c r="F142" s="78"/>
      <c r="G142" s="78"/>
      <c r="H142" s="78"/>
      <c r="I142" s="78"/>
      <c r="J142" s="78"/>
    </row>
    <row r="143" spans="1:10">
      <c r="A143" s="78" t="s">
        <v>296</v>
      </c>
      <c r="B143" s="78" t="s">
        <v>100</v>
      </c>
      <c r="C143" s="78" t="s">
        <v>8</v>
      </c>
      <c r="D143" s="78" t="s">
        <v>108</v>
      </c>
      <c r="E143" s="78">
        <v>40000</v>
      </c>
      <c r="F143" s="78"/>
      <c r="G143" s="78"/>
      <c r="H143" s="78"/>
      <c r="I143" s="78"/>
      <c r="J143" s="78"/>
    </row>
    <row r="144" spans="1:10">
      <c r="A144" s="78" t="s">
        <v>297</v>
      </c>
      <c r="B144" s="78" t="s">
        <v>100</v>
      </c>
      <c r="C144" s="78" t="s">
        <v>8</v>
      </c>
      <c r="D144" s="78" t="s">
        <v>108</v>
      </c>
      <c r="E144" s="78">
        <v>39500</v>
      </c>
      <c r="F144" s="78"/>
      <c r="G144" s="78"/>
      <c r="H144" s="78"/>
      <c r="I144" s="78"/>
      <c r="J144" s="78"/>
    </row>
    <row r="145" spans="1:10">
      <c r="A145" s="78" t="s">
        <v>298</v>
      </c>
      <c r="B145" s="78" t="s">
        <v>151</v>
      </c>
      <c r="C145" s="78" t="s">
        <v>8</v>
      </c>
      <c r="D145" s="78" t="s">
        <v>108</v>
      </c>
      <c r="E145" s="78">
        <v>26375</v>
      </c>
      <c r="F145" s="78"/>
      <c r="G145" s="78"/>
      <c r="H145" s="78"/>
      <c r="I145" s="78"/>
      <c r="J145" s="78"/>
    </row>
    <row r="146" spans="1:10">
      <c r="A146" s="78" t="s">
        <v>299</v>
      </c>
      <c r="B146" s="78" t="s">
        <v>151</v>
      </c>
      <c r="C146" s="78" t="s">
        <v>8</v>
      </c>
      <c r="D146" s="78" t="s">
        <v>108</v>
      </c>
      <c r="E146" s="78">
        <v>26375</v>
      </c>
      <c r="F146" s="78"/>
      <c r="G146" s="78"/>
      <c r="H146" s="78"/>
      <c r="I146" s="78"/>
      <c r="J146" s="78"/>
    </row>
    <row r="147" spans="1:10">
      <c r="A147" s="78" t="s">
        <v>300</v>
      </c>
      <c r="B147" s="78" t="s">
        <v>151</v>
      </c>
      <c r="C147" s="78" t="s">
        <v>8</v>
      </c>
      <c r="D147" s="78" t="s">
        <v>108</v>
      </c>
      <c r="E147" s="78">
        <v>26375</v>
      </c>
      <c r="F147" s="78"/>
      <c r="G147" s="78"/>
      <c r="H147" s="78"/>
      <c r="I147" s="78"/>
      <c r="J147" s="78"/>
    </row>
    <row r="148" spans="1:10">
      <c r="A148" s="78" t="s">
        <v>301</v>
      </c>
      <c r="B148" s="78" t="s">
        <v>151</v>
      </c>
      <c r="C148" s="78" t="s">
        <v>8</v>
      </c>
      <c r="D148" s="78" t="s">
        <v>108</v>
      </c>
      <c r="E148" s="78">
        <v>26375</v>
      </c>
      <c r="F148" s="78"/>
      <c r="G148" s="78"/>
      <c r="H148" s="78"/>
      <c r="I148" s="78"/>
      <c r="J148" s="78"/>
    </row>
    <row r="149" spans="1:10">
      <c r="A149" s="78" t="s">
        <v>302</v>
      </c>
      <c r="B149" s="78" t="s">
        <v>151</v>
      </c>
      <c r="C149" s="78" t="s">
        <v>8</v>
      </c>
      <c r="D149" s="78" t="s">
        <v>108</v>
      </c>
      <c r="E149" s="78">
        <v>26375</v>
      </c>
      <c r="F149" s="78"/>
      <c r="G149" s="78"/>
      <c r="H149" s="78"/>
      <c r="I149" s="78"/>
      <c r="J149" s="78"/>
    </row>
    <row r="150" spans="1:10">
      <c r="A150" s="78" t="s">
        <v>303</v>
      </c>
      <c r="B150" s="78" t="s">
        <v>99</v>
      </c>
      <c r="C150" s="78" t="s">
        <v>93</v>
      </c>
      <c r="D150" s="78" t="s">
        <v>154</v>
      </c>
      <c r="E150" s="78">
        <v>39500</v>
      </c>
      <c r="F150" s="78"/>
      <c r="G150" s="78"/>
      <c r="H150" s="78"/>
      <c r="I150" s="78"/>
      <c r="J150" s="78"/>
    </row>
    <row r="151" spans="1:10">
      <c r="A151" s="78" t="s">
        <v>304</v>
      </c>
      <c r="B151" s="78" t="s">
        <v>99</v>
      </c>
      <c r="C151" s="78" t="s">
        <v>93</v>
      </c>
      <c r="D151" s="78" t="s">
        <v>154</v>
      </c>
      <c r="E151" s="78">
        <v>39500</v>
      </c>
      <c r="F151" s="78"/>
      <c r="G151" s="78"/>
      <c r="H151" s="78"/>
      <c r="I151" s="78"/>
      <c r="J151" s="78"/>
    </row>
    <row r="152" spans="1:10">
      <c r="A152" s="78" t="s">
        <v>305</v>
      </c>
      <c r="B152" s="78" t="s">
        <v>99</v>
      </c>
      <c r="C152" s="78" t="s">
        <v>93</v>
      </c>
      <c r="D152" s="78" t="s">
        <v>154</v>
      </c>
      <c r="E152" s="78">
        <v>39500</v>
      </c>
      <c r="F152" s="78"/>
      <c r="G152" s="78"/>
      <c r="H152" s="78"/>
      <c r="I152" s="78"/>
      <c r="J152" s="78"/>
    </row>
    <row r="153" spans="1:10">
      <c r="A153" s="78" t="s">
        <v>306</v>
      </c>
      <c r="B153" s="78" t="s">
        <v>99</v>
      </c>
      <c r="C153" s="78" t="s">
        <v>93</v>
      </c>
      <c r="D153" s="78" t="s">
        <v>154</v>
      </c>
      <c r="E153" s="78">
        <v>39500</v>
      </c>
      <c r="F153" s="78"/>
      <c r="G153" s="78"/>
      <c r="H153" s="78"/>
      <c r="I153" s="78"/>
      <c r="J153" s="78"/>
    </row>
    <row r="154" spans="1:10">
      <c r="A154" s="78" t="s">
        <v>307</v>
      </c>
      <c r="B154" s="78" t="s">
        <v>99</v>
      </c>
      <c r="C154" s="78" t="s">
        <v>93</v>
      </c>
      <c r="D154" s="78" t="s">
        <v>154</v>
      </c>
      <c r="E154" s="78">
        <v>26375</v>
      </c>
      <c r="F154" s="78"/>
      <c r="G154" s="78"/>
      <c r="H154" s="78"/>
      <c r="I154" s="78"/>
      <c r="J154" s="78"/>
    </row>
    <row r="155" spans="1:10">
      <c r="A155" s="78" t="s">
        <v>308</v>
      </c>
      <c r="B155" s="78" t="s">
        <v>99</v>
      </c>
      <c r="C155" s="78" t="s">
        <v>93</v>
      </c>
      <c r="D155" s="78" t="s">
        <v>154</v>
      </c>
      <c r="E155" s="78">
        <v>26375</v>
      </c>
      <c r="F155" s="78"/>
      <c r="G155" s="78"/>
      <c r="H155" s="78"/>
      <c r="I155" s="78"/>
      <c r="J155" s="78"/>
    </row>
    <row r="156" spans="1:10">
      <c r="A156" s="78" t="s">
        <v>309</v>
      </c>
      <c r="B156" s="78" t="s">
        <v>99</v>
      </c>
      <c r="C156" s="78" t="s">
        <v>93</v>
      </c>
      <c r="D156" s="78" t="s">
        <v>154</v>
      </c>
      <c r="E156" s="78">
        <v>26375</v>
      </c>
      <c r="F156" s="78"/>
      <c r="G156" s="78"/>
      <c r="H156" s="78"/>
      <c r="I156" s="78"/>
      <c r="J156" s="78"/>
    </row>
    <row r="157" spans="1:10">
      <c r="A157" s="78" t="s">
        <v>310</v>
      </c>
      <c r="B157" s="78" t="s">
        <v>100</v>
      </c>
      <c r="C157" s="78" t="s">
        <v>93</v>
      </c>
      <c r="D157" s="78" t="s">
        <v>154</v>
      </c>
      <c r="E157" s="78">
        <v>30750</v>
      </c>
      <c r="F157" s="78"/>
      <c r="G157" s="78"/>
      <c r="H157" s="78"/>
      <c r="I157" s="78"/>
      <c r="J157" s="78"/>
    </row>
    <row r="158" spans="1:10">
      <c r="A158" s="78" t="s">
        <v>311</v>
      </c>
      <c r="B158" s="78" t="s">
        <v>100</v>
      </c>
      <c r="C158" s="78" t="s">
        <v>93</v>
      </c>
      <c r="D158" s="78" t="s">
        <v>154</v>
      </c>
      <c r="E158" s="78">
        <v>30750</v>
      </c>
      <c r="F158" s="78"/>
      <c r="G158" s="78"/>
      <c r="H158" s="78"/>
      <c r="I158" s="78"/>
      <c r="J158" s="78"/>
    </row>
    <row r="159" spans="1:10">
      <c r="A159" s="78" t="s">
        <v>312</v>
      </c>
      <c r="B159" s="78" t="s">
        <v>100</v>
      </c>
      <c r="C159" s="78" t="s">
        <v>93</v>
      </c>
      <c r="D159" s="78" t="s">
        <v>154</v>
      </c>
      <c r="E159" s="78">
        <v>30750</v>
      </c>
      <c r="F159" s="78"/>
      <c r="G159" s="78"/>
      <c r="H159" s="78"/>
      <c r="I159" s="78"/>
      <c r="J159" s="78"/>
    </row>
    <row r="160" spans="1:10">
      <c r="A160" s="78" t="s">
        <v>313</v>
      </c>
      <c r="B160" s="78" t="s">
        <v>100</v>
      </c>
      <c r="C160" s="78" t="s">
        <v>93</v>
      </c>
      <c r="D160" s="78" t="s">
        <v>154</v>
      </c>
      <c r="E160" s="78">
        <v>34250</v>
      </c>
      <c r="F160" s="78"/>
      <c r="G160" s="78"/>
      <c r="H160" s="78"/>
      <c r="I160" s="78"/>
      <c r="J160" s="78"/>
    </row>
    <row r="161" spans="1:10">
      <c r="A161" s="78" t="s">
        <v>314</v>
      </c>
      <c r="B161" s="78" t="s">
        <v>100</v>
      </c>
      <c r="C161" s="78" t="s">
        <v>93</v>
      </c>
      <c r="D161" s="78" t="s">
        <v>154</v>
      </c>
      <c r="E161" s="78">
        <v>30750</v>
      </c>
      <c r="F161" s="78"/>
      <c r="G161" s="78"/>
      <c r="H161" s="78"/>
      <c r="I161" s="78"/>
      <c r="J161" s="78"/>
    </row>
    <row r="162" spans="1:10">
      <c r="A162" s="78" t="s">
        <v>315</v>
      </c>
      <c r="B162" s="78" t="s">
        <v>100</v>
      </c>
      <c r="C162" s="78" t="s">
        <v>93</v>
      </c>
      <c r="D162" s="78" t="s">
        <v>154</v>
      </c>
      <c r="E162" s="78">
        <v>34250</v>
      </c>
      <c r="F162" s="78"/>
      <c r="G162" s="78"/>
      <c r="H162" s="78"/>
      <c r="I162" s="78"/>
      <c r="J162" s="78"/>
    </row>
    <row r="163" spans="1:10">
      <c r="A163" s="78" t="s">
        <v>316</v>
      </c>
      <c r="B163" s="78" t="s">
        <v>151</v>
      </c>
      <c r="C163" s="78" t="s">
        <v>93</v>
      </c>
      <c r="D163" s="78" t="s">
        <v>154</v>
      </c>
      <c r="E163" s="78">
        <v>30750</v>
      </c>
      <c r="F163" s="78"/>
      <c r="G163" s="78"/>
      <c r="H163" s="78"/>
      <c r="I163" s="78"/>
      <c r="J163" s="78"/>
    </row>
    <row r="164" spans="1:10">
      <c r="A164" s="78" t="s">
        <v>317</v>
      </c>
      <c r="B164" s="78" t="s">
        <v>151</v>
      </c>
      <c r="C164" s="78" t="s">
        <v>93</v>
      </c>
      <c r="D164" s="78" t="s">
        <v>154</v>
      </c>
      <c r="E164" s="78">
        <v>30750</v>
      </c>
      <c r="F164" s="78"/>
      <c r="G164" s="78"/>
      <c r="H164" s="78"/>
      <c r="I164" s="78"/>
      <c r="J164" s="78"/>
    </row>
    <row r="165" spans="1:10">
      <c r="A165" s="78" t="s">
        <v>318</v>
      </c>
      <c r="B165" s="78" t="s">
        <v>151</v>
      </c>
      <c r="C165" s="78" t="s">
        <v>93</v>
      </c>
      <c r="D165" s="78" t="s">
        <v>154</v>
      </c>
      <c r="E165" s="78">
        <v>34250</v>
      </c>
      <c r="F165" s="78"/>
      <c r="G165" s="78"/>
      <c r="H165" s="78"/>
      <c r="I165" s="78"/>
      <c r="J165" s="78"/>
    </row>
    <row r="166" spans="1:10">
      <c r="A166" s="78" t="s">
        <v>319</v>
      </c>
      <c r="B166" s="78" t="s">
        <v>151</v>
      </c>
      <c r="C166" s="78" t="s">
        <v>93</v>
      </c>
      <c r="D166" s="78" t="s">
        <v>154</v>
      </c>
      <c r="E166" s="78">
        <v>30750</v>
      </c>
      <c r="F166" s="78"/>
      <c r="G166" s="78"/>
      <c r="H166" s="78"/>
      <c r="I166" s="78"/>
      <c r="J166" s="78"/>
    </row>
    <row r="167" spans="1:10">
      <c r="A167" s="78" t="s">
        <v>320</v>
      </c>
      <c r="B167" s="78" t="s">
        <v>151</v>
      </c>
      <c r="C167" s="78" t="s">
        <v>93</v>
      </c>
      <c r="D167" s="78" t="s">
        <v>154</v>
      </c>
      <c r="E167" s="78">
        <v>34250</v>
      </c>
      <c r="F167" s="78"/>
      <c r="G167" s="78"/>
      <c r="H167" s="78"/>
      <c r="I167" s="78"/>
      <c r="J167" s="78"/>
    </row>
    <row r="168" spans="1:10">
      <c r="A168" s="78" t="s">
        <v>321</v>
      </c>
      <c r="B168" s="78" t="s">
        <v>150</v>
      </c>
      <c r="C168" s="78" t="s">
        <v>93</v>
      </c>
      <c r="D168" s="78" t="s">
        <v>154</v>
      </c>
      <c r="E168" s="78">
        <v>30750</v>
      </c>
      <c r="F168" s="78"/>
      <c r="G168" s="78"/>
      <c r="H168" s="78"/>
      <c r="I168" s="78"/>
      <c r="J168" s="78"/>
    </row>
    <row r="169" spans="1:10">
      <c r="A169" s="78" t="s">
        <v>322</v>
      </c>
      <c r="B169" s="78" t="s">
        <v>150</v>
      </c>
      <c r="C169" s="78" t="s">
        <v>93</v>
      </c>
      <c r="D169" s="78" t="s">
        <v>154</v>
      </c>
      <c r="E169" s="78">
        <v>34250</v>
      </c>
      <c r="F169" s="78"/>
      <c r="G169" s="78"/>
      <c r="H169" s="78"/>
      <c r="I169" s="78"/>
      <c r="J169" s="78"/>
    </row>
    <row r="170" spans="1:10">
      <c r="A170" s="78" t="s">
        <v>323</v>
      </c>
      <c r="B170" s="78" t="s">
        <v>150</v>
      </c>
      <c r="C170" s="78" t="s">
        <v>93</v>
      </c>
      <c r="D170" s="78" t="s">
        <v>154</v>
      </c>
      <c r="E170" s="78">
        <v>30750</v>
      </c>
      <c r="F170" s="78"/>
      <c r="G170" s="78"/>
      <c r="H170" s="78"/>
      <c r="I170" s="78"/>
      <c r="J170" s="78"/>
    </row>
    <row r="171" spans="1:10">
      <c r="A171" s="78" t="s">
        <v>324</v>
      </c>
      <c r="B171" s="78" t="s">
        <v>150</v>
      </c>
      <c r="C171" s="78" t="s">
        <v>93</v>
      </c>
      <c r="D171" s="78" t="s">
        <v>154</v>
      </c>
      <c r="E171" s="78">
        <v>34250</v>
      </c>
      <c r="F171" s="78"/>
      <c r="G171" s="78"/>
      <c r="H171" s="78"/>
      <c r="I171" s="78"/>
      <c r="J171" s="78"/>
    </row>
    <row r="172" spans="1:10">
      <c r="A172" s="78" t="s">
        <v>325</v>
      </c>
      <c r="B172" s="78" t="s">
        <v>150</v>
      </c>
      <c r="C172" s="78" t="s">
        <v>93</v>
      </c>
      <c r="D172" s="78" t="s">
        <v>154</v>
      </c>
      <c r="E172" s="78">
        <v>30750</v>
      </c>
      <c r="F172" s="78"/>
      <c r="G172" s="78"/>
      <c r="H172" s="78"/>
      <c r="I172" s="78"/>
      <c r="J172" s="78"/>
    </row>
    <row r="173" spans="1:10">
      <c r="A173" s="78" t="s">
        <v>326</v>
      </c>
      <c r="B173" s="78" t="s">
        <v>150</v>
      </c>
      <c r="C173" s="78" t="s">
        <v>93</v>
      </c>
      <c r="D173" s="78" t="s">
        <v>154</v>
      </c>
      <c r="E173" s="78">
        <v>23750</v>
      </c>
      <c r="F173" s="78"/>
      <c r="G173" s="78"/>
      <c r="H173" s="78"/>
      <c r="I173" s="78"/>
      <c r="J173" s="78"/>
    </row>
    <row r="174" spans="1:10">
      <c r="A174" s="78" t="s">
        <v>327</v>
      </c>
      <c r="B174" s="78" t="s">
        <v>152</v>
      </c>
      <c r="C174" s="78" t="s">
        <v>93</v>
      </c>
      <c r="D174" s="78" t="s">
        <v>154</v>
      </c>
      <c r="E174" s="78">
        <v>30750</v>
      </c>
      <c r="F174" s="78"/>
      <c r="G174" s="78"/>
      <c r="H174" s="78"/>
      <c r="I174" s="78"/>
      <c r="J174" s="78"/>
    </row>
    <row r="175" spans="1:10">
      <c r="A175" s="78" t="s">
        <v>328</v>
      </c>
      <c r="B175" s="78" t="s">
        <v>152</v>
      </c>
      <c r="C175" s="78" t="s">
        <v>93</v>
      </c>
      <c r="D175" s="78" t="s">
        <v>154</v>
      </c>
      <c r="E175" s="78">
        <v>34250</v>
      </c>
      <c r="F175" s="78"/>
      <c r="G175" s="78"/>
      <c r="H175" s="78"/>
      <c r="I175" s="78"/>
      <c r="J175" s="78"/>
    </row>
    <row r="176" spans="1:10">
      <c r="A176" s="78" t="s">
        <v>329</v>
      </c>
      <c r="B176" s="78" t="s">
        <v>152</v>
      </c>
      <c r="C176" s="78" t="s">
        <v>93</v>
      </c>
      <c r="D176" s="78" t="s">
        <v>154</v>
      </c>
      <c r="E176" s="78">
        <v>23750</v>
      </c>
      <c r="F176" s="78"/>
      <c r="G176" s="78"/>
      <c r="H176" s="78"/>
      <c r="I176" s="78"/>
      <c r="J176" s="78"/>
    </row>
    <row r="177" spans="1:10">
      <c r="A177" s="78" t="s">
        <v>330</v>
      </c>
      <c r="B177" s="78" t="s">
        <v>153</v>
      </c>
      <c r="C177" s="78" t="s">
        <v>93</v>
      </c>
      <c r="D177" s="78" t="s">
        <v>154</v>
      </c>
      <c r="E177" s="78">
        <v>30750</v>
      </c>
      <c r="F177" s="78"/>
      <c r="G177" s="78"/>
      <c r="H177" s="78"/>
      <c r="I177" s="78"/>
      <c r="J177" s="78"/>
    </row>
    <row r="178" spans="1:10">
      <c r="A178" s="78" t="s">
        <v>331</v>
      </c>
      <c r="B178" s="78" t="s">
        <v>153</v>
      </c>
      <c r="C178" s="78" t="s">
        <v>93</v>
      </c>
      <c r="D178" s="78" t="s">
        <v>154</v>
      </c>
      <c r="E178" s="78">
        <v>34250</v>
      </c>
      <c r="F178" s="78"/>
      <c r="G178" s="78"/>
      <c r="H178" s="78"/>
      <c r="I178" s="78"/>
      <c r="J178" s="78"/>
    </row>
    <row r="179" spans="1:10">
      <c r="A179" s="78" t="s">
        <v>332</v>
      </c>
      <c r="B179" s="78" t="s">
        <v>153</v>
      </c>
      <c r="C179" s="78" t="s">
        <v>93</v>
      </c>
      <c r="D179" s="78" t="s">
        <v>154</v>
      </c>
      <c r="E179" s="78">
        <v>23750</v>
      </c>
      <c r="F179" s="78"/>
      <c r="G179" s="78"/>
      <c r="H179" s="78"/>
      <c r="I179" s="78"/>
      <c r="J179" s="78"/>
    </row>
    <row r="180" spans="1:10">
      <c r="A180" s="78" t="s">
        <v>333</v>
      </c>
      <c r="B180" s="78" t="s">
        <v>153</v>
      </c>
      <c r="C180" s="78" t="s">
        <v>93</v>
      </c>
      <c r="D180" s="78" t="s">
        <v>154</v>
      </c>
      <c r="E180" s="78">
        <v>30750</v>
      </c>
      <c r="F180" s="78"/>
      <c r="G180" s="78"/>
      <c r="H180" s="78"/>
      <c r="I180" s="78"/>
      <c r="J180" s="78"/>
    </row>
    <row r="181" spans="1:10">
      <c r="A181" s="78" t="s">
        <v>334</v>
      </c>
      <c r="B181" s="78" t="s">
        <v>153</v>
      </c>
      <c r="C181" s="78" t="s">
        <v>93</v>
      </c>
      <c r="D181" s="78" t="s">
        <v>154</v>
      </c>
      <c r="E181" s="78">
        <v>34250</v>
      </c>
      <c r="F181" s="78"/>
      <c r="G181" s="78"/>
      <c r="H181" s="78"/>
      <c r="I181" s="78"/>
      <c r="J181" s="78"/>
    </row>
    <row r="182" spans="1:10">
      <c r="A182" s="78" t="s">
        <v>335</v>
      </c>
      <c r="B182" s="78" t="s">
        <v>153</v>
      </c>
      <c r="C182" s="78" t="s">
        <v>93</v>
      </c>
      <c r="D182" s="78" t="s">
        <v>154</v>
      </c>
      <c r="E182" s="78">
        <v>23750</v>
      </c>
      <c r="F182" s="78"/>
      <c r="G182" s="78"/>
      <c r="H182" s="78"/>
      <c r="I182" s="78"/>
      <c r="J182" s="78"/>
    </row>
    <row r="183" spans="1:10">
      <c r="A183" s="78" t="s">
        <v>336</v>
      </c>
      <c r="B183" s="78" t="s">
        <v>153</v>
      </c>
      <c r="C183" s="78" t="s">
        <v>93</v>
      </c>
      <c r="D183" s="78" t="s">
        <v>154</v>
      </c>
      <c r="E183" s="78">
        <v>30750</v>
      </c>
      <c r="F183" s="78"/>
      <c r="G183" s="78"/>
      <c r="H183" s="78"/>
      <c r="I183" s="78"/>
      <c r="J183" s="78"/>
    </row>
    <row r="184" spans="1:10">
      <c r="A184" s="78" t="s">
        <v>337</v>
      </c>
      <c r="B184" s="78" t="s">
        <v>153</v>
      </c>
      <c r="C184" s="78" t="s">
        <v>93</v>
      </c>
      <c r="D184" s="78" t="s">
        <v>154</v>
      </c>
      <c r="E184" s="78">
        <v>34250</v>
      </c>
      <c r="F184" s="78"/>
      <c r="G184" s="78"/>
      <c r="H184" s="78"/>
      <c r="I184" s="78"/>
      <c r="J184" s="78"/>
    </row>
    <row r="185" spans="1:10">
      <c r="A185" s="78" t="s">
        <v>338</v>
      </c>
      <c r="B185" s="78" t="s">
        <v>99</v>
      </c>
      <c r="C185" s="78" t="s">
        <v>93</v>
      </c>
      <c r="D185" s="78" t="s">
        <v>155</v>
      </c>
      <c r="E185" s="78">
        <v>23750</v>
      </c>
      <c r="F185" s="78"/>
      <c r="G185" s="78"/>
      <c r="H185" s="78"/>
      <c r="I185" s="78"/>
      <c r="J185" s="78"/>
    </row>
    <row r="186" spans="1:10">
      <c r="A186" s="78" t="s">
        <v>339</v>
      </c>
      <c r="B186" s="78" t="s">
        <v>99</v>
      </c>
      <c r="C186" s="78" t="s">
        <v>93</v>
      </c>
      <c r="D186" s="78" t="s">
        <v>155</v>
      </c>
      <c r="E186" s="78">
        <v>30750</v>
      </c>
      <c r="F186" s="78"/>
      <c r="G186" s="78"/>
      <c r="H186" s="78"/>
      <c r="I186" s="78"/>
      <c r="J186" s="78"/>
    </row>
    <row r="187" spans="1:10">
      <c r="A187" s="78" t="s">
        <v>340</v>
      </c>
      <c r="B187" s="78" t="s">
        <v>99</v>
      </c>
      <c r="C187" s="78" t="s">
        <v>93</v>
      </c>
      <c r="D187" s="78" t="s">
        <v>155</v>
      </c>
      <c r="E187" s="78">
        <v>34250</v>
      </c>
      <c r="F187" s="78"/>
      <c r="G187" s="78"/>
      <c r="H187" s="78"/>
      <c r="I187" s="78"/>
      <c r="J187" s="78"/>
    </row>
    <row r="188" spans="1:10">
      <c r="A188" s="78" t="s">
        <v>341</v>
      </c>
      <c r="B188" s="78" t="s">
        <v>99</v>
      </c>
      <c r="C188" s="78" t="s">
        <v>93</v>
      </c>
      <c r="D188" s="78" t="s">
        <v>155</v>
      </c>
      <c r="E188" s="78">
        <v>23750</v>
      </c>
      <c r="F188" s="78"/>
      <c r="G188" s="78"/>
      <c r="H188" s="78"/>
      <c r="I188" s="78"/>
      <c r="J188" s="78"/>
    </row>
    <row r="189" spans="1:10">
      <c r="A189" s="78" t="s">
        <v>342</v>
      </c>
      <c r="B189" s="78" t="s">
        <v>99</v>
      </c>
      <c r="C189" s="78" t="s">
        <v>93</v>
      </c>
      <c r="D189" s="78" t="s">
        <v>155</v>
      </c>
      <c r="E189" s="78">
        <v>30750</v>
      </c>
      <c r="F189" s="78"/>
      <c r="G189" s="78"/>
      <c r="H189" s="78"/>
      <c r="I189" s="78"/>
      <c r="J189" s="78"/>
    </row>
    <row r="190" spans="1:10">
      <c r="A190" s="78" t="s">
        <v>343</v>
      </c>
      <c r="B190" s="78" t="s">
        <v>99</v>
      </c>
      <c r="C190" s="78" t="s">
        <v>93</v>
      </c>
      <c r="D190" s="78" t="s">
        <v>155</v>
      </c>
      <c r="E190" s="78">
        <v>34250</v>
      </c>
      <c r="F190" s="78"/>
      <c r="G190" s="78"/>
      <c r="H190" s="78"/>
      <c r="I190" s="78"/>
      <c r="J190" s="78"/>
    </row>
    <row r="191" spans="1:10">
      <c r="A191" s="78" t="s">
        <v>344</v>
      </c>
      <c r="B191" s="78" t="s">
        <v>99</v>
      </c>
      <c r="C191" s="78" t="s">
        <v>93</v>
      </c>
      <c r="D191" s="78" t="s">
        <v>155</v>
      </c>
      <c r="E191" s="78">
        <v>23750</v>
      </c>
      <c r="F191" s="78"/>
      <c r="G191" s="78"/>
      <c r="H191" s="78"/>
      <c r="I191" s="78"/>
      <c r="J191" s="78"/>
    </row>
    <row r="192" spans="1:10">
      <c r="A192" s="78" t="s">
        <v>345</v>
      </c>
      <c r="B192" s="78" t="s">
        <v>99</v>
      </c>
      <c r="C192" s="78" t="s">
        <v>93</v>
      </c>
      <c r="D192" s="78" t="s">
        <v>155</v>
      </c>
      <c r="E192" s="78">
        <v>30750</v>
      </c>
      <c r="F192" s="78"/>
      <c r="G192" s="78"/>
      <c r="H192" s="78"/>
      <c r="I192" s="78"/>
      <c r="J192" s="78"/>
    </row>
    <row r="193" spans="1:10">
      <c r="A193" s="78" t="s">
        <v>346</v>
      </c>
      <c r="B193" s="78" t="s">
        <v>99</v>
      </c>
      <c r="C193" s="78" t="s">
        <v>93</v>
      </c>
      <c r="D193" s="78" t="s">
        <v>155</v>
      </c>
      <c r="E193" s="78">
        <v>34250</v>
      </c>
      <c r="F193" s="78"/>
      <c r="G193" s="78"/>
      <c r="H193" s="78"/>
      <c r="I193" s="78"/>
      <c r="J193" s="78"/>
    </row>
    <row r="194" spans="1:10">
      <c r="A194" s="78" t="s">
        <v>347</v>
      </c>
      <c r="B194" s="78" t="s">
        <v>99</v>
      </c>
      <c r="C194" s="78" t="s">
        <v>93</v>
      </c>
      <c r="D194" s="78" t="s">
        <v>155</v>
      </c>
      <c r="E194" s="78">
        <v>23750</v>
      </c>
      <c r="F194" s="78"/>
      <c r="G194" s="78"/>
      <c r="H194" s="78"/>
      <c r="I194" s="78"/>
      <c r="J194" s="78"/>
    </row>
    <row r="195" spans="1:10">
      <c r="A195" s="78" t="s">
        <v>348</v>
      </c>
      <c r="B195" s="78" t="s">
        <v>99</v>
      </c>
      <c r="C195" s="78" t="s">
        <v>93</v>
      </c>
      <c r="D195" s="78" t="s">
        <v>155</v>
      </c>
      <c r="E195" s="78">
        <v>30750</v>
      </c>
      <c r="F195" s="78"/>
      <c r="G195" s="78"/>
      <c r="H195" s="78"/>
      <c r="I195" s="78"/>
      <c r="J195" s="78"/>
    </row>
    <row r="196" spans="1:10">
      <c r="A196" s="78" t="s">
        <v>349</v>
      </c>
      <c r="B196" s="78" t="s">
        <v>99</v>
      </c>
      <c r="C196" s="78" t="s">
        <v>93</v>
      </c>
      <c r="D196" s="78" t="s">
        <v>155</v>
      </c>
      <c r="E196" s="78">
        <v>34250</v>
      </c>
      <c r="F196" s="78"/>
      <c r="G196" s="78"/>
      <c r="H196" s="78"/>
      <c r="I196" s="78"/>
      <c r="J196" s="78"/>
    </row>
    <row r="197" spans="1:10">
      <c r="A197" s="78" t="s">
        <v>350</v>
      </c>
      <c r="B197" s="78" t="s">
        <v>99</v>
      </c>
      <c r="C197" s="78" t="s">
        <v>93</v>
      </c>
      <c r="D197" s="78" t="s">
        <v>155</v>
      </c>
      <c r="E197" s="78">
        <v>23750</v>
      </c>
      <c r="F197" s="78"/>
      <c r="G197" s="78"/>
      <c r="H197" s="78"/>
      <c r="I197" s="78"/>
      <c r="J197" s="78"/>
    </row>
    <row r="198" spans="1:10">
      <c r="A198" s="78" t="s">
        <v>351</v>
      </c>
      <c r="B198" s="78" t="s">
        <v>100</v>
      </c>
      <c r="C198" s="78" t="s">
        <v>93</v>
      </c>
      <c r="D198" s="78" t="s">
        <v>155</v>
      </c>
      <c r="E198" s="78">
        <v>50000</v>
      </c>
      <c r="F198" s="78"/>
      <c r="G198" s="78"/>
      <c r="H198" s="78"/>
      <c r="I198" s="78"/>
      <c r="J198" s="78"/>
    </row>
    <row r="199" spans="1:10">
      <c r="A199" s="78" t="s">
        <v>352</v>
      </c>
      <c r="B199" s="78" t="s">
        <v>100</v>
      </c>
      <c r="C199" s="78" t="s">
        <v>93</v>
      </c>
      <c r="D199" s="78" t="s">
        <v>155</v>
      </c>
      <c r="E199" s="78">
        <v>34250</v>
      </c>
      <c r="F199" s="78"/>
      <c r="G199" s="78"/>
      <c r="H199" s="78"/>
      <c r="I199" s="78"/>
      <c r="J199" s="78"/>
    </row>
    <row r="200" spans="1:10">
      <c r="A200" s="78" t="s">
        <v>353</v>
      </c>
      <c r="B200" s="78" t="s">
        <v>100</v>
      </c>
      <c r="C200" s="78" t="s">
        <v>93</v>
      </c>
      <c r="D200" s="78" t="s">
        <v>155</v>
      </c>
      <c r="E200" s="78">
        <v>32325</v>
      </c>
      <c r="F200" s="78"/>
      <c r="G200" s="78"/>
      <c r="H200" s="78"/>
      <c r="I200" s="78"/>
      <c r="J200" s="78"/>
    </row>
    <row r="201" spans="1:10">
      <c r="A201" s="78" t="s">
        <v>354</v>
      </c>
      <c r="B201" s="78" t="s">
        <v>100</v>
      </c>
      <c r="C201" s="78" t="s">
        <v>93</v>
      </c>
      <c r="D201" s="78" t="s">
        <v>155</v>
      </c>
      <c r="E201" s="78">
        <v>32325</v>
      </c>
      <c r="F201" s="78"/>
      <c r="G201" s="78"/>
      <c r="H201" s="78"/>
      <c r="I201" s="78"/>
      <c r="J201" s="78"/>
    </row>
    <row r="202" spans="1:10">
      <c r="A202" s="78" t="s">
        <v>355</v>
      </c>
      <c r="B202" s="78" t="s">
        <v>100</v>
      </c>
      <c r="C202" s="78" t="s">
        <v>93</v>
      </c>
      <c r="D202" s="78" t="s">
        <v>155</v>
      </c>
      <c r="E202" s="78">
        <v>34250</v>
      </c>
      <c r="F202" s="78"/>
      <c r="G202" s="78"/>
      <c r="H202" s="78"/>
      <c r="I202" s="78"/>
      <c r="J202" s="78"/>
    </row>
    <row r="203" spans="1:10">
      <c r="A203" s="78" t="s">
        <v>356</v>
      </c>
      <c r="B203" s="78" t="s">
        <v>100</v>
      </c>
      <c r="C203" s="78" t="s">
        <v>93</v>
      </c>
      <c r="D203" s="78" t="s">
        <v>155</v>
      </c>
      <c r="E203" s="78">
        <v>32325</v>
      </c>
      <c r="F203" s="78"/>
      <c r="G203" s="78"/>
      <c r="H203" s="78"/>
      <c r="I203" s="78"/>
      <c r="J203" s="78"/>
    </row>
    <row r="204" spans="1:10">
      <c r="A204" s="78" t="s">
        <v>357</v>
      </c>
      <c r="B204" s="78" t="s">
        <v>100</v>
      </c>
      <c r="C204" s="78" t="s">
        <v>93</v>
      </c>
      <c r="D204" s="78" t="s">
        <v>155</v>
      </c>
      <c r="E204" s="78">
        <v>32325</v>
      </c>
      <c r="F204" s="78"/>
      <c r="G204" s="78"/>
      <c r="H204" s="78"/>
      <c r="I204" s="78"/>
      <c r="J204" s="78"/>
    </row>
    <row r="205" spans="1:10">
      <c r="A205" s="78" t="s">
        <v>358</v>
      </c>
      <c r="B205" s="78" t="s">
        <v>100</v>
      </c>
      <c r="C205" s="78" t="s">
        <v>93</v>
      </c>
      <c r="D205" s="78" t="s">
        <v>155</v>
      </c>
      <c r="E205" s="78">
        <v>34250</v>
      </c>
      <c r="F205" s="78"/>
      <c r="G205" s="78"/>
      <c r="H205" s="78"/>
      <c r="I205" s="78"/>
      <c r="J205" s="78"/>
    </row>
    <row r="206" spans="1:10">
      <c r="A206" s="78" t="s">
        <v>359</v>
      </c>
      <c r="B206" s="78" t="s">
        <v>100</v>
      </c>
      <c r="C206" s="78" t="s">
        <v>93</v>
      </c>
      <c r="D206" s="78" t="s">
        <v>155</v>
      </c>
      <c r="E206" s="78">
        <v>32325</v>
      </c>
      <c r="F206" s="78"/>
      <c r="G206" s="78"/>
      <c r="H206" s="78"/>
      <c r="I206" s="78"/>
      <c r="J206" s="78"/>
    </row>
    <row r="207" spans="1:10">
      <c r="A207" s="78" t="s">
        <v>360</v>
      </c>
      <c r="B207" s="78" t="s">
        <v>100</v>
      </c>
      <c r="C207" s="78" t="s">
        <v>93</v>
      </c>
      <c r="D207" s="78" t="s">
        <v>155</v>
      </c>
      <c r="E207" s="78">
        <v>40000</v>
      </c>
      <c r="F207" s="78"/>
      <c r="G207" s="78"/>
      <c r="H207" s="78"/>
      <c r="I207" s="78"/>
      <c r="J207" s="78"/>
    </row>
    <row r="208" spans="1:10">
      <c r="A208" s="78" t="s">
        <v>361</v>
      </c>
      <c r="B208" s="78" t="s">
        <v>151</v>
      </c>
      <c r="C208" s="78" t="s">
        <v>93</v>
      </c>
      <c r="D208" s="78" t="s">
        <v>155</v>
      </c>
      <c r="E208" s="78">
        <v>34250</v>
      </c>
      <c r="F208" s="78"/>
      <c r="G208" s="78"/>
      <c r="H208" s="78"/>
      <c r="I208" s="78"/>
      <c r="J208" s="78"/>
    </row>
    <row r="209" spans="1:10">
      <c r="A209" s="78" t="s">
        <v>362</v>
      </c>
      <c r="B209" s="78" t="s">
        <v>151</v>
      </c>
      <c r="C209" s="78" t="s">
        <v>93</v>
      </c>
      <c r="D209" s="78" t="s">
        <v>155</v>
      </c>
      <c r="E209" s="78">
        <v>32325</v>
      </c>
      <c r="F209" s="78"/>
      <c r="G209" s="78"/>
      <c r="H209" s="78"/>
      <c r="I209" s="78"/>
      <c r="J209" s="78"/>
    </row>
    <row r="210" spans="1:10">
      <c r="A210" s="78" t="s">
        <v>363</v>
      </c>
      <c r="B210" s="78" t="s">
        <v>151</v>
      </c>
      <c r="C210" s="78" t="s">
        <v>93</v>
      </c>
      <c r="D210" s="78" t="s">
        <v>155</v>
      </c>
      <c r="E210" s="78">
        <v>32325</v>
      </c>
      <c r="F210" s="78"/>
      <c r="G210" s="78"/>
      <c r="H210" s="78"/>
      <c r="I210" s="78"/>
      <c r="J210" s="78"/>
    </row>
    <row r="211" spans="1:10">
      <c r="A211" s="78" t="s">
        <v>364</v>
      </c>
      <c r="B211" s="78" t="s">
        <v>151</v>
      </c>
      <c r="C211" s="78" t="s">
        <v>93</v>
      </c>
      <c r="D211" s="78" t="s">
        <v>155</v>
      </c>
      <c r="E211" s="78">
        <v>34250</v>
      </c>
      <c r="F211" s="78"/>
      <c r="G211" s="78"/>
      <c r="H211" s="78"/>
      <c r="I211" s="78"/>
      <c r="J211" s="78"/>
    </row>
    <row r="212" spans="1:10">
      <c r="A212" s="78" t="s">
        <v>365</v>
      </c>
      <c r="B212" s="78" t="s">
        <v>151</v>
      </c>
      <c r="C212" s="78" t="s">
        <v>93</v>
      </c>
      <c r="D212" s="78" t="s">
        <v>155</v>
      </c>
      <c r="E212" s="78">
        <v>32325</v>
      </c>
      <c r="F212" s="78"/>
      <c r="G212" s="78"/>
      <c r="H212" s="78"/>
      <c r="I212" s="78"/>
      <c r="J212" s="78"/>
    </row>
    <row r="213" spans="1:10">
      <c r="A213" s="78" t="s">
        <v>366</v>
      </c>
      <c r="B213" s="78" t="s">
        <v>151</v>
      </c>
      <c r="C213" s="78" t="s">
        <v>93</v>
      </c>
      <c r="D213" s="78" t="s">
        <v>155</v>
      </c>
      <c r="E213" s="78">
        <v>32325</v>
      </c>
      <c r="F213" s="78"/>
      <c r="G213" s="78"/>
      <c r="H213" s="78"/>
      <c r="I213" s="78"/>
      <c r="J213" s="78"/>
    </row>
    <row r="214" spans="1:10">
      <c r="A214" s="78" t="s">
        <v>367</v>
      </c>
      <c r="B214" s="78" t="s">
        <v>151</v>
      </c>
      <c r="C214" s="78" t="s">
        <v>93</v>
      </c>
      <c r="D214" s="78" t="s">
        <v>155</v>
      </c>
      <c r="E214" s="78">
        <v>34250</v>
      </c>
      <c r="F214" s="78"/>
      <c r="G214" s="78"/>
      <c r="H214" s="78"/>
      <c r="I214" s="78"/>
      <c r="J214" s="78"/>
    </row>
    <row r="215" spans="1:10">
      <c r="A215" s="78" t="s">
        <v>368</v>
      </c>
      <c r="B215" s="78" t="s">
        <v>151</v>
      </c>
      <c r="C215" s="78" t="s">
        <v>93</v>
      </c>
      <c r="D215" s="78" t="s">
        <v>155</v>
      </c>
      <c r="E215" s="78">
        <v>32325</v>
      </c>
      <c r="F215" s="78"/>
      <c r="G215" s="78"/>
      <c r="H215" s="78"/>
      <c r="I215" s="78"/>
      <c r="J215" s="78"/>
    </row>
    <row r="216" spans="1:10">
      <c r="A216" s="78" t="s">
        <v>369</v>
      </c>
      <c r="B216" s="78" t="s">
        <v>151</v>
      </c>
      <c r="C216" s="78" t="s">
        <v>93</v>
      </c>
      <c r="D216" s="78" t="s">
        <v>155</v>
      </c>
      <c r="E216" s="78">
        <v>32325</v>
      </c>
      <c r="F216" s="78"/>
      <c r="G216" s="78"/>
      <c r="H216" s="78"/>
      <c r="I216" s="78"/>
      <c r="J216" s="78"/>
    </row>
    <row r="217" spans="1:10">
      <c r="A217" s="78" t="s">
        <v>370</v>
      </c>
      <c r="B217" s="78" t="s">
        <v>151</v>
      </c>
      <c r="C217" s="78" t="s">
        <v>93</v>
      </c>
      <c r="D217" s="78" t="s">
        <v>155</v>
      </c>
      <c r="E217" s="78">
        <v>34250</v>
      </c>
      <c r="F217" s="78"/>
      <c r="G217" s="78"/>
      <c r="H217" s="78"/>
      <c r="I217" s="78"/>
      <c r="J217" s="78"/>
    </row>
    <row r="218" spans="1:10">
      <c r="A218" s="78" t="s">
        <v>371</v>
      </c>
      <c r="B218" s="78" t="s">
        <v>150</v>
      </c>
      <c r="C218" s="78" t="s">
        <v>93</v>
      </c>
      <c r="D218" s="78" t="s">
        <v>155</v>
      </c>
      <c r="E218" s="78">
        <v>32325</v>
      </c>
      <c r="F218" s="78"/>
      <c r="G218" s="78"/>
      <c r="H218" s="78"/>
      <c r="I218" s="78"/>
      <c r="J218" s="78"/>
    </row>
    <row r="219" spans="1:10">
      <c r="A219" s="78" t="s">
        <v>372</v>
      </c>
      <c r="B219" s="78" t="s">
        <v>150</v>
      </c>
      <c r="C219" s="78" t="s">
        <v>93</v>
      </c>
      <c r="D219" s="78" t="s">
        <v>155</v>
      </c>
      <c r="E219" s="78">
        <v>32325</v>
      </c>
      <c r="F219" s="78"/>
      <c r="G219" s="78"/>
      <c r="H219" s="78"/>
      <c r="I219" s="78"/>
      <c r="J219" s="78"/>
    </row>
    <row r="220" spans="1:10">
      <c r="A220" s="78" t="s">
        <v>373</v>
      </c>
      <c r="B220" s="78" t="s">
        <v>150</v>
      </c>
      <c r="C220" s="78" t="s">
        <v>93</v>
      </c>
      <c r="D220" s="78" t="s">
        <v>155</v>
      </c>
      <c r="E220" s="78">
        <v>34250</v>
      </c>
      <c r="F220" s="78"/>
      <c r="G220" s="78"/>
      <c r="H220" s="78"/>
      <c r="I220" s="78"/>
      <c r="J220" s="78"/>
    </row>
    <row r="221" spans="1:10">
      <c r="A221" s="78" t="s">
        <v>374</v>
      </c>
      <c r="B221" s="78" t="s">
        <v>150</v>
      </c>
      <c r="C221" s="78" t="s">
        <v>93</v>
      </c>
      <c r="D221" s="78" t="s">
        <v>155</v>
      </c>
      <c r="E221" s="78">
        <v>32325</v>
      </c>
      <c r="F221" s="78"/>
      <c r="G221" s="78"/>
      <c r="H221" s="78"/>
      <c r="I221" s="78"/>
      <c r="J221" s="78"/>
    </row>
    <row r="222" spans="1:10">
      <c r="A222" s="78" t="s">
        <v>375</v>
      </c>
      <c r="B222" s="78" t="s">
        <v>150</v>
      </c>
      <c r="C222" s="78" t="s">
        <v>93</v>
      </c>
      <c r="D222" s="78" t="s">
        <v>155</v>
      </c>
      <c r="E222" s="78">
        <v>32325</v>
      </c>
      <c r="F222" s="78"/>
      <c r="G222" s="78"/>
      <c r="H222" s="78"/>
      <c r="I222" s="78"/>
      <c r="J222" s="78"/>
    </row>
    <row r="223" spans="1:10">
      <c r="A223" s="78" t="s">
        <v>376</v>
      </c>
      <c r="B223" s="78" t="s">
        <v>150</v>
      </c>
      <c r="C223" s="78" t="s">
        <v>93</v>
      </c>
      <c r="D223" s="78" t="s">
        <v>155</v>
      </c>
      <c r="E223" s="78">
        <v>34250</v>
      </c>
      <c r="F223" s="78"/>
      <c r="G223" s="78"/>
      <c r="H223" s="78"/>
      <c r="I223" s="78"/>
      <c r="J223" s="78"/>
    </row>
    <row r="224" spans="1:10">
      <c r="A224" s="78" t="s">
        <v>377</v>
      </c>
      <c r="B224" s="78" t="s">
        <v>150</v>
      </c>
      <c r="C224" s="78" t="s">
        <v>93</v>
      </c>
      <c r="D224" s="78" t="s">
        <v>155</v>
      </c>
      <c r="E224" s="78">
        <v>29875</v>
      </c>
      <c r="F224" s="78"/>
      <c r="G224" s="78"/>
      <c r="H224" s="78"/>
      <c r="I224" s="78"/>
      <c r="J224" s="78"/>
    </row>
    <row r="225" spans="1:10">
      <c r="A225" s="78" t="s">
        <v>378</v>
      </c>
      <c r="B225" s="78" t="s">
        <v>152</v>
      </c>
      <c r="C225" s="78" t="s">
        <v>93</v>
      </c>
      <c r="D225" s="78" t="s">
        <v>155</v>
      </c>
      <c r="E225" s="78">
        <v>32500</v>
      </c>
      <c r="F225" s="78"/>
      <c r="G225" s="78"/>
      <c r="H225" s="78"/>
      <c r="I225" s="78"/>
      <c r="J225" s="78"/>
    </row>
    <row r="226" spans="1:10">
      <c r="A226" s="78" t="s">
        <v>379</v>
      </c>
      <c r="B226" s="78" t="s">
        <v>152</v>
      </c>
      <c r="C226" s="78" t="s">
        <v>93</v>
      </c>
      <c r="D226" s="78" t="s">
        <v>155</v>
      </c>
      <c r="E226" s="78">
        <v>29875</v>
      </c>
      <c r="F226" s="78"/>
      <c r="G226" s="78"/>
      <c r="H226" s="78"/>
      <c r="I226" s="78"/>
      <c r="J226" s="78"/>
    </row>
    <row r="227" spans="1:10">
      <c r="A227" s="78" t="s">
        <v>380</v>
      </c>
      <c r="B227" s="78" t="s">
        <v>152</v>
      </c>
      <c r="C227" s="78" t="s">
        <v>93</v>
      </c>
      <c r="D227" s="78" t="s">
        <v>155</v>
      </c>
      <c r="E227" s="78">
        <v>32500</v>
      </c>
      <c r="F227" s="78"/>
      <c r="G227" s="78"/>
      <c r="H227" s="78"/>
      <c r="I227" s="78"/>
      <c r="J227" s="78"/>
    </row>
    <row r="228" spans="1:10">
      <c r="A228" s="78" t="s">
        <v>381</v>
      </c>
      <c r="B228" s="78" t="s">
        <v>152</v>
      </c>
      <c r="C228" s="78" t="s">
        <v>93</v>
      </c>
      <c r="D228" s="78" t="s">
        <v>155</v>
      </c>
      <c r="E228" s="78">
        <v>29875</v>
      </c>
      <c r="F228" s="78"/>
      <c r="G228" s="78"/>
      <c r="H228" s="78"/>
      <c r="I228" s="78"/>
      <c r="J228" s="78"/>
    </row>
    <row r="229" spans="1:10">
      <c r="A229" s="78" t="s">
        <v>382</v>
      </c>
      <c r="B229" s="78" t="s">
        <v>152</v>
      </c>
      <c r="C229" s="78" t="s">
        <v>93</v>
      </c>
      <c r="D229" s="78" t="s">
        <v>155</v>
      </c>
      <c r="E229" s="78">
        <v>32500</v>
      </c>
      <c r="F229" s="78"/>
      <c r="G229" s="78"/>
      <c r="H229" s="78"/>
      <c r="I229" s="78"/>
      <c r="J229" s="78"/>
    </row>
    <row r="230" spans="1:10">
      <c r="A230" s="78" t="s">
        <v>383</v>
      </c>
      <c r="B230" s="78" t="s">
        <v>417</v>
      </c>
      <c r="C230" s="78" t="s">
        <v>93</v>
      </c>
      <c r="D230" s="78" t="s">
        <v>155</v>
      </c>
      <c r="E230" s="78">
        <v>29875</v>
      </c>
      <c r="F230" s="78"/>
      <c r="G230" s="78"/>
      <c r="H230" s="78"/>
      <c r="I230" s="78"/>
      <c r="J230" s="78"/>
    </row>
    <row r="231" spans="1:10">
      <c r="A231" s="78" t="s">
        <v>384</v>
      </c>
      <c r="B231" s="78" t="s">
        <v>417</v>
      </c>
      <c r="C231" s="78" t="s">
        <v>93</v>
      </c>
      <c r="D231" s="78" t="s">
        <v>155</v>
      </c>
      <c r="E231" s="78">
        <v>39000</v>
      </c>
      <c r="F231" s="78"/>
      <c r="G231" s="78"/>
      <c r="H231" s="78"/>
      <c r="I231" s="78"/>
      <c r="J231" s="78"/>
    </row>
    <row r="232" spans="1:10">
      <c r="A232" s="78" t="s">
        <v>385</v>
      </c>
      <c r="B232" s="78" t="s">
        <v>153</v>
      </c>
      <c r="C232" s="78" t="s">
        <v>93</v>
      </c>
      <c r="D232" s="78" t="s">
        <v>155</v>
      </c>
      <c r="E232" s="78">
        <v>29875</v>
      </c>
      <c r="F232" s="78"/>
      <c r="G232" s="78"/>
      <c r="H232" s="78"/>
      <c r="I232" s="78"/>
      <c r="J232" s="78"/>
    </row>
    <row r="233" spans="1:10">
      <c r="A233" s="78" t="s">
        <v>386</v>
      </c>
      <c r="B233" s="78" t="s">
        <v>153</v>
      </c>
      <c r="C233" s="78" t="s">
        <v>93</v>
      </c>
      <c r="D233" s="78" t="s">
        <v>155</v>
      </c>
      <c r="E233" s="78">
        <v>32500</v>
      </c>
      <c r="F233" s="78"/>
      <c r="G233" s="78"/>
      <c r="H233" s="78"/>
      <c r="I233" s="78"/>
      <c r="J233" s="78"/>
    </row>
    <row r="234" spans="1:10">
      <c r="A234" s="78" t="s">
        <v>387</v>
      </c>
      <c r="B234" s="78" t="s">
        <v>153</v>
      </c>
      <c r="C234" s="78" t="s">
        <v>93</v>
      </c>
      <c r="D234" s="78" t="s">
        <v>155</v>
      </c>
      <c r="E234" s="78">
        <v>29875</v>
      </c>
      <c r="F234" s="78"/>
      <c r="G234" s="78"/>
      <c r="H234" s="78"/>
      <c r="I234" s="78"/>
      <c r="J234" s="78"/>
    </row>
    <row r="235" spans="1:10">
      <c r="A235" s="78" t="s">
        <v>388</v>
      </c>
      <c r="B235" s="78" t="s">
        <v>153</v>
      </c>
      <c r="C235" s="78" t="s">
        <v>93</v>
      </c>
      <c r="D235" s="78" t="s">
        <v>155</v>
      </c>
      <c r="E235" s="78">
        <v>32500</v>
      </c>
      <c r="F235" s="78"/>
      <c r="G235" s="78"/>
      <c r="H235" s="78"/>
      <c r="I235" s="78"/>
      <c r="J235" s="78"/>
    </row>
    <row r="236" spans="1:10">
      <c r="A236" s="78" t="s">
        <v>389</v>
      </c>
      <c r="B236" s="78" t="s">
        <v>153</v>
      </c>
      <c r="C236" s="78" t="s">
        <v>93</v>
      </c>
      <c r="D236" s="78" t="s">
        <v>155</v>
      </c>
      <c r="E236" s="78">
        <v>29875</v>
      </c>
      <c r="F236" s="78"/>
      <c r="G236" s="78"/>
      <c r="H236" s="78"/>
      <c r="I236" s="78"/>
      <c r="J236" s="78"/>
    </row>
    <row r="237" spans="1:10">
      <c r="A237" s="78" t="s">
        <v>390</v>
      </c>
      <c r="B237" s="78" t="s">
        <v>99</v>
      </c>
      <c r="C237" s="78" t="s">
        <v>7</v>
      </c>
      <c r="D237" s="78" t="s">
        <v>109</v>
      </c>
      <c r="E237" s="78">
        <v>32500</v>
      </c>
      <c r="F237" s="78"/>
      <c r="G237" s="78"/>
      <c r="H237" s="78"/>
      <c r="I237" s="78"/>
      <c r="J237" s="78"/>
    </row>
    <row r="238" spans="1:10">
      <c r="A238" s="78" t="s">
        <v>391</v>
      </c>
      <c r="B238" s="78" t="s">
        <v>99</v>
      </c>
      <c r="C238" s="78" t="s">
        <v>7</v>
      </c>
      <c r="D238" s="78" t="s">
        <v>109</v>
      </c>
      <c r="E238" s="78">
        <v>29875</v>
      </c>
      <c r="F238" s="78"/>
      <c r="G238" s="78"/>
      <c r="H238" s="78"/>
      <c r="I238" s="78"/>
      <c r="J238" s="78"/>
    </row>
    <row r="239" spans="1:10">
      <c r="A239" s="78" t="s">
        <v>392</v>
      </c>
      <c r="B239" s="78" t="s">
        <v>99</v>
      </c>
      <c r="C239" s="78" t="s">
        <v>7</v>
      </c>
      <c r="D239" s="78" t="s">
        <v>109</v>
      </c>
      <c r="E239" s="78">
        <v>32500</v>
      </c>
      <c r="F239" s="78"/>
      <c r="G239" s="78"/>
      <c r="H239" s="78"/>
      <c r="I239" s="78"/>
      <c r="J239" s="78"/>
    </row>
    <row r="240" spans="1:10">
      <c r="A240" s="78" t="s">
        <v>393</v>
      </c>
      <c r="B240" s="78" t="s">
        <v>99</v>
      </c>
      <c r="C240" s="78" t="s">
        <v>7</v>
      </c>
      <c r="D240" s="78" t="s">
        <v>109</v>
      </c>
      <c r="E240" s="78">
        <v>29875</v>
      </c>
      <c r="F240" s="78"/>
      <c r="G240" s="78"/>
      <c r="H240" s="78"/>
      <c r="I240" s="78"/>
      <c r="J240" s="78"/>
    </row>
    <row r="241" spans="1:10">
      <c r="A241" s="78" t="s">
        <v>394</v>
      </c>
      <c r="B241" s="78" t="s">
        <v>99</v>
      </c>
      <c r="C241" s="78" t="s">
        <v>7</v>
      </c>
      <c r="D241" s="78" t="s">
        <v>109</v>
      </c>
      <c r="E241" s="78">
        <v>32500</v>
      </c>
      <c r="F241" s="78"/>
      <c r="G241" s="78"/>
      <c r="H241" s="78"/>
      <c r="I241" s="78"/>
      <c r="J241" s="78"/>
    </row>
    <row r="242" spans="1:10">
      <c r="A242" s="78" t="s">
        <v>395</v>
      </c>
      <c r="B242" s="78" t="s">
        <v>100</v>
      </c>
      <c r="C242" s="78" t="s">
        <v>7</v>
      </c>
      <c r="D242" s="78" t="s">
        <v>109</v>
      </c>
      <c r="E242" s="78">
        <v>30750</v>
      </c>
      <c r="F242" s="78"/>
      <c r="G242" s="78"/>
      <c r="H242" s="78"/>
      <c r="I242" s="78"/>
      <c r="J242" s="78"/>
    </row>
    <row r="243" spans="1:10">
      <c r="A243" s="78" t="s">
        <v>396</v>
      </c>
      <c r="B243" s="78" t="s">
        <v>100</v>
      </c>
      <c r="C243" s="78" t="s">
        <v>7</v>
      </c>
      <c r="D243" s="78" t="s">
        <v>109</v>
      </c>
      <c r="E243" s="78">
        <v>30750</v>
      </c>
      <c r="F243" s="78"/>
      <c r="G243" s="78"/>
      <c r="H243" s="78"/>
      <c r="I243" s="78"/>
      <c r="J243" s="78"/>
    </row>
    <row r="244" spans="1:10">
      <c r="A244" s="78" t="s">
        <v>397</v>
      </c>
      <c r="B244" s="78" t="s">
        <v>100</v>
      </c>
      <c r="C244" s="78" t="s">
        <v>7</v>
      </c>
      <c r="D244" s="78" t="s">
        <v>109</v>
      </c>
      <c r="E244" s="78">
        <v>30750</v>
      </c>
      <c r="F244" s="78"/>
      <c r="G244" s="78"/>
      <c r="H244" s="78"/>
      <c r="I244" s="78"/>
      <c r="J244" s="78"/>
    </row>
    <row r="245" spans="1:10">
      <c r="A245" s="78" t="s">
        <v>398</v>
      </c>
      <c r="B245" s="78" t="s">
        <v>100</v>
      </c>
      <c r="C245" s="78" t="s">
        <v>7</v>
      </c>
      <c r="D245" s="78" t="s">
        <v>109</v>
      </c>
      <c r="E245" s="78">
        <v>30750</v>
      </c>
      <c r="F245" s="78"/>
      <c r="G245" s="78"/>
      <c r="H245" s="78"/>
      <c r="I245" s="78"/>
      <c r="J245" s="78"/>
    </row>
    <row r="246" spans="1:10">
      <c r="A246" s="78" t="s">
        <v>399</v>
      </c>
      <c r="B246" s="78" t="s">
        <v>151</v>
      </c>
      <c r="C246" s="78" t="s">
        <v>7</v>
      </c>
      <c r="D246" s="78" t="s">
        <v>109</v>
      </c>
      <c r="E246" s="78">
        <v>30750</v>
      </c>
      <c r="F246" s="78"/>
      <c r="G246" s="78"/>
      <c r="H246" s="78"/>
      <c r="I246" s="78"/>
      <c r="J246" s="78"/>
    </row>
    <row r="247" spans="1:10">
      <c r="A247" s="78" t="s">
        <v>400</v>
      </c>
      <c r="B247" s="78" t="s">
        <v>151</v>
      </c>
      <c r="C247" s="78" t="s">
        <v>7</v>
      </c>
      <c r="D247" s="78" t="s">
        <v>109</v>
      </c>
      <c r="E247" s="78">
        <v>30750</v>
      </c>
      <c r="F247" s="78"/>
      <c r="G247" s="78"/>
      <c r="H247" s="78"/>
      <c r="I247" s="78"/>
      <c r="J247" s="78"/>
    </row>
    <row r="248" spans="1:10">
      <c r="A248" s="78" t="s">
        <v>401</v>
      </c>
      <c r="B248" s="78" t="s">
        <v>151</v>
      </c>
      <c r="C248" s="78" t="s">
        <v>7</v>
      </c>
      <c r="D248" s="78" t="s">
        <v>109</v>
      </c>
      <c r="E248" s="78">
        <v>30750</v>
      </c>
      <c r="F248" s="78"/>
      <c r="G248" s="78"/>
      <c r="H248" s="78"/>
      <c r="I248" s="78"/>
      <c r="J248" s="78"/>
    </row>
    <row r="249" spans="1:10">
      <c r="A249" s="78" t="s">
        <v>402</v>
      </c>
      <c r="B249" s="78" t="s">
        <v>151</v>
      </c>
      <c r="C249" s="78" t="s">
        <v>7</v>
      </c>
      <c r="D249" s="78" t="s">
        <v>109</v>
      </c>
      <c r="E249" s="78">
        <v>30750</v>
      </c>
      <c r="F249" s="78"/>
      <c r="G249" s="78"/>
      <c r="H249" s="78"/>
      <c r="I249" s="78"/>
      <c r="J249" s="78"/>
    </row>
    <row r="250" spans="1:10">
      <c r="A250" s="78" t="s">
        <v>403</v>
      </c>
      <c r="B250" s="78" t="s">
        <v>150</v>
      </c>
      <c r="C250" s="78" t="s">
        <v>7</v>
      </c>
      <c r="D250" s="78" t="s">
        <v>109</v>
      </c>
      <c r="E250" s="78">
        <v>30750</v>
      </c>
      <c r="F250" s="78"/>
      <c r="G250" s="78"/>
      <c r="H250" s="78"/>
      <c r="I250" s="78"/>
      <c r="J250" s="78"/>
    </row>
    <row r="251" spans="1:10">
      <c r="A251" s="78" t="s">
        <v>404</v>
      </c>
      <c r="B251" s="78" t="s">
        <v>150</v>
      </c>
      <c r="C251" s="78" t="s">
        <v>7</v>
      </c>
      <c r="D251" s="78" t="s">
        <v>109</v>
      </c>
      <c r="E251" s="78">
        <v>32500</v>
      </c>
      <c r="F251" s="78"/>
      <c r="G251" s="78"/>
      <c r="H251" s="78"/>
      <c r="I251" s="78"/>
      <c r="J251" s="78"/>
    </row>
    <row r="252" spans="1:10">
      <c r="A252" s="78" t="s">
        <v>405</v>
      </c>
      <c r="B252" s="78" t="s">
        <v>150</v>
      </c>
      <c r="C252" s="78" t="s">
        <v>7</v>
      </c>
      <c r="D252" s="78" t="s">
        <v>109</v>
      </c>
      <c r="E252" s="78">
        <v>32500</v>
      </c>
      <c r="F252" s="78"/>
      <c r="G252" s="78"/>
      <c r="H252" s="78"/>
      <c r="I252" s="78"/>
      <c r="J252" s="78"/>
    </row>
    <row r="253" spans="1:10">
      <c r="A253" s="78" t="s">
        <v>406</v>
      </c>
      <c r="B253" s="78" t="s">
        <v>150</v>
      </c>
      <c r="C253" s="78" t="s">
        <v>7</v>
      </c>
      <c r="D253" s="78" t="s">
        <v>109</v>
      </c>
      <c r="E253" s="78">
        <v>22875</v>
      </c>
      <c r="F253" s="78"/>
      <c r="G253" s="78"/>
      <c r="H253" s="78"/>
      <c r="I253" s="78"/>
      <c r="J253" s="78"/>
    </row>
    <row r="254" spans="1:10">
      <c r="A254" s="78" t="s">
        <v>407</v>
      </c>
      <c r="B254" s="78" t="s">
        <v>152</v>
      </c>
      <c r="C254" s="78" t="s">
        <v>7</v>
      </c>
      <c r="D254" s="78" t="s">
        <v>109</v>
      </c>
      <c r="E254" s="78">
        <v>32500</v>
      </c>
      <c r="F254" s="78"/>
      <c r="G254" s="78"/>
      <c r="H254" s="78"/>
      <c r="I254" s="78"/>
      <c r="J254" s="78"/>
    </row>
    <row r="255" spans="1:10">
      <c r="A255" s="78" t="s">
        <v>408</v>
      </c>
      <c r="B255" s="78" t="s">
        <v>152</v>
      </c>
      <c r="C255" s="78" t="s">
        <v>7</v>
      </c>
      <c r="D255" s="78" t="s">
        <v>109</v>
      </c>
      <c r="E255" s="78">
        <v>50000</v>
      </c>
      <c r="F255" s="78"/>
      <c r="G255" s="78"/>
      <c r="H255" s="78"/>
      <c r="I255" s="78"/>
      <c r="J255" s="78"/>
    </row>
    <row r="256" spans="1:10">
      <c r="A256" s="78" t="s">
        <v>409</v>
      </c>
      <c r="B256" s="78" t="s">
        <v>152</v>
      </c>
      <c r="C256" s="78" t="s">
        <v>7</v>
      </c>
      <c r="D256" s="78" t="s">
        <v>109</v>
      </c>
      <c r="E256" s="78">
        <v>22875</v>
      </c>
      <c r="F256" s="78"/>
      <c r="G256" s="78"/>
      <c r="H256" s="78"/>
      <c r="I256" s="78"/>
      <c r="J256" s="78"/>
    </row>
    <row r="257" spans="1:10">
      <c r="A257" s="78" t="s">
        <v>410</v>
      </c>
      <c r="B257" s="78" t="s">
        <v>153</v>
      </c>
      <c r="C257" s="78" t="s">
        <v>7</v>
      </c>
      <c r="D257" s="78" t="s">
        <v>109</v>
      </c>
      <c r="E257" s="78">
        <v>32500</v>
      </c>
      <c r="F257" s="78"/>
      <c r="G257" s="78"/>
      <c r="H257" s="78"/>
      <c r="I257" s="78"/>
      <c r="J257" s="78"/>
    </row>
    <row r="258" spans="1:10">
      <c r="A258" s="78" t="s">
        <v>411</v>
      </c>
      <c r="B258" s="78" t="s">
        <v>153</v>
      </c>
      <c r="C258" s="78" t="s">
        <v>7</v>
      </c>
      <c r="D258" s="78" t="s">
        <v>109</v>
      </c>
      <c r="E258" s="78">
        <v>32500</v>
      </c>
      <c r="F258" s="78"/>
      <c r="G258" s="78"/>
      <c r="H258" s="78"/>
      <c r="I258" s="78"/>
      <c r="J258" s="78"/>
    </row>
    <row r="259" spans="1:10">
      <c r="A259" s="78" t="s">
        <v>412</v>
      </c>
      <c r="B259" s="78" t="s">
        <v>153</v>
      </c>
      <c r="C259" s="78" t="s">
        <v>7</v>
      </c>
      <c r="D259" s="78" t="s">
        <v>109</v>
      </c>
      <c r="E259" s="78">
        <v>22875</v>
      </c>
      <c r="F259" s="78"/>
      <c r="G259" s="78"/>
      <c r="H259" s="78"/>
      <c r="I259" s="78"/>
      <c r="J259" s="78"/>
    </row>
    <row r="260" spans="1:10">
      <c r="A260" s="78" t="s">
        <v>413</v>
      </c>
      <c r="B260" s="78" t="s">
        <v>153</v>
      </c>
      <c r="C260" s="78" t="s">
        <v>7</v>
      </c>
      <c r="D260" s="78" t="s">
        <v>109</v>
      </c>
      <c r="E260" s="78">
        <v>32500</v>
      </c>
      <c r="F260" s="78"/>
      <c r="G260" s="78"/>
      <c r="H260" s="78"/>
      <c r="I260" s="78"/>
      <c r="J260" s="78"/>
    </row>
    <row r="261" spans="1:10">
      <c r="A261" s="78" t="s">
        <v>414</v>
      </c>
      <c r="B261" s="78" t="s">
        <v>417</v>
      </c>
      <c r="C261" s="78" t="s">
        <v>7</v>
      </c>
      <c r="D261" s="78" t="s">
        <v>109</v>
      </c>
      <c r="E261" s="78">
        <v>32500</v>
      </c>
      <c r="F261" s="78"/>
      <c r="G261" s="78"/>
      <c r="H261" s="78"/>
      <c r="I261" s="78"/>
      <c r="J261" s="78"/>
    </row>
    <row r="263" spans="1:10">
      <c r="A263" s="9"/>
    </row>
    <row r="264" spans="1:10">
      <c r="A264" s="9"/>
    </row>
    <row r="265" spans="1:10">
      <c r="A265" s="9"/>
    </row>
    <row r="266" spans="1:10">
      <c r="A266" s="9"/>
    </row>
    <row r="267" spans="1:10">
      <c r="A267" s="9"/>
    </row>
  </sheetData>
  <mergeCells count="5">
    <mergeCell ref="M6:Q6"/>
    <mergeCell ref="M8:Q8"/>
    <mergeCell ref="M10:Q10"/>
    <mergeCell ref="M12:Q12"/>
    <mergeCell ref="M14:Q1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5"/>
  <sheetViews>
    <sheetView showGridLines="0" workbookViewId="0">
      <selection activeCell="J23" sqref="J23"/>
    </sheetView>
  </sheetViews>
  <sheetFormatPr defaultColWidth="9.21875" defaultRowHeight="14.4"/>
  <cols>
    <col min="1" max="1" width="17.21875" style="94" bestFit="1" customWidth="1"/>
    <col min="2" max="2" width="14.21875" style="94" customWidth="1"/>
    <col min="3" max="3" width="12.21875" style="94" customWidth="1"/>
    <col min="4" max="4" width="15.21875" style="94" customWidth="1"/>
    <col min="5" max="5" width="15.44140625" style="94" bestFit="1" customWidth="1"/>
    <col min="6" max="6" width="16.44140625" style="94" customWidth="1"/>
    <col min="7" max="7" width="16.77734375" style="94" customWidth="1"/>
    <col min="8" max="8" width="9.21875" style="94"/>
    <col min="9" max="9" width="15.44140625" style="94" bestFit="1" customWidth="1"/>
    <col min="10" max="10" width="16.77734375" style="94" customWidth="1"/>
    <col min="11" max="11" width="14" style="94" customWidth="1"/>
    <col min="12" max="12" width="15.21875" style="94" customWidth="1"/>
    <col min="13" max="13" width="15.44140625" style="94" bestFit="1" customWidth="1"/>
    <col min="14" max="16384" width="9.21875" style="94"/>
  </cols>
  <sheetData>
    <row r="1" spans="1:13">
      <c r="A1" s="72" t="s">
        <v>118</v>
      </c>
      <c r="B1" s="72" t="s">
        <v>119</v>
      </c>
      <c r="C1" s="72" t="s">
        <v>120</v>
      </c>
      <c r="D1" s="72" t="s">
        <v>1493</v>
      </c>
      <c r="E1" s="72" t="s">
        <v>121</v>
      </c>
      <c r="F1" s="72" t="s">
        <v>1454</v>
      </c>
      <c r="G1" s="71" t="s">
        <v>122</v>
      </c>
      <c r="I1" s="115" t="s">
        <v>724</v>
      </c>
      <c r="J1" s="115"/>
      <c r="K1" s="115"/>
      <c r="L1" s="115"/>
      <c r="M1" s="115"/>
    </row>
    <row r="2" spans="1:13">
      <c r="A2" s="65" t="s">
        <v>144</v>
      </c>
      <c r="B2" s="75">
        <v>33105</v>
      </c>
      <c r="C2" s="78" t="s">
        <v>123</v>
      </c>
      <c r="D2" s="78" t="s">
        <v>124</v>
      </c>
      <c r="E2" s="78" t="s">
        <v>125</v>
      </c>
      <c r="F2" s="78" t="s">
        <v>1456</v>
      </c>
      <c r="G2" s="77">
        <v>500000</v>
      </c>
      <c r="I2" s="74" t="s">
        <v>139</v>
      </c>
      <c r="J2" s="134">
        <f>COUNTIF(Earning,"&gt;1000000")</f>
        <v>3</v>
      </c>
      <c r="K2" s="93"/>
      <c r="L2" s="93"/>
      <c r="M2" s="93"/>
    </row>
    <row r="3" spans="1:13">
      <c r="A3" s="65" t="s">
        <v>145</v>
      </c>
      <c r="B3" s="75">
        <v>32681</v>
      </c>
      <c r="C3" s="78" t="s">
        <v>123</v>
      </c>
      <c r="D3" s="78" t="s">
        <v>126</v>
      </c>
      <c r="E3" s="78" t="s">
        <v>127</v>
      </c>
      <c r="F3" s="78" t="s">
        <v>128</v>
      </c>
      <c r="G3" s="77">
        <v>1200000</v>
      </c>
    </row>
    <row r="4" spans="1:13">
      <c r="A4" s="65" t="s">
        <v>105</v>
      </c>
      <c r="B4" s="75">
        <v>32412</v>
      </c>
      <c r="C4" s="78" t="s">
        <v>123</v>
      </c>
      <c r="D4" s="78" t="s">
        <v>124</v>
      </c>
      <c r="E4" s="78" t="s">
        <v>125</v>
      </c>
      <c r="F4" s="78" t="s">
        <v>1456</v>
      </c>
      <c r="G4" s="77">
        <v>600000</v>
      </c>
      <c r="I4" s="116" t="s">
        <v>725</v>
      </c>
      <c r="J4" s="116"/>
      <c r="K4" s="116"/>
      <c r="L4" s="116"/>
      <c r="M4" s="116"/>
    </row>
    <row r="5" spans="1:13">
      <c r="A5" s="65" t="s">
        <v>107</v>
      </c>
      <c r="B5" s="75">
        <v>33990</v>
      </c>
      <c r="C5" s="78" t="s">
        <v>129</v>
      </c>
      <c r="D5" s="78" t="s">
        <v>126</v>
      </c>
      <c r="E5" s="78" t="s">
        <v>125</v>
      </c>
      <c r="F5" s="78" t="s">
        <v>130</v>
      </c>
      <c r="G5" s="77">
        <v>600000</v>
      </c>
      <c r="I5" s="74" t="s">
        <v>139</v>
      </c>
      <c r="J5" s="81">
        <f>COUNTIFS(Gender,"Male",Earning,"&gt;1000000")</f>
        <v>2</v>
      </c>
      <c r="K5" s="93"/>
      <c r="L5" s="93"/>
      <c r="M5" s="93"/>
    </row>
    <row r="6" spans="1:13">
      <c r="A6" s="65" t="s">
        <v>146</v>
      </c>
      <c r="B6" s="75">
        <v>35431</v>
      </c>
      <c r="C6" s="78" t="s">
        <v>129</v>
      </c>
      <c r="D6" s="78" t="s">
        <v>124</v>
      </c>
      <c r="E6" s="78" t="s">
        <v>131</v>
      </c>
      <c r="F6" s="78" t="s">
        <v>128</v>
      </c>
      <c r="G6" s="77">
        <v>1000000</v>
      </c>
      <c r="I6" s="93"/>
      <c r="J6" s="93"/>
      <c r="K6" s="93"/>
      <c r="L6" s="93"/>
      <c r="M6" s="93"/>
    </row>
    <row r="7" spans="1:13">
      <c r="A7" s="65" t="s">
        <v>147</v>
      </c>
      <c r="B7" s="75">
        <v>30184</v>
      </c>
      <c r="C7" s="78" t="s">
        <v>129</v>
      </c>
      <c r="D7" s="78" t="s">
        <v>124</v>
      </c>
      <c r="E7" s="78" t="s">
        <v>125</v>
      </c>
      <c r="F7" s="78" t="s">
        <v>1456</v>
      </c>
      <c r="G7" s="77">
        <v>400000</v>
      </c>
      <c r="I7" s="116" t="s">
        <v>140</v>
      </c>
      <c r="J7" s="116"/>
      <c r="K7" s="116"/>
      <c r="L7" s="116"/>
      <c r="M7" s="116"/>
    </row>
    <row r="8" spans="1:13">
      <c r="A8" s="65" t="s">
        <v>148</v>
      </c>
      <c r="B8" s="75">
        <v>30460</v>
      </c>
      <c r="C8" s="78" t="s">
        <v>129</v>
      </c>
      <c r="D8" s="78" t="s">
        <v>124</v>
      </c>
      <c r="E8" s="78" t="s">
        <v>127</v>
      </c>
      <c r="F8" s="78" t="s">
        <v>132</v>
      </c>
      <c r="G8" s="77">
        <v>1500000</v>
      </c>
      <c r="I8" s="74" t="s">
        <v>139</v>
      </c>
      <c r="J8" s="133">
        <f>SUMIF(Gender,"female",Earning)</f>
        <v>2300000</v>
      </c>
      <c r="K8" s="93"/>
      <c r="L8" s="93"/>
      <c r="M8" s="93"/>
    </row>
    <row r="9" spans="1:13">
      <c r="A9" s="65" t="s">
        <v>149</v>
      </c>
      <c r="B9" s="75">
        <v>32946</v>
      </c>
      <c r="C9" s="78" t="s">
        <v>129</v>
      </c>
      <c r="D9" s="78" t="s">
        <v>124</v>
      </c>
      <c r="E9" s="78" t="s">
        <v>127</v>
      </c>
      <c r="F9" s="78" t="s">
        <v>133</v>
      </c>
      <c r="G9" s="77">
        <v>2000000</v>
      </c>
      <c r="I9" s="93"/>
      <c r="J9" s="93"/>
      <c r="K9" s="93"/>
      <c r="L9" s="93"/>
      <c r="M9" s="93"/>
    </row>
    <row r="10" spans="1:13">
      <c r="A10" s="65" t="s">
        <v>134</v>
      </c>
      <c r="B10" s="75">
        <v>30819</v>
      </c>
      <c r="C10" s="78" t="s">
        <v>129</v>
      </c>
      <c r="D10" s="78" t="s">
        <v>126</v>
      </c>
      <c r="E10" s="78" t="s">
        <v>135</v>
      </c>
      <c r="F10" s="78" t="s">
        <v>130</v>
      </c>
      <c r="G10" s="77">
        <v>300000</v>
      </c>
      <c r="I10" s="116" t="s">
        <v>1497</v>
      </c>
      <c r="J10" s="116"/>
      <c r="K10" s="116"/>
      <c r="L10" s="116"/>
      <c r="M10" s="93"/>
    </row>
    <row r="11" spans="1:13">
      <c r="A11" s="65" t="s">
        <v>136</v>
      </c>
      <c r="B11" s="75">
        <v>31785</v>
      </c>
      <c r="C11" s="78" t="s">
        <v>129</v>
      </c>
      <c r="D11" s="78" t="s">
        <v>124</v>
      </c>
      <c r="E11" s="78" t="s">
        <v>137</v>
      </c>
      <c r="F11" s="78" t="s">
        <v>138</v>
      </c>
      <c r="G11" s="77">
        <v>800000</v>
      </c>
      <c r="I11" s="74" t="s">
        <v>139</v>
      </c>
      <c r="J11" s="81">
        <f>AVERAGEIF(MaritalStatus,"married",Earning)</f>
        <v>971428.57142857148</v>
      </c>
      <c r="K11" s="93"/>
      <c r="L11" s="93"/>
      <c r="M11" s="93"/>
    </row>
    <row r="12" spans="1:13">
      <c r="A12" s="68"/>
      <c r="B12" s="70"/>
      <c r="C12" s="69"/>
      <c r="D12" s="68"/>
      <c r="E12" s="68"/>
      <c r="F12" s="68"/>
      <c r="G12" s="67"/>
      <c r="I12" s="93"/>
      <c r="J12" s="93"/>
      <c r="K12" s="93"/>
      <c r="L12" s="93"/>
      <c r="M12" s="93"/>
    </row>
    <row r="13" spans="1:13">
      <c r="I13" s="116" t="s">
        <v>1702</v>
      </c>
      <c r="J13" s="116"/>
      <c r="K13" s="116"/>
      <c r="L13" s="116"/>
      <c r="M13" s="93"/>
    </row>
    <row r="14" spans="1:13" ht="15" thickBot="1">
      <c r="A14" s="73" t="s">
        <v>1457</v>
      </c>
      <c r="B14" s="66">
        <f>COUNTA(FirstName)</f>
        <v>10</v>
      </c>
      <c r="E14" s="73" t="s">
        <v>1668</v>
      </c>
      <c r="F14" s="132">
        <f>SMALL(Earning,3)</f>
        <v>500000</v>
      </c>
      <c r="I14" s="74" t="s">
        <v>139</v>
      </c>
      <c r="J14" s="133">
        <f>SUMIFS(Earning,Gender,"male",Qualification,"graduate")</f>
        <v>1000000</v>
      </c>
      <c r="K14" s="93"/>
      <c r="L14" s="93"/>
      <c r="M14" s="93"/>
    </row>
    <row r="15" spans="1:13" ht="15" thickTop="1"/>
    <row r="16" spans="1:13" ht="15" thickBot="1">
      <c r="A16" s="73" t="s">
        <v>1496</v>
      </c>
      <c r="B16" s="66">
        <f>SUM(Earning)</f>
        <v>8900000</v>
      </c>
      <c r="E16" s="73" t="s">
        <v>1667</v>
      </c>
      <c r="F16" s="132">
        <f>LARGE(Earning,2)</f>
        <v>1500000</v>
      </c>
      <c r="I16" s="116" t="s">
        <v>1703</v>
      </c>
      <c r="J16" s="116"/>
      <c r="K16" s="116"/>
      <c r="L16" s="116"/>
    </row>
    <row r="17" spans="1:12" ht="15" thickTop="1">
      <c r="I17" s="74" t="s">
        <v>139</v>
      </c>
      <c r="J17" s="133">
        <f>AVERAGEIFS(Earning,Gender,"female",Role,"developer")</f>
        <v>550000</v>
      </c>
      <c r="K17" s="93"/>
      <c r="L17" s="93"/>
    </row>
    <row r="18" spans="1:12" ht="15" thickBot="1">
      <c r="A18" s="73" t="s">
        <v>1654</v>
      </c>
      <c r="B18" s="66">
        <f>MAX(Earning)</f>
        <v>2000000</v>
      </c>
      <c r="E18" s="73" t="s">
        <v>1666</v>
      </c>
      <c r="F18" s="132">
        <f>MIN(Earning)</f>
        <v>300000</v>
      </c>
    </row>
    <row r="19" spans="1:12" ht="15" thickTop="1">
      <c r="I19" s="116" t="s">
        <v>1789</v>
      </c>
      <c r="J19" s="116"/>
      <c r="K19" s="116"/>
      <c r="L19" s="116"/>
    </row>
    <row r="20" spans="1:12" ht="15" thickBot="1">
      <c r="A20" s="73" t="s">
        <v>1700</v>
      </c>
      <c r="B20" s="66">
        <f>AVERAGE(Earning)</f>
        <v>890000</v>
      </c>
      <c r="I20" s="74" t="s">
        <v>139</v>
      </c>
      <c r="J20" s="133">
        <f>_xlfn.MAXIFS(Earning,Gender,"female",Role,"developer")</f>
        <v>600000</v>
      </c>
      <c r="K20" s="93"/>
      <c r="L20" s="93"/>
    </row>
    <row r="21" spans="1:12" ht="15" thickTop="1"/>
    <row r="22" spans="1:12">
      <c r="F22" s="12"/>
      <c r="I22" s="116" t="s">
        <v>1790</v>
      </c>
      <c r="J22" s="116"/>
      <c r="K22" s="116"/>
      <c r="L22" s="116"/>
    </row>
    <row r="23" spans="1:12">
      <c r="I23" s="74" t="s">
        <v>139</v>
      </c>
      <c r="J23" s="81">
        <f>_xlfn.MINIFS(Earning,Gender,"female",Role,"developer")</f>
        <v>500000</v>
      </c>
      <c r="K23" s="93"/>
      <c r="L23" s="93"/>
    </row>
    <row r="25" spans="1:12">
      <c r="H25" s="12"/>
    </row>
  </sheetData>
  <mergeCells count="8">
    <mergeCell ref="I19:L19"/>
    <mergeCell ref="I22:L22"/>
    <mergeCell ref="I16:L16"/>
    <mergeCell ref="I1:M1"/>
    <mergeCell ref="I4:M4"/>
    <mergeCell ref="I7:M7"/>
    <mergeCell ref="I10:L10"/>
    <mergeCell ref="I13:L1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4BDF76C7-7589-4598-9153-EAAF1119106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9</vt:i4>
      </vt:variant>
    </vt:vector>
  </HeadingPairs>
  <TitlesOfParts>
    <vt:vector size="42" baseType="lpstr">
      <vt:lpstr>Profile</vt:lpstr>
      <vt:lpstr>Courses</vt:lpstr>
      <vt:lpstr>Interface</vt:lpstr>
      <vt:lpstr>Selection Techniques</vt:lpstr>
      <vt:lpstr>Tricks</vt:lpstr>
      <vt:lpstr>Absolute cell reference</vt:lpstr>
      <vt:lpstr>Mixed cell reference</vt:lpstr>
      <vt:lpstr>IF AND OR</vt:lpstr>
      <vt:lpstr>Summary Functions</vt:lpstr>
      <vt:lpstr>Date Functions</vt:lpstr>
      <vt:lpstr>Text Functions</vt:lpstr>
      <vt:lpstr>VLOOKUP</vt:lpstr>
      <vt:lpstr>Protection</vt:lpstr>
      <vt:lpstr>HLOOKUP</vt:lpstr>
      <vt:lpstr>Index</vt:lpstr>
      <vt:lpstr>Table</vt:lpstr>
      <vt:lpstr>CF</vt:lpstr>
      <vt:lpstr>CF1</vt:lpstr>
      <vt:lpstr>Sparklines</vt:lpstr>
      <vt:lpstr>Data</vt:lpstr>
      <vt:lpstr>Consolidate</vt:lpstr>
      <vt:lpstr>SUBTOTAL</vt:lpstr>
      <vt:lpstr>Purchase Data</vt:lpstr>
      <vt:lpstr>Rating Data</vt:lpstr>
      <vt:lpstr>Employee Data</vt:lpstr>
      <vt:lpstr>Activity</vt:lpstr>
      <vt:lpstr>Analysis</vt:lpstr>
      <vt:lpstr>Analysis1</vt:lpstr>
      <vt:lpstr>Quick Analysis</vt:lpstr>
      <vt:lpstr>Text to Column</vt:lpstr>
      <vt:lpstr>Flash Fill</vt:lpstr>
      <vt:lpstr>Criteria</vt:lpstr>
      <vt:lpstr>Index with Match</vt:lpstr>
      <vt:lpstr>Birthdate</vt:lpstr>
      <vt:lpstr>Criteria!Criteria</vt:lpstr>
      <vt:lpstr>Earning</vt:lpstr>
      <vt:lpstr>Criteria!Extract</vt:lpstr>
      <vt:lpstr>FirstName</vt:lpstr>
      <vt:lpstr>Gender</vt:lpstr>
      <vt:lpstr>MaritalStatus</vt:lpstr>
      <vt:lpstr>Qualification</vt:lpstr>
      <vt:lpstr>Role</vt:lpstr>
    </vt:vector>
  </TitlesOfParts>
  <Company>Independent/Freelancer Corp. Trainer and Consultant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Altaf Karimi</dc:creator>
  <cp:lastModifiedBy>Mohd Irfan</cp:lastModifiedBy>
  <cp:lastPrinted>2014-06-02T05:20:05Z</cp:lastPrinted>
  <dcterms:created xsi:type="dcterms:W3CDTF">2012-01-27T03:50:51Z</dcterms:created>
  <dcterms:modified xsi:type="dcterms:W3CDTF">2021-06-26T07:59:03Z</dcterms:modified>
</cp:coreProperties>
</file>